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odigygoldbooks/Desktop/"/>
    </mc:Choice>
  </mc:AlternateContent>
  <xr:revisionPtr revIDLastSave="0" documentId="8_{6CCAD7B1-9DF4-8C4F-B17B-A8B08484A791}" xr6:coauthVersionLast="47" xr6:coauthVersionMax="47" xr10:uidLastSave="{00000000-0000-0000-0000-000000000000}"/>
  <bookViews>
    <workbookView xWindow="1300" yWindow="1300" windowWidth="26440" windowHeight="14480" activeTab="4" xr2:uid="{00000000-000D-0000-FFFF-FFFF00000000}"/>
  </bookViews>
  <sheets>
    <sheet name="Pivot 1" sheetId="3" r:id="rId1"/>
    <sheet name="Pivot 2" sheetId="4" r:id="rId2"/>
    <sheet name="Pivot 3" sheetId="5" r:id="rId3"/>
    <sheet name="Goal Analysis" sheetId="6" r:id="rId4"/>
    <sheet name="Statistical Analysis" sheetId="7" r:id="rId5"/>
    <sheet name="Crowdfunding" sheetId="1" r:id="rId6"/>
  </sheets>
  <calcPr calcId="191029"/>
  <pivotCaches>
    <pivotCache cacheId="19" r:id="rId7"/>
    <pivotCache cacheId="25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7" l="1"/>
  <c r="K6" i="7"/>
  <c r="K5" i="7"/>
  <c r="K4" i="7"/>
  <c r="K3" i="7"/>
  <c r="K2" i="7"/>
  <c r="I7" i="7"/>
  <c r="I6" i="7"/>
  <c r="I5" i="7"/>
  <c r="I4" i="7"/>
  <c r="I3" i="7"/>
  <c r="I2" i="7"/>
  <c r="H3" i="6"/>
  <c r="H4" i="6"/>
  <c r="H5" i="6"/>
  <c r="H6" i="6"/>
  <c r="H7" i="6"/>
  <c r="H8" i="6"/>
  <c r="H9" i="6"/>
  <c r="H10" i="6"/>
  <c r="H11" i="6"/>
  <c r="H12" i="6"/>
  <c r="H13" i="6"/>
  <c r="H2" i="6"/>
  <c r="G3" i="6"/>
  <c r="G4" i="6"/>
  <c r="G5" i="6"/>
  <c r="G6" i="6"/>
  <c r="G7" i="6"/>
  <c r="G8" i="6"/>
  <c r="G9" i="6"/>
  <c r="G10" i="6"/>
  <c r="G11" i="6"/>
  <c r="G12" i="6"/>
  <c r="G13" i="6"/>
  <c r="G2" i="6"/>
  <c r="F3" i="6"/>
  <c r="F4" i="6"/>
  <c r="F5" i="6"/>
  <c r="F6" i="6"/>
  <c r="F7" i="6"/>
  <c r="F8" i="6"/>
  <c r="F9" i="6"/>
  <c r="F10" i="6"/>
  <c r="F11" i="6"/>
  <c r="F12" i="6"/>
  <c r="F13" i="6"/>
  <c r="F2" i="6"/>
  <c r="E3" i="6"/>
  <c r="E4" i="6"/>
  <c r="E5" i="6"/>
  <c r="E6" i="6"/>
  <c r="E7" i="6"/>
  <c r="E8" i="6"/>
  <c r="E9" i="6"/>
  <c r="E10" i="6"/>
  <c r="E11" i="6"/>
  <c r="E12" i="6"/>
  <c r="E13" i="6"/>
  <c r="E2" i="6"/>
  <c r="D13" i="6"/>
  <c r="D4" i="6"/>
  <c r="D5" i="6"/>
  <c r="D6" i="6"/>
  <c r="D7" i="6"/>
  <c r="D8" i="6"/>
  <c r="D9" i="6"/>
  <c r="D10" i="6"/>
  <c r="D11" i="6"/>
  <c r="D12" i="6"/>
  <c r="D3" i="6"/>
  <c r="D2" i="6"/>
  <c r="C13" i="6"/>
  <c r="C4" i="6"/>
  <c r="C5" i="6"/>
  <c r="C6" i="6"/>
  <c r="C7" i="6"/>
  <c r="C8" i="6"/>
  <c r="C9" i="6"/>
  <c r="C10" i="6"/>
  <c r="C11" i="6"/>
  <c r="C12" i="6"/>
  <c r="C3" i="6"/>
  <c r="C2" i="6"/>
  <c r="B13" i="6"/>
  <c r="B4" i="6"/>
  <c r="B5" i="6"/>
  <c r="B6" i="6"/>
  <c r="B7" i="6"/>
  <c r="B8" i="6"/>
  <c r="B9" i="6"/>
  <c r="B10" i="6"/>
  <c r="B11" i="6"/>
  <c r="B12" i="6"/>
  <c r="B3" i="6"/>
  <c r="B2" i="6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</calcChain>
</file>

<file path=xl/sharedStrings.xml><?xml version="1.0" encoding="utf-8"?>
<sst xmlns="http://schemas.openxmlformats.org/spreadsheetml/2006/main" count="9192" uniqueCount="2104">
  <si>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</si>
  <si>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</si>
  <si>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</si>
  <si>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</si>
  <si>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</si>
  <si>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</si>
  <si>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</si>
  <si>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</si>
  <si>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</si>
  <si>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</si>
  <si>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</si>
  <si>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</si>
  <si>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</si>
  <si>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</si>
  <si>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</si>
  <si>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</si>
  <si>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</si>
  <si>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</si>
  <si>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</si>
  <si>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</si>
  <si>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</si>
  <si>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</si>
  <si>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</si>
  <si>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</si>
  <si>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</si>
  <si>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</si>
  <si>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</si>
  <si>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</si>
  <si>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</si>
  <si>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</si>
  <si>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</si>
  <si>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</si>
  <si>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</si>
  <si>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</si>
  <si>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</si>
  <si>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</si>
  <si>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</si>
  <si>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</si>
  <si>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</si>
  <si>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</si>
  <si>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</si>
  <si>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</si>
  <si>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</si>
  <si>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</si>
  <si>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</si>
  <si>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</si>
  <si>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</si>
  <si>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</si>
  <si>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</si>
  <si>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</si>
  <si>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</si>
  <si>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</si>
  <si>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</si>
  <si>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</si>
  <si>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</si>
  <si>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</si>
  <si>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</si>
  <si>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</si>
  <si>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</si>
  <si>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</si>
  <si>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</si>
  <si>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</si>
  <si>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</si>
  <si>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</si>
  <si>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</si>
  <si>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</si>
  <si>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</si>
  <si>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</si>
  <si>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</si>
  <si>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</si>
  <si>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</si>
  <si>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</si>
  <si>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</si>
  <si>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</si>
  <si>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</si>
  <si>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</si>
  <si>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</si>
  <si>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</si>
  <si>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</si>
  <si>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</si>
  <si>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</si>
  <si>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</si>
  <si>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</si>
  <si>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</si>
  <si>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</si>
  <si>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</si>
  <si>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</si>
  <si>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</si>
  <si>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</si>
  <si>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</si>
  <si>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</si>
  <si>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</si>
  <si>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</si>
  <si>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</si>
  <si>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</si>
  <si>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</si>
  <si>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</si>
  <si>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</si>
  <si>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</si>
  <si>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</si>
  <si>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</si>
  <si>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</si>
  <si>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</si>
  <si>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</si>
  <si>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</si>
  <si>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</si>
  <si>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</si>
  <si>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</si>
  <si>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</si>
  <si>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</si>
  <si>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</si>
  <si>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</si>
  <si>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</si>
  <si>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</si>
  <si>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</si>
  <si>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</si>
  <si>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</si>
  <si>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</si>
  <si>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</si>
  <si>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</si>
  <si>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</si>
  <si>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</si>
  <si>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</si>
  <si>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</si>
  <si>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</si>
  <si>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</si>
  <si>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</si>
  <si>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</si>
  <si>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</si>
  <si>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</si>
  <si>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</si>
  <si>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</si>
  <si>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</si>
  <si>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</si>
  <si>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</si>
  <si>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</si>
  <si>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</si>
  <si>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</si>
  <si>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</si>
  <si>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</si>
  <si>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</si>
  <si>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</si>
  <si>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</si>
  <si>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</si>
  <si>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</si>
  <si>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</si>
  <si>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</si>
  <si>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</si>
  <si>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</si>
  <si>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</si>
  <si>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</si>
  <si>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</si>
  <si>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</si>
  <si>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</si>
  <si>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</si>
  <si>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</si>
  <si>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</si>
  <si>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</si>
  <si>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</si>
  <si>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</si>
  <si>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</si>
  <si>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</si>
  <si>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</si>
  <si>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</si>
  <si>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</si>
  <si>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</si>
  <si>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</si>
  <si>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</si>
  <si>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</si>
  <si>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</si>
  <si>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</si>
  <si>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</si>
  <si>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</si>
  <si>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</si>
  <si>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</si>
  <si>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</si>
  <si>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</si>
  <si>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</si>
  <si>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</si>
  <si>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</si>
  <si>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</si>
  <si>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</si>
  <si>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</si>
  <si>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</si>
  <si>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</si>
  <si>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</si>
  <si>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</si>
  <si>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</si>
  <si>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</si>
  <si>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</si>
  <si>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</si>
  <si>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</si>
  <si>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</si>
  <si>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</si>
  <si>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</si>
  <si>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</si>
  <si>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</si>
  <si>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</si>
  <si>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</si>
  <si>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</si>
  <si>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</si>
  <si>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</si>
  <si>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</si>
  <si>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</si>
  <si>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</si>
  <si>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</si>
  <si>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</si>
  <si>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</si>
  <si>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</si>
  <si>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</si>
  <si>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</si>
  <si>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</si>
  <si>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</si>
  <si>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</si>
  <si>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</si>
  <si>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</si>
  <si>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</si>
  <si>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</si>
  <si>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</si>
  <si>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</si>
  <si>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</si>
  <si>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</si>
  <si>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</si>
  <si>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</si>
  <si>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</si>
  <si>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</si>
  <si>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</si>
  <si>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</si>
  <si>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</si>
  <si>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</si>
  <si>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</si>
  <si>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</si>
  <si>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</si>
  <si>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</si>
  <si>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</si>
  <si>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</si>
  <si>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</si>
  <si>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</si>
  <si>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</si>
  <si>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</si>
  <si>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</si>
  <si>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</si>
  <si>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</si>
  <si>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</si>
  <si>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</si>
  <si>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</si>
  <si>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</si>
  <si>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</si>
  <si>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</si>
  <si>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</si>
  <si>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</si>
  <si>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</si>
  <si>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</si>
  <si>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</si>
  <si>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</si>
  <si>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</si>
  <si>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</si>
  <si>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</si>
  <si>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</si>
  <si>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</si>
  <si>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</si>
  <si>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</si>
  <si>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</si>
  <si>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</si>
  <si>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</si>
  <si>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</si>
  <si>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</si>
  <si>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</si>
  <si>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</si>
  <si>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</si>
  <si>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</si>
  <si>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</si>
  <si>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</si>
  <si>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</si>
  <si>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</si>
  <si>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</si>
  <si>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</si>
  <si>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</si>
  <si>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</si>
  <si>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</si>
  <si>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</si>
  <si>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</si>
  <si>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</si>
  <si>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</si>
  <si>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</si>
  <si>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</si>
  <si>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</si>
  <si>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</si>
  <si>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</si>
  <si>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</si>
  <si>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</si>
  <si>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</si>
  <si>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</si>
  <si>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</si>
  <si>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</si>
  <si>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</si>
  <si>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</si>
  <si>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</si>
  <si>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</si>
  <si>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</si>
  <si>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</si>
  <si>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</si>
  <si>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</si>
  <si>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</si>
  <si>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</si>
  <si>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</si>
  <si>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</si>
  <si>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</si>
  <si>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</si>
  <si>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</si>
  <si>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</si>
  <si>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</si>
  <si>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</si>
  <si>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</si>
  <si>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</si>
  <si>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</si>
  <si>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</si>
  <si>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</si>
  <si>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</si>
  <si>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</si>
  <si>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</si>
  <si>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</si>
  <si>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</si>
  <si>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</si>
  <si>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</si>
  <si>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</si>
  <si>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</si>
  <si>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</si>
  <si>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</si>
  <si>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</si>
  <si>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</si>
  <si>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</si>
  <si>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</si>
  <si>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</si>
  <si>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</si>
  <si>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</si>
  <si>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</si>
  <si>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</si>
  <si>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</si>
  <si>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</si>
  <si>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</si>
  <si>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</si>
  <si>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</si>
  <si>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</si>
  <si>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</si>
  <si>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</si>
  <si>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</si>
  <si>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</si>
  <si>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</si>
  <si>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</si>
  <si>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</si>
  <si>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</si>
  <si>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</si>
  <si>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</si>
  <si>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</si>
  <si>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</si>
  <si>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</si>
  <si>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</si>
  <si>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</si>
  <si>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</si>
  <si>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</si>
  <si>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</si>
  <si>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</si>
  <si>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</si>
  <si>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</si>
  <si>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</si>
  <si>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</si>
  <si>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</si>
  <si>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</si>
  <si>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</si>
  <si>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</si>
  <si>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</si>
  <si>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</si>
  <si>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</si>
  <si>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</si>
  <si>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</si>
  <si>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</si>
  <si>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</si>
  <si>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</si>
  <si>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</si>
  <si>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</si>
  <si>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</si>
  <si>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</si>
  <si>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</si>
  <si>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</si>
  <si>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</si>
  <si>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</si>
  <si>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</si>
  <si>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</si>
  <si>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</si>
  <si>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</si>
  <si>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</si>
  <si>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</si>
  <si>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</si>
  <si>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</si>
  <si>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</si>
  <si>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</si>
  <si>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</si>
  <si>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</si>
  <si>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</si>
  <si>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</si>
  <si>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</si>
  <si>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</si>
  <si>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</si>
  <si>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</si>
  <si>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</si>
  <si>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</si>
  <si>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</si>
  <si>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</si>
  <si>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</si>
  <si>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</si>
  <si>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</si>
  <si>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</si>
  <si>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</si>
  <si>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</si>
  <si>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</si>
  <si>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</si>
  <si>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</si>
  <si>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</si>
  <si>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</si>
  <si>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</si>
  <si>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</si>
  <si>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</si>
  <si>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</si>
  <si>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</si>
  <si>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</si>
  <si>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</si>
  <si>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</si>
  <si>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</si>
  <si>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</si>
  <si>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</si>
  <si>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</si>
  <si>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</si>
  <si>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</si>
  <si>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</si>
  <si>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</si>
  <si>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</si>
  <si>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</si>
  <si>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</si>
  <si>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</si>
  <si>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</si>
  <si>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</si>
  <si>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</si>
  <si>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</si>
  <si>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</si>
  <si>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</si>
  <si>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</si>
  <si>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</si>
  <si>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</si>
  <si>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</si>
  <si>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</si>
  <si>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</si>
  <si>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</si>
  <si>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</si>
  <si>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</si>
  <si>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</si>
  <si>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</si>
  <si>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</si>
  <si>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</si>
  <si>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</si>
  <si>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</si>
  <si>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</si>
  <si>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</si>
  <si>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</si>
  <si>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</si>
  <si>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</si>
  <si>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</si>
  <si>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</si>
  <si>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</si>
  <si>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</si>
  <si>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</si>
  <si>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</si>
  <si>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</si>
  <si>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</si>
  <si>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</si>
  <si>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</si>
  <si>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</si>
  <si>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</si>
  <si>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</si>
  <si>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</si>
  <si>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</si>
  <si>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</si>
  <si>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</si>
  <si>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</si>
  <si>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</si>
  <si>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</si>
  <si>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</si>
  <si>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</si>
  <si>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</si>
  <si>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</si>
  <si>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</si>
  <si>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</si>
  <si>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</si>
  <si>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</si>
  <si>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</si>
  <si>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</si>
  <si>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</si>
  <si>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</si>
  <si>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</si>
  <si>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</si>
  <si>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</si>
  <si>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</si>
  <si>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</si>
  <si>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</si>
  <si>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</si>
  <si>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</si>
  <si>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</si>
  <si>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</si>
  <si>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</si>
  <si>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</si>
  <si>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</si>
  <si>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</si>
  <si>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</si>
  <si>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</si>
  <si>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</si>
  <si>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</si>
  <si>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</si>
  <si>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</si>
  <si>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</si>
  <si>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</si>
  <si>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</si>
  <si>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</si>
  <si>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</si>
  <si>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</si>
  <si>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</si>
  <si>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</si>
  <si>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</si>
  <si>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</si>
  <si>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</si>
  <si>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</si>
  <si>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</si>
  <si>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</si>
  <si>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</si>
  <si>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</si>
  <si>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</si>
  <si>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</si>
  <si>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</si>
  <si>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</si>
  <si>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</si>
  <si>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</si>
  <si>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</si>
  <si>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</si>
  <si>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</si>
  <si>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</si>
  <si>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</si>
  <si>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</si>
  <si>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</si>
  <si>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</si>
  <si>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</si>
  <si>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</si>
  <si>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</si>
  <si>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</si>
  <si>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</si>
  <si>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</si>
  <si>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</si>
  <si>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</si>
  <si>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</si>
  <si>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</si>
  <si>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</si>
  <si>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</si>
  <si>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</si>
  <si>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</si>
  <si>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</si>
  <si>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</si>
  <si>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</si>
  <si>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</si>
  <si>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</si>
  <si>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</si>
  <si>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</si>
  <si>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</si>
  <si>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</si>
  <si>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</si>
  <si>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</si>
  <si>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</si>
  <si>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</si>
  <si>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</si>
  <si>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</si>
  <si>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</si>
  <si>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</si>
  <si>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</si>
  <si>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</si>
  <si>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</si>
  <si>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</si>
  <si>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</si>
  <si>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</si>
  <si>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</si>
  <si>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</si>
  <si>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</si>
  <si>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</si>
  <si>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</si>
  <si>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</si>
  <si>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</si>
  <si>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</si>
  <si>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</si>
  <si>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</si>
  <si>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</si>
  <si>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</si>
  <si>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</si>
  <si>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</si>
  <si>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</si>
  <si>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</si>
  <si>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</si>
  <si>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</si>
  <si>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</si>
  <si>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</si>
  <si>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</si>
  <si>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</si>
  <si>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</si>
  <si>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</si>
  <si>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</si>
  <si>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</si>
  <si>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</si>
  <si>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</si>
  <si>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</si>
  <si>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</si>
  <si>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</si>
  <si>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</si>
  <si>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</si>
  <si>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</si>
  <si>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</si>
  <si>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</si>
  <si>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</si>
  <si>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</si>
  <si>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</si>
  <si>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</si>
  <si>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</si>
  <si>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</si>
  <si>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</si>
  <si>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</si>
  <si>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</si>
  <si>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</si>
  <si>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</si>
  <si>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</si>
  <si>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</si>
  <si>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</si>
  <si>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</si>
  <si>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</si>
  <si>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</si>
  <si>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</si>
  <si>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</si>
  <si>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</si>
  <si>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</si>
  <si>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</si>
  <si>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</si>
  <si>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</si>
  <si>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</si>
  <si>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</si>
  <si>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</si>
  <si>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</si>
  <si>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</si>
  <si>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</si>
  <si>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</si>
  <si>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</si>
  <si>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</si>
  <si>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</si>
  <si>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</si>
  <si>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</si>
  <si>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</si>
  <si>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</si>
  <si>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</si>
  <si>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</si>
  <si>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</si>
  <si>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</si>
  <si>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</si>
  <si>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</si>
  <si>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</si>
  <si>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</si>
  <si>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</si>
  <si>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</si>
  <si>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</si>
  <si>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</si>
  <si>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</si>
  <si>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</si>
  <si>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</si>
  <si>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</si>
  <si>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</si>
  <si>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</si>
  <si>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</si>
  <si>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</si>
  <si>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</si>
  <si>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</si>
  <si>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</si>
  <si>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</si>
  <si>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</si>
  <si>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</si>
  <si>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</si>
  <si>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</si>
  <si>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</si>
  <si>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</si>
  <si>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</si>
  <si>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</si>
  <si>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</si>
  <si>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</si>
  <si>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</si>
  <si>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</si>
  <si>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</si>
  <si>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</si>
  <si>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</si>
  <si>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</si>
  <si>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</si>
  <si>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</si>
  <si>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</si>
  <si>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</si>
  <si>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</si>
  <si>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</si>
  <si>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</si>
  <si>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</si>
  <si>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</si>
  <si>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</si>
  <si>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</si>
  <si>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</si>
  <si>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</si>
  <si>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</si>
  <si>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</si>
  <si>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</si>
  <si>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</si>
  <si>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</si>
  <si>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</si>
  <si>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</si>
  <si>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</si>
  <si>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</si>
  <si>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</si>
  <si>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</si>
  <si>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</si>
  <si>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</si>
  <si>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</si>
  <si>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</si>
  <si>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</si>
  <si>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</si>
  <si>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</si>
  <si>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</si>
  <si>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</si>
  <si>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</si>
  <si>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</si>
  <si>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</si>
  <si>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</si>
  <si>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</si>
  <si>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</si>
  <si>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</si>
  <si>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</si>
  <si>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</si>
  <si>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</si>
  <si>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</si>
  <si>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</si>
  <si>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</si>
  <si>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</si>
  <si>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</si>
  <si>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</si>
  <si>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</si>
  <si>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</si>
  <si>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</si>
  <si>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</si>
  <si>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</si>
  <si>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</si>
  <si>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</si>
  <si>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</si>
  <si>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</si>
  <si>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</si>
  <si>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</si>
  <si>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</si>
  <si>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</si>
  <si>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</si>
  <si>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</si>
  <si>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</si>
  <si>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</si>
  <si>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</si>
  <si>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</si>
  <si>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</si>
  <si>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</si>
  <si>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</si>
  <si>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</si>
  <si>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</si>
  <si>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</si>
  <si>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</si>
  <si>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</si>
  <si>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</si>
  <si>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</si>
  <si>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</si>
  <si>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</si>
  <si>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</si>
  <si>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</si>
  <si>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</si>
  <si>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</si>
  <si>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</si>
  <si>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</si>
  <si>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</si>
  <si>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</si>
  <si>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</si>
  <si>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</si>
  <si>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</si>
  <si>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</si>
  <si>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</si>
  <si>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</si>
  <si>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</si>
  <si>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</si>
  <si>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</si>
  <si>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</si>
  <si>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</si>
  <si>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</si>
  <si>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</si>
  <si>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</si>
  <si>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</si>
  <si>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</si>
  <si>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</si>
  <si>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</si>
  <si>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</si>
  <si>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</si>
  <si>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</si>
  <si>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</si>
  <si>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</si>
  <si>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</si>
  <si>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</si>
  <si>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</si>
  <si>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</si>
  <si>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</si>
  <si>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</si>
  <si>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</si>
  <si>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</si>
  <si>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</si>
  <si>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</si>
  <si>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</si>
  <si>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</si>
  <si>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</si>
  <si>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</si>
  <si>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</si>
  <si>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</si>
  <si>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</si>
  <si>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</si>
  <si>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</si>
  <si>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</si>
  <si>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</si>
  <si>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</si>
  <si>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</si>
  <si>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</si>
  <si>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</si>
  <si>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</si>
  <si>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</si>
  <si>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</si>
  <si>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</si>
  <si>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</si>
  <si>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</si>
  <si>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</si>
  <si>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</si>
  <si>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</si>
  <si>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</si>
  <si>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</si>
  <si>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</si>
  <si>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</si>
  <si>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</si>
  <si>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</si>
  <si>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</si>
  <si>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</si>
  <si>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</si>
  <si>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</si>
  <si>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</si>
  <si>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</si>
  <si>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</si>
  <si>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</si>
  <si>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</si>
  <si>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</si>
  <si>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</si>
  <si>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</si>
  <si>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</si>
  <si>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</si>
  <si>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</si>
  <si>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</si>
  <si>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</si>
  <si>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</si>
  <si>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</si>
  <si>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</si>
  <si>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</si>
  <si>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</si>
  <si>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</si>
  <si>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</si>
  <si>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</si>
  <si>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</si>
  <si>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</si>
  <si>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</si>
  <si>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</si>
  <si>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</si>
  <si>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</si>
  <si>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</si>
  <si>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</si>
  <si>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</si>
  <si>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</si>
  <si>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</si>
  <si>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</si>
  <si>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</si>
  <si>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</si>
  <si>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</si>
  <si>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</si>
  <si>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</si>
  <si>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</si>
  <si>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</si>
  <si>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</si>
  <si>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</si>
  <si>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</si>
  <si>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</si>
  <si>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</si>
  <si>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</si>
  <si>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</si>
  <si>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</si>
  <si>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</si>
  <si>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</si>
  <si>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</si>
  <si>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</si>
  <si>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</si>
  <si>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</si>
  <si>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</si>
  <si>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</si>
  <si>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</si>
  <si>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</si>
  <si>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</si>
  <si>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</si>
  <si>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</si>
  <si>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</si>
  <si>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</si>
  <si>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</si>
  <si>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</si>
  <si>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</si>
  <si>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</si>
  <si>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</si>
  <si>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</si>
  <si>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</si>
  <si>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</si>
  <si>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</si>
  <si>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</si>
  <si>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</si>
  <si>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</si>
  <si>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</si>
  <si>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</si>
  <si>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</si>
  <si>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</si>
  <si>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</si>
  <si>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</si>
  <si>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</si>
  <si>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</si>
  <si>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</si>
  <si>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</si>
  <si>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</si>
  <si>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</si>
  <si>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</si>
  <si>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</si>
  <si>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</si>
  <si>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</si>
  <si>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</si>
  <si>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</si>
  <si>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</si>
  <si>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</si>
  <si>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</si>
  <si>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</si>
  <si>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</si>
  <si>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</si>
  <si>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</si>
  <si>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</si>
  <si>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</si>
  <si>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</si>
  <si>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</si>
  <si>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</si>
  <si>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</si>
  <si>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</si>
  <si>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</si>
  <si>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</si>
  <si>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</si>
  <si>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</si>
  <si>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</si>
  <si>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</si>
  <si>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</si>
  <si>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</si>
  <si>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</si>
  <si>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</si>
  <si>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</si>
  <si>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</si>
  <si>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</si>
  <si>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</si>
  <si>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</si>
  <si>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</si>
  <si>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</si>
  <si>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</si>
  <si>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</si>
  <si>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</si>
  <si>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</si>
  <si>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</si>
  <si>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</si>
  <si>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</si>
  <si>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</si>
  <si>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</si>
  <si>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</si>
  <si>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</si>
  <si>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</si>
  <si>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</si>
  <si>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</si>
  <si>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</si>
  <si>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</si>
  <si>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</si>
  <si>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</si>
  <si>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</si>
  <si>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</si>
  <si>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</si>
  <si>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</si>
  <si>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</si>
  <si>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</si>
  <si>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</si>
  <si>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</si>
  <si>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</si>
  <si>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</si>
  <si>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</si>
  <si>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</si>
  <si>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</si>
  <si>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</si>
  <si>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</si>
  <si>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</si>
  <si>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</si>
  <si>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</si>
  <si>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</si>
  <si>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</si>
  <si>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</si>
  <si>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</si>
  <si>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</si>
  <si>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</si>
  <si>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</si>
  <si>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</si>
  <si>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</si>
  <si>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</si>
  <si>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</si>
  <si>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</si>
  <si>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</si>
  <si>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</si>
  <si>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</si>
  <si>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</si>
  <si>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</si>
  <si>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</si>
  <si>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</si>
  <si>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</si>
  <si>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</si>
  <si>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</si>
  <si>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</si>
  <si>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</si>
  <si>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</si>
  <si>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</si>
  <si>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</si>
  <si>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</si>
  <si>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</si>
  <si>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</si>
  <si>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</si>
  <si>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</si>
  <si>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</si>
  <si>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</si>
  <si>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</si>
  <si>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</si>
  <si>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</si>
  <si>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</si>
  <si>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</si>
  <si>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</si>
  <si>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</si>
  <si>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</si>
  <si>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</si>
  <si>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</si>
  <si>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</si>
  <si>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</si>
  <si>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</si>
  <si>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</si>
  <si>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</si>
  <si>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</si>
  <si>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</si>
  <si>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</si>
  <si>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</si>
  <si>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</si>
  <si>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</si>
  <si>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</si>
  <si>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</si>
  <si>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</si>
  <si>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</si>
  <si>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</si>
  <si>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</si>
  <si>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</si>
  <si>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</si>
  <si>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</si>
  <si>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</si>
  <si>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</si>
  <si>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</si>
  <si>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</si>
  <si>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</si>
  <si>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</si>
  <si>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</si>
  <si>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</si>
  <si>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</si>
  <si>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</si>
  <si>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</si>
  <si>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</si>
  <si>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</si>
  <si>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</si>
  <si>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</si>
  <si>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</si>
  <si>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</si>
  <si>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</si>
  <si>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</si>
  <si>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</si>
  <si>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</si>
  <si>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</si>
  <si>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</si>
  <si>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</si>
  <si>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</si>
  <si>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</si>
  <si>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</si>
  <si>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</si>
  <si>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</si>
  <si>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</si>
  <si>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</si>
  <si>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</si>
  <si>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</si>
  <si>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</si>
  <si>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</si>
  <si>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</si>
  <si>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</si>
  <si>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</si>
  <si>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</si>
  <si>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</si>
  <si>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</si>
  <si>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</si>
  <si>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</si>
  <si>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</si>
  <si>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</si>
  <si>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</si>
  <si>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</si>
  <si>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</si>
  <si>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</si>
  <si>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</si>
  <si>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</si>
  <si>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</si>
  <si>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</si>
  <si>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</si>
  <si>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</si>
  <si>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</si>
  <si>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</si>
  <si>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</si>
  <si>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</si>
  <si>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</si>
  <si>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</si>
  <si>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</si>
  <si>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</si>
  <si>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</si>
  <si>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</si>
  <si>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</si>
  <si>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</si>
  <si>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</si>
  <si>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</si>
  <si>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</si>
  <si>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</si>
  <si>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</si>
  <si>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</si>
  <si>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</si>
  <si>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</si>
  <si>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</si>
  <si>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</si>
  <si>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</si>
  <si>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</si>
  <si>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</si>
  <si>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</si>
  <si>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</si>
  <si>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</si>
  <si>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</si>
  <si>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</si>
  <si>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</si>
  <si>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</si>
  <si>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</si>
  <si>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</si>
  <si>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</si>
  <si>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</si>
  <si>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</si>
  <si>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</si>
  <si>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</si>
  <si>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</si>
  <si>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</si>
  <si>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</si>
  <si>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</si>
  <si>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</si>
  <si>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</si>
  <si>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</si>
  <si>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</si>
  <si>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</si>
  <si>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</si>
  <si>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</si>
  <si>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</si>
  <si>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</si>
  <si>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</si>
  <si>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</si>
  <si>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</si>
  <si>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</si>
  <si>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</si>
  <si>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</si>
  <si>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</si>
  <si>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</si>
  <si>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</si>
  <si>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</si>
  <si>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</si>
  <si>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</si>
  <si>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</si>
  <si>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</si>
  <si>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</si>
  <si>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</si>
  <si>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</si>
  <si>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</si>
  <si>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</si>
  <si>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</si>
  <si>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</si>
  <si>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</si>
  <si>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</si>
  <si>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</si>
  <si>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</si>
  <si>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</si>
  <si>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</si>
  <si>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</si>
  <si>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</si>
  <si>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</si>
  <si>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</si>
  <si>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</si>
  <si>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</si>
  <si>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</si>
  <si>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</si>
  <si>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</si>
  <si>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</si>
  <si>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</si>
  <si>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</si>
  <si>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</si>
  <si>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</si>
  <si>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</si>
  <si>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</si>
  <si>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</si>
  <si>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</si>
  <si>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</si>
  <si>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</si>
  <si>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</si>
  <si>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</si>
  <si>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</si>
  <si>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</si>
  <si>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</si>
  <si>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</si>
  <si>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</si>
  <si>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</si>
  <si>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</si>
  <si>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</si>
  <si>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</si>
  <si>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</si>
  <si>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</si>
  <si>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</si>
  <si>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</si>
  <si>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</si>
  <si>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</si>
  <si>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</si>
  <si>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</si>
  <si>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</si>
  <si>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</si>
  <si>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</si>
  <si>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</si>
  <si>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</si>
  <si>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</si>
  <si>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</si>
  <si>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</si>
  <si>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</si>
  <si>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</si>
  <si>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</si>
  <si>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</si>
  <si>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</si>
  <si>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</si>
  <si>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</si>
  <si>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</si>
  <si>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</si>
  <si>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</si>
  <si>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</si>
  <si>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</si>
  <si>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</si>
  <si>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</si>
  <si>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</si>
  <si>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</si>
  <si>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</si>
  <si>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</si>
  <si>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</si>
  <si>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</si>
  <si>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</si>
  <si>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</si>
  <si>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</si>
  <si>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</si>
  <si>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</si>
  <si>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</si>
  <si>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</si>
  <si>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</si>
  <si>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</si>
  <si>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</si>
  <si>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</si>
  <si>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</si>
  <si>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</si>
  <si>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</si>
  <si>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</si>
  <si>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</si>
  <si>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</si>
  <si>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</si>
  <si>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</si>
  <si>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</si>
  <si>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</si>
  <si>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</si>
  <si>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</si>
  <si>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</si>
  <si>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</si>
  <si>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</si>
  <si>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</si>
  <si>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</si>
  <si>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</si>
  <si>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</si>
  <si>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</si>
  <si>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</si>
  <si>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</si>
  <si>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</si>
  <si>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</si>
  <si>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</si>
  <si>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</si>
  <si>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</si>
  <si>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</si>
  <si>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</si>
  <si>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</si>
  <si>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</si>
  <si>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</si>
  <si>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</si>
  <si>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</si>
  <si>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</si>
  <si>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</si>
  <si>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</si>
  <si>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</si>
  <si>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</si>
  <si>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</si>
  <si>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</si>
  <si>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</si>
  <si>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</si>
  <si>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</si>
  <si>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</si>
  <si>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</si>
  <si>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</si>
  <si>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</si>
  <si>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</si>
  <si>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</si>
  <si>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</si>
  <si>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</si>
  <si>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</si>
  <si>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</si>
  <si>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</si>
  <si>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</si>
  <si>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</si>
  <si>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</si>
  <si>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</si>
  <si>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</si>
  <si>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</si>
  <si>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</si>
  <si>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</si>
  <si>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</si>
  <si>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</si>
  <si>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</si>
  <si>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</si>
  <si>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</si>
  <si>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</si>
  <si>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</si>
  <si>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</si>
  <si>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</si>
  <si>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</si>
  <si>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</si>
  <si>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</si>
  <si>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</si>
  <si>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</si>
  <si>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</si>
  <si>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</si>
  <si>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</si>
  <si>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</si>
  <si>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</si>
  <si>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</si>
  <si>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</si>
  <si>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</si>
  <si>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</si>
  <si>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</si>
  <si>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</si>
  <si>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</si>
  <si>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</si>
  <si>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</si>
  <si>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</si>
  <si>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</si>
  <si>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</si>
  <si>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</si>
  <si>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</si>
  <si>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</si>
  <si>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</si>
  <si>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</si>
  <si>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</si>
  <si>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</si>
  <si>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</si>
  <si>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</si>
  <si>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</si>
  <si>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</si>
  <si>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</si>
  <si>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</si>
  <si>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</si>
  <si>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</si>
  <si>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</si>
  <si>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</si>
  <si>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</si>
  <si>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</si>
  <si>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</si>
  <si>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</si>
  <si>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</si>
  <si>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</si>
  <si>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</si>
  <si>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</si>
  <si>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</si>
  <si>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</si>
  <si>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</si>
  <si>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</si>
  <si>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</si>
  <si>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</si>
  <si>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</si>
  <si>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</si>
  <si>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</si>
  <si>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</si>
  <si>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</si>
  <si>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</si>
  <si>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</si>
  <si>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</si>
  <si>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</si>
  <si>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</si>
  <si>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</si>
  <si>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</si>
  <si>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</si>
  <si>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</si>
  <si>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</si>
  <si>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</si>
  <si>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</si>
  <si>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</si>
  <si>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</si>
  <si>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</si>
  <si>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</si>
  <si>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</si>
  <si>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</si>
  <si>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</si>
  <si>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</si>
  <si>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</si>
  <si>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</si>
  <si>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</si>
  <si>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</si>
  <si>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</si>
  <si>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</si>
  <si>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</si>
  <si>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</si>
  <si>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</si>
  <si>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</si>
  <si>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</si>
  <si>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</si>
  <si>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</si>
  <si>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</si>
  <si>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</si>
  <si>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</si>
  <si>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</si>
  <si>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</si>
  <si>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</si>
  <si>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</si>
  <si>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</si>
  <si>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</si>
  <si>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</si>
  <si>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</si>
  <si>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</si>
  <si>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</si>
  <si>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</si>
  <si>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</si>
  <si>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</si>
  <si>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</si>
  <si>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</si>
  <si>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</si>
  <si>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</si>
  <si>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</si>
  <si>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</si>
  <si>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</si>
  <si>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</si>
  <si>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</si>
  <si>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</si>
  <si>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</si>
  <si>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</si>
  <si>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</si>
  <si>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</si>
  <si>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</si>
  <si>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</si>
  <si>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</si>
  <si>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</si>
  <si>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</si>
  <si>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</si>
  <si>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</si>
  <si>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</si>
  <si>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</si>
  <si>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</si>
  <si>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</si>
  <si>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</si>
  <si>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</si>
  <si>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</si>
  <si>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</si>
  <si>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</si>
  <si>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</si>
  <si>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</si>
  <si>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</si>
  <si>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</si>
  <si>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</si>
  <si>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</si>
  <si>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</si>
  <si>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</si>
  <si>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</si>
  <si>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</si>
  <si>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</si>
  <si>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</si>
  <si>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</si>
  <si>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</si>
  <si>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</si>
  <si>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</si>
  <si>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</si>
  <si>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</si>
  <si>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</si>
  <si>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</si>
  <si>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</si>
  <si>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</si>
  <si>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</si>
  <si>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</si>
  <si>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</si>
  <si>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</si>
  <si>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</si>
  <si>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</si>
  <si>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</si>
  <si>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</si>
  <si>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</si>
  <si>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</si>
  <si>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</si>
  <si>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</si>
  <si>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</si>
  <si>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</si>
  <si>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</si>
  <si>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</si>
  <si>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</si>
  <si>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</si>
  <si>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</si>
  <si>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</si>
  <si>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</si>
  <si>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</si>
  <si>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</si>
  <si>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</si>
  <si>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</si>
  <si>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</si>
  <si>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</si>
  <si>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</si>
  <si>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</si>
  <si>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</si>
  <si>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</si>
  <si>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</si>
  <si>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</si>
  <si>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</si>
  <si>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</si>
  <si>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</si>
  <si>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</si>
  <si>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</si>
  <si>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</si>
  <si>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</si>
  <si>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</si>
  <si>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</si>
  <si>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</si>
  <si>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</si>
  <si>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</si>
  <si>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</si>
  <si>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</si>
  <si>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</si>
  <si>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</si>
  <si>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</si>
  <si>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</si>
  <si>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</si>
  <si>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</si>
  <si>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</si>
  <si>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</si>
  <si>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</si>
  <si>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</si>
  <si>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</si>
  <si>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</si>
  <si>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</si>
  <si>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</si>
  <si>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</si>
  <si>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</si>
  <si>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</si>
  <si>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</si>
  <si>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</si>
  <si>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</si>
  <si>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</si>
  <si>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</si>
  <si>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</si>
  <si>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</si>
  <si>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</si>
  <si>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</si>
  <si>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</si>
  <si>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</si>
  <si>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</si>
  <si>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</si>
  <si>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</si>
  <si>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</si>
  <si>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</si>
  <si>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</si>
  <si>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</si>
  <si>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</si>
  <si>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</si>
  <si>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</si>
  <si>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</si>
  <si>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</si>
  <si>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</si>
  <si>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</si>
  <si>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</si>
  <si>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</si>
  <si>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</si>
  <si>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</si>
  <si>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</si>
  <si>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</si>
  <si>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</si>
  <si>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</si>
  <si>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</si>
  <si>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</si>
  <si>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</si>
  <si>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</si>
  <si>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</si>
  <si>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</si>
  <si>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</si>
  <si>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</si>
  <si>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</si>
  <si>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</si>
  <si>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</si>
  <si>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</si>
  <si>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</si>
  <si>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</si>
  <si>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</si>
  <si>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</si>
  <si>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</si>
  <si>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</si>
  <si>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</si>
  <si>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</si>
  <si>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</si>
  <si>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</si>
  <si>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</si>
  <si>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</si>
  <si>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</si>
  <si>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</si>
  <si>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</si>
  <si>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</si>
  <si>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</si>
  <si>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</si>
  <si>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</si>
  <si>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</si>
  <si>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</si>
  <si>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</si>
  <si>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</si>
  <si>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</si>
  <si>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</si>
  <si>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</si>
  <si>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</si>
  <si>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</si>
  <si>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</si>
  <si>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</si>
  <si>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</si>
  <si>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</si>
  <si>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</si>
  <si>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</si>
  <si>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</si>
  <si>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</si>
  <si>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</si>
  <si>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</si>
  <si>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</si>
  <si>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</si>
  <si>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</si>
  <si>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</si>
  <si>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</si>
  <si>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</si>
  <si>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</si>
  <si>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</si>
  <si>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</si>
  <si>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</si>
  <si>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</si>
  <si>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</si>
  <si>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</si>
  <si>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</si>
  <si>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</si>
  <si>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</si>
  <si>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</si>
  <si>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</si>
  <si>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</si>
  <si>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</si>
  <si>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</si>
  <si>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</si>
  <si>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</si>
  <si>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</si>
  <si>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</si>
  <si>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</si>
  <si>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</si>
  <si>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</si>
  <si>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</si>
  <si>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</si>
  <si>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</si>
  <si>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</si>
  <si>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</si>
  <si>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</si>
  <si>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</si>
  <si>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</si>
  <si>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</si>
  <si>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</si>
  <si>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</si>
  <si>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</si>
  <si>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</si>
  <si>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</si>
  <si>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</si>
  <si>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</si>
  <si>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</si>
  <si>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</si>
  <si>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</si>
  <si>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</si>
  <si>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</si>
  <si>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</si>
  <si>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</si>
  <si>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</si>
  <si>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</si>
  <si>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</si>
  <si>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</si>
  <si>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</si>
  <si>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</si>
  <si>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</si>
  <si>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</si>
  <si>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</si>
  <si>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</si>
  <si>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</si>
  <si>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</si>
  <si>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</si>
  <si>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</si>
  <si>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</si>
  <si>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</si>
  <si>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</si>
  <si>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</si>
  <si>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</si>
  <si>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</si>
  <si>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</si>
  <si>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</si>
  <si>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</si>
  <si>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</si>
  <si>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</si>
  <si>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</si>
  <si>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</si>
  <si>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</si>
  <si>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</si>
  <si>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</si>
  <si>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</si>
  <si>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</si>
  <si>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</si>
  <si>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</si>
  <si>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</si>
  <si>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</si>
  <si>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</si>
  <si>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</si>
  <si>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</si>
  <si>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</si>
  <si>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</si>
  <si>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</si>
  <si>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</si>
  <si>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</si>
  <si>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</si>
  <si>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</si>
  <si>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</si>
  <si>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</si>
  <si>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</si>
  <si>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</si>
  <si>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</si>
  <si>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</si>
  <si>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</si>
  <si>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</si>
  <si>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</si>
  <si>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</si>
  <si>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</si>
  <si>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</si>
  <si>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</si>
  <si>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</si>
  <si>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</si>
  <si>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</si>
  <si>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</si>
  <si>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</si>
  <si>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</si>
  <si>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</si>
  <si>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</si>
  <si>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</si>
  <si>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</si>
  <si>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</si>
  <si>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</si>
  <si>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</si>
  <si>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</si>
  <si>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</si>
  <si>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</si>
  <si>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</si>
  <si>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</si>
  <si>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</si>
  <si>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</si>
  <si>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</si>
  <si>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</si>
  <si>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</si>
  <si>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</si>
  <si>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</si>
  <si>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</si>
  <si>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</si>
  <si>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</si>
  <si>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</si>
  <si>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</si>
  <si>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</si>
  <si>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</si>
  <si>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</si>
  <si>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</si>
  <si>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</si>
  <si>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</si>
  <si>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</si>
  <si>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</si>
  <si>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</si>
  <si>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</si>
  <si>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</si>
  <si>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</si>
  <si>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</si>
  <si>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</si>
  <si>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</si>
  <si>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</si>
  <si>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</si>
  <si>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</si>
  <si>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</si>
  <si>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</si>
  <si>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</si>
  <si>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</si>
  <si>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</si>
  <si>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</si>
  <si>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</si>
  <si>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</si>
  <si>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</si>
  <si>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</si>
  <si>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</si>
  <si>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</si>
  <si>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</si>
  <si>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</si>
  <si>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</si>
  <si>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</si>
  <si>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</si>
  <si>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</si>
  <si>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</si>
  <si>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</si>
  <si>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</si>
  <si>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</si>
  <si>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</si>
  <si>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</si>
  <si>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</si>
  <si>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</si>
  <si>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</si>
  <si>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</si>
  <si>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</si>
  <si>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</si>
  <si>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</si>
  <si>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</si>
  <si>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</si>
  <si>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</si>
  <si>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</si>
  <si>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</si>
  <si>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</si>
  <si>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</si>
  <si>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</si>
  <si>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</si>
  <si>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</si>
  <si>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</si>
  <si>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</si>
  <si>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</si>
  <si>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</si>
  <si>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</si>
  <si>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</si>
  <si>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</si>
  <si>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</si>
  <si>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</si>
  <si>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</si>
  <si>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</si>
  <si>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</si>
  <si>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</si>
  <si>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</si>
  <si>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</si>
  <si>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</si>
  <si>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</si>
  <si>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</si>
  <si>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</si>
  <si>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</si>
  <si>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</si>
  <si>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</si>
  <si>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</si>
  <si>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</si>
  <si>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</si>
  <si>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</si>
  <si>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</si>
  <si>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</si>
  <si>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</si>
  <si>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</si>
  <si>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</si>
  <si>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</si>
  <si>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</si>
  <si>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</si>
  <si>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</si>
  <si>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</si>
  <si>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</si>
  <si>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</si>
  <si>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</si>
  <si>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</si>
  <si>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</si>
  <si>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</si>
  <si>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</si>
  <si>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</si>
  <si>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</si>
  <si>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</si>
  <si>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</si>
  <si>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</si>
  <si>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</si>
  <si>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</si>
  <si>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</si>
  <si>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</si>
  <si>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</si>
  <si>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</si>
  <si>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</si>
  <si>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</si>
  <si>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</si>
  <si>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</si>
  <si>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</si>
  <si>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</si>
  <si>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</si>
  <si>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</si>
  <si>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</si>
  <si>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</si>
  <si>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</si>
  <si>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</si>
  <si>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</si>
  <si>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</si>
  <si>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</si>
  <si>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</si>
  <si>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</si>
  <si>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</si>
  <si>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</si>
  <si>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</si>
  <si>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</si>
  <si>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</si>
  <si>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</si>
  <si>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</si>
  <si>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</si>
  <si>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</si>
  <si>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</si>
  <si>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</si>
  <si>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</si>
  <si>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</si>
  <si>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</si>
  <si>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</si>
  <si>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</si>
  <si>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</si>
  <si>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</si>
  <si>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</si>
  <si>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</si>
  <si>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</si>
  <si>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</si>
  <si>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</si>
  <si>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</si>
  <si>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</si>
  <si>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</si>
  <si>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</si>
  <si>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</si>
  <si>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</si>
  <si>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</si>
  <si>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</si>
  <si>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</si>
  <si>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</si>
  <si>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</si>
  <si>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</si>
  <si>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</si>
  <si>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</si>
  <si>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</si>
  <si>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</si>
  <si>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</si>
  <si>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</si>
  <si>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</si>
  <si>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</si>
  <si>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</si>
  <si>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</si>
  <si>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</si>
  <si>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</si>
  <si>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</si>
  <si>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</si>
  <si>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</si>
  <si>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</si>
  <si>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</si>
  <si>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</si>
  <si>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</si>
  <si>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</si>
  <si>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</si>
  <si>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</si>
  <si>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</si>
  <si>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</si>
  <si>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</si>
  <si>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</si>
  <si>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</si>
  <si>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</si>
  <si>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</si>
  <si>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</si>
  <si>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</si>
  <si>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</si>
  <si>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</si>
  <si>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</si>
  <si>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</si>
  <si>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</si>
  <si>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</si>
  <si>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</si>
  <si>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</si>
  <si>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</si>
  <si>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</si>
  <si>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</si>
  <si>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</si>
  <si>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</si>
  <si>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</si>
  <si>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</si>
  <si>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</si>
  <si>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</si>
  <si>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</si>
  <si>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</si>
  <si>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</si>
  <si>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</si>
  <si>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</si>
  <si>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</si>
  <si>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</si>
  <si>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</si>
  <si>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</si>
  <si>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</si>
  <si>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</si>
  <si>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</si>
  <si>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Column Labels</t>
  </si>
  <si>
    <t>Grand Total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</si>
  <si>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</si>
  <si>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</si>
  <si>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</si>
  <si>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</si>
  <si>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</si>
  <si>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</si>
  <si>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</si>
  <si>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</si>
  <si>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</si>
  <si>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</si>
  <si>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</si>
  <si>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</si>
  <si>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</si>
  <si>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</si>
  <si>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</si>
  <si>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</si>
  <si>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</si>
  <si>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</si>
  <si>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</si>
  <si>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</si>
  <si>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</si>
  <si>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</si>
  <si>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</si>
  <si>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</si>
  <si>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</si>
  <si>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</si>
  <si>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</si>
  <si>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</si>
  <si>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</si>
  <si>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</si>
  <si>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</si>
  <si>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</si>
  <si>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</si>
  <si>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</si>
  <si>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</si>
  <si>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</si>
  <si>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</si>
  <si>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</si>
  <si>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month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</si>
  <si>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</si>
  <si>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</si>
  <si>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</si>
  <si>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</si>
  <si>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</si>
  <si>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</si>
  <si>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</si>
  <si>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</si>
  <si>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</si>
  <si>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</si>
  <si>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</si>
  <si>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</si>
  <si>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</si>
  <si>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</si>
  <si>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</si>
  <si>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</si>
  <si>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</si>
  <si>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</si>
  <si>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</si>
  <si>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</si>
  <si>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</si>
  <si>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/>
  </si>
  <si>
    <t>Successful</t>
  </si>
  <si>
    <t>Mean of Backers</t>
  </si>
  <si>
    <t>Median of Backers</t>
  </si>
  <si>
    <t>Minimum of Backers</t>
  </si>
  <si>
    <t>Maximum of Backers</t>
  </si>
  <si>
    <t>Variance of Backers</t>
  </si>
  <si>
    <t>Standard Deviation of Backers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</si>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</sst>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.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rgb="FF363232"/>
      <name val="Tahoma"/>
      <family val="2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0" xfId="0" applyFont="1"/>
    <xf numFmtId="0" fontId="19" fillId="0" borderId="0" xfId="0" applyFon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5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[Brooks CrowdfundingBook Challenge.xlsx]Pivot 1!PivotTable4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0-C944-B762-E7EA70E6F56B}"/>
            </c:ext>
          </c:extLst>
        </c:ser>
        <c:ser>
          <c:idx val="1"/>
          <c:order val="1"/>
          <c:tx>
            <c:strRef>
              <c:f>'Pivot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0-C944-B762-E7EA70E6F56B}"/>
            </c:ext>
          </c:extLst>
        </c:ser>
        <c:ser>
          <c:idx val="2"/>
          <c:order val="2"/>
          <c:tx>
            <c:strRef>
              <c:f>'Pivot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60-C944-B762-E7EA70E6F56B}"/>
            </c:ext>
          </c:extLst>
        </c:ser>
        <c:ser>
          <c:idx val="3"/>
          <c:order val="3"/>
          <c:tx>
            <c:strRef>
              <c:f>'Pivot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60-C944-B762-E7EA70E6F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73638191"/>
        <c:axId val="2101843823"/>
      </c:barChart>
      <c:catAx>
        <c:axId val="207363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843823"/>
        <c:crosses val="autoZero"/>
        <c:auto val="1"/>
        <c:lblAlgn val="ctr"/>
        <c:lblOffset val="100"/>
        <c:noMultiLvlLbl val="0"/>
      </c:catAx>
      <c:valAx>
        <c:axId val="210184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63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[Brooks CrowdfundingBook Challenge.xlsx]Pivot 2!PivotTable5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3-1F4B-A5BF-F68B1CD99CD1}"/>
            </c:ext>
          </c:extLst>
        </c:ser>
        <c:ser>
          <c:idx val="1"/>
          <c:order val="1"/>
          <c:tx>
            <c:strRef>
              <c:f>'Pivot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3-1F4B-A5BF-F68B1CD99CD1}"/>
            </c:ext>
          </c:extLst>
        </c:ser>
        <c:ser>
          <c:idx val="2"/>
          <c:order val="2"/>
          <c:tx>
            <c:strRef>
              <c:f>'Pivot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D3-1F4B-A5BF-F68B1CD99CD1}"/>
            </c:ext>
          </c:extLst>
        </c:ser>
        <c:ser>
          <c:idx val="3"/>
          <c:order val="3"/>
          <c:tx>
            <c:strRef>
              <c:f>'Pivot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D3-1F4B-A5BF-F68B1CD99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74870703"/>
        <c:axId val="2074697007"/>
      </c:barChart>
      <c:catAx>
        <c:axId val="207487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697007"/>
        <c:crosses val="autoZero"/>
        <c:auto val="1"/>
        <c:lblAlgn val="ctr"/>
        <c:lblOffset val="100"/>
        <c:noMultiLvlLbl val="0"/>
      </c:catAx>
      <c:valAx>
        <c:axId val="207469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87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[Brooks CrowdfundingBook Challenge.xlsx]Pivot 3!PivotTable6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C1-8C4B-9F7C-C2C2B513B1D8}"/>
            </c:ext>
          </c:extLst>
        </c:ser>
        <c:ser>
          <c:idx val="1"/>
          <c:order val="1"/>
          <c:tx>
            <c:strRef>
              <c:f>'Pivot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C1-8C4B-9F7C-C2C2B513B1D8}"/>
            </c:ext>
          </c:extLst>
        </c:ser>
        <c:ser>
          <c:idx val="2"/>
          <c:order val="2"/>
          <c:tx>
            <c:strRef>
              <c:f>'Pivot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C1-8C4B-9F7C-C2C2B513B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77008"/>
        <c:axId val="2122600591"/>
      </c:lineChart>
      <c:catAx>
        <c:axId val="777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600591"/>
        <c:crosses val="autoZero"/>
        <c:auto val="1"/>
        <c:lblAlgn val="ctr"/>
        <c:lblOffset val="100"/>
        <c:noMultiLvlLbl val="0"/>
      </c:catAx>
      <c:valAx>
        <c:axId val="212260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'Goal Analysis'!$A$2:$A$13</c:f>
              <c:numCache>
                <c:formatCode>General</c:formatCode>
                <c:ptCount val="12"/>
                <c:pt idx="0">
                  <c:v>1000</c:v>
                </c:pt>
                <c:pt idx="1">
                  <c:v>4999</c:v>
                </c:pt>
                <c:pt idx="2">
                  <c:v>9999</c:v>
                </c:pt>
                <c:pt idx="3">
                  <c:v>14999</c:v>
                </c:pt>
                <c:pt idx="4">
                  <c:v>19999</c:v>
                </c:pt>
                <c:pt idx="5">
                  <c:v>24999</c:v>
                </c:pt>
                <c:pt idx="6">
                  <c:v>29999</c:v>
                </c:pt>
                <c:pt idx="7">
                  <c:v>34999</c:v>
                </c:pt>
                <c:pt idx="8">
                  <c:v>39999</c:v>
                </c:pt>
                <c:pt idx="9">
                  <c:v>44999</c:v>
                </c:pt>
                <c:pt idx="10">
                  <c:v>49999</c:v>
                </c:pt>
                <c:pt idx="11">
                  <c:v>50000</c:v>
                </c:pt>
              </c:numCache>
            </c:num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1B-A04E-B6FD-0F937A32B456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'Goal Analysis'!$A$2:$A$13</c:f>
              <c:numCache>
                <c:formatCode>General</c:formatCode>
                <c:ptCount val="12"/>
                <c:pt idx="0">
                  <c:v>1000</c:v>
                </c:pt>
                <c:pt idx="1">
                  <c:v>4999</c:v>
                </c:pt>
                <c:pt idx="2">
                  <c:v>9999</c:v>
                </c:pt>
                <c:pt idx="3">
                  <c:v>14999</c:v>
                </c:pt>
                <c:pt idx="4">
                  <c:v>19999</c:v>
                </c:pt>
                <c:pt idx="5">
                  <c:v>24999</c:v>
                </c:pt>
                <c:pt idx="6">
                  <c:v>29999</c:v>
                </c:pt>
                <c:pt idx="7">
                  <c:v>34999</c:v>
                </c:pt>
                <c:pt idx="8">
                  <c:v>39999</c:v>
                </c:pt>
                <c:pt idx="9">
                  <c:v>44999</c:v>
                </c:pt>
                <c:pt idx="10">
                  <c:v>49999</c:v>
                </c:pt>
                <c:pt idx="11">
                  <c:v>50000</c:v>
                </c:pt>
              </c:numCache>
            </c:num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1B-A04E-B6FD-0F937A32B456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'Goal Analysis'!$A$2:$A$13</c:f>
              <c:numCache>
                <c:formatCode>General</c:formatCode>
                <c:ptCount val="12"/>
                <c:pt idx="0">
                  <c:v>1000</c:v>
                </c:pt>
                <c:pt idx="1">
                  <c:v>4999</c:v>
                </c:pt>
                <c:pt idx="2">
                  <c:v>9999</c:v>
                </c:pt>
                <c:pt idx="3">
                  <c:v>14999</c:v>
                </c:pt>
                <c:pt idx="4">
                  <c:v>19999</c:v>
                </c:pt>
                <c:pt idx="5">
                  <c:v>24999</c:v>
                </c:pt>
                <c:pt idx="6">
                  <c:v>29999</c:v>
                </c:pt>
                <c:pt idx="7">
                  <c:v>34999</c:v>
                </c:pt>
                <c:pt idx="8">
                  <c:v>39999</c:v>
                </c:pt>
                <c:pt idx="9">
                  <c:v>44999</c:v>
                </c:pt>
                <c:pt idx="10">
                  <c:v>49999</c:v>
                </c:pt>
                <c:pt idx="11">
                  <c:v>50000</c:v>
                </c:pt>
              </c:numCache>
            </c:num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1B-A04E-B6FD-0F937A32B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10384"/>
        <c:axId val="7584480"/>
      </c:lineChart>
      <c:catAx>
        <c:axId val="761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4480"/>
        <c:crosses val="autoZero"/>
        <c:auto val="1"/>
        <c:lblAlgn val="ctr"/>
        <c:lblOffset val="100"/>
        <c:noMultiLvlLbl val="0"/>
      </c:catAx>
      <c:valAx>
        <c:axId val="758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431800</xdr:colOff>
      <xdr:row>3</xdr:row>
      <xdr:rowOff>69850</xdr:rowOff>
    </xdr:from>
    <xdr:to>
      <xdr:col>15</xdr:col>
      <xdr:colOff>0</xdr:colOff>
      <xdr:row>22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555847-6185-6803-A6CF-A9CB105A2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330200</xdr:colOff>
      <xdr:row>5</xdr:row>
      <xdr:rowOff>19050</xdr:rowOff>
    </xdr:from>
    <xdr:to>
      <xdr:col>16</xdr:col>
      <xdr:colOff>76200</xdr:colOff>
      <xdr:row>25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535BE8-0B51-129E-CF22-E34754523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800100</xdr:colOff>
      <xdr:row>7</xdr:row>
      <xdr:rowOff>82550</xdr:rowOff>
    </xdr:from>
    <xdr:to>
      <xdr:col>13</xdr:col>
      <xdr:colOff>812800</xdr:colOff>
      <xdr:row>26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DEDB08-BE47-AAC5-C89B-794EFEBAD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146050</xdr:colOff>
      <xdr:row>13</xdr:row>
      <xdr:rowOff>133350</xdr:rowOff>
    </xdr:from>
    <xdr:to>
      <xdr:col>8</xdr:col>
      <xdr:colOff>25400</xdr:colOff>
      <xdr:row>34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60288D-E023-680B-D7F5-CD3806A6E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iem Brooks" refreshedDate="45088.779794212962" createdVersion="8" refreshedVersion="8" minRefreshableVersion="3" recordCount="1000" xr:uid="{E4039F75-FED7-3844-A6E5-8F8FDA116089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166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iem Brooks" refreshedDate="45088.796424652777" createdVersion="8" refreshedVersion="8" minRefreshableVersion="3" recordCount="1000" xr:uid="{118F665F-A4F7-AF4D-8E3C-B94C28223743}">
  <cacheSource type="worksheet">
    <worksheetSource ref="A1:V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166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0">
      <sharedItems/>
    </cacheField>
    <cacheField name="date ended conversion" numFmtId="0">
      <sharedItems/>
    </cacheField>
    <cacheField name="month" numFmtId="0">
      <sharedItems count="12">
        <s v="Nov"/>
        <s v="Aug"/>
        <s v="Jan"/>
        <s v="Sep"/>
        <s v="Oct"/>
        <s v="Jun"/>
        <s v="Mar"/>
        <s v="Dec"/>
        <s v="Jul"/>
        <s v="Apr"/>
        <s v="Feb"/>
        <s v="May"/>
      </sharedItems>
    </cacheField>
    <cacheField name="year" numFmtId="0">
      <sharedItems containsSemiMixedTypes="0" containsString="0" containsNumber="1" containsInteger="1" minValue="2010" maxValue="2020" count="11">
        <n v="2015"/>
        <n v="2014"/>
        <n v="2013"/>
        <n v="2019"/>
        <n v="2012"/>
        <n v="2017"/>
        <n v="2010"/>
        <n v="2016"/>
        <n v="2011"/>
        <n v="2018"/>
        <n v="20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s v="11-28-2015"/>
    <s v="12-15-2015"/>
    <x v="0"/>
    <x v="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s v="08-19-2014"/>
    <s v="08-21-2014"/>
    <x v="1"/>
    <x v="1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s v="11-17-2013"/>
    <s v="11-19-2013"/>
    <x v="0"/>
    <x v="2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s v="08-11-2019"/>
    <s v="09-20-2019"/>
    <x v="1"/>
    <x v="3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s v="01-20-2019"/>
    <s v="01-24-2019"/>
    <x v="2"/>
    <x v="3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s v="08-28-2012"/>
    <s v="09-08-2012"/>
    <x v="1"/>
    <x v="4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s v="09-13-2017"/>
    <s v="09-14-2017"/>
    <x v="3"/>
    <x v="5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s v="08-13-2015"/>
    <s v="08-15-2015"/>
    <x v="1"/>
    <x v="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s v="08-09-2010"/>
    <s v="08-11-2010"/>
    <x v="1"/>
    <x v="6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s v="09-19-2013"/>
    <s v="11-07-2013"/>
    <x v="3"/>
    <x v="2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s v="08-14-2010"/>
    <s v="10-01-2010"/>
    <x v="1"/>
    <x v="6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s v="09-21-2010"/>
    <s v="09-27-2010"/>
    <x v="3"/>
    <x v="6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s v="10-22-2019"/>
    <s v="10-30-2019"/>
    <x v="4"/>
    <x v="3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s v="06-11-2016"/>
    <s v="06-23-2016"/>
    <x v="5"/>
    <x v="7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s v="03-06-2012"/>
    <s v="04-02-2012"/>
    <x v="6"/>
    <x v="4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s v="12-10-2019"/>
    <s v="12-14-2019"/>
    <x v="7"/>
    <x v="3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s v="01-22-2014"/>
    <s v="02-13-2014"/>
    <x v="2"/>
    <x v="1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s v="01-12-2011"/>
    <s v="01-13-2011"/>
    <x v="2"/>
    <x v="8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s v="09-08-2018"/>
    <s v="09-16-2018"/>
    <x v="3"/>
    <x v="9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s v="03-04-2019"/>
    <s v="03-25-2019"/>
    <x v="6"/>
    <x v="3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s v="07-28-2014"/>
    <s v="07-28-2014"/>
    <x v="8"/>
    <x v="1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s v="08-15-2011"/>
    <s v="09-18-2011"/>
    <x v="1"/>
    <x v="8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s v="04-03-2018"/>
    <s v="04-18-2018"/>
    <x v="9"/>
    <x v="9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s v="02-14-2019"/>
    <s v="04-08-2019"/>
    <x v="10"/>
    <x v="3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s v="06-21-2014"/>
    <s v="06-23-2014"/>
    <x v="5"/>
    <x v="1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s v="05-18-2011"/>
    <s v="06-07-2011"/>
    <x v="11"/>
    <x v="8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s v="07-31-2018"/>
    <s v="08-27-2018"/>
    <x v="8"/>
    <x v="9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s v="10-03-2015"/>
    <s v="10-11-2015"/>
    <x v="4"/>
    <x v="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s v="02-09-2010"/>
    <s v="03-04-2010"/>
    <x v="10"/>
    <x v="6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s v="07-20-2018"/>
    <s v="08-29-2018"/>
    <x v="8"/>
    <x v="9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s v="05-24-2019"/>
    <s v="05-29-2019"/>
    <x v="11"/>
    <x v="3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s v="01-05-2016"/>
    <s v="02-02-2016"/>
    <x v="2"/>
    <x v="7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s v="01-10-2018"/>
    <s v="02-06-2018"/>
    <x v="2"/>
    <x v="9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s v="10-05-2014"/>
    <s v="11-11-2014"/>
    <x v="4"/>
    <x v="1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s v="03-23-2017"/>
    <s v="03-28-2017"/>
    <x v="6"/>
    <x v="5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s v="01-19-2019"/>
    <s v="03-02-2019"/>
    <x v="2"/>
    <x v="3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s v="02-26-2011"/>
    <s v="03-23-2011"/>
    <x v="10"/>
    <x v="8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s v="10-06-2019"/>
    <s v="11-08-2019"/>
    <x v="4"/>
    <x v="3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s v="10-18-2010"/>
    <s v="10-23-2010"/>
    <x v="4"/>
    <x v="6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s v="02-25-2013"/>
    <s v="03-11-2013"/>
    <x v="10"/>
    <x v="2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s v="06-05-2010"/>
    <s v="06-24-2010"/>
    <x v="5"/>
    <x v="6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s v="09-04-2012"/>
    <s v="09-30-2012"/>
    <x v="3"/>
    <x v="4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s v="07-04-2011"/>
    <s v="07-13-2011"/>
    <x v="8"/>
    <x v="8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s v="07-24-2014"/>
    <s v="08-09-2014"/>
    <x v="8"/>
    <x v="1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s v="03-17-2019"/>
    <s v="03-18-2019"/>
    <x v="6"/>
    <x v="3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s v="11-02-2016"/>
    <s v="11-17-2016"/>
    <x v="0"/>
    <x v="7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s v="07-08-2010"/>
    <s v="07-31-2010"/>
    <x v="8"/>
    <x v="6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s v="03-29-2014"/>
    <s v="04-28-2014"/>
    <x v="6"/>
    <x v="1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s v="06-25-2015"/>
    <s v="07-07-2015"/>
    <x v="5"/>
    <x v="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s v="10-20-2019"/>
    <s v="12-04-2019"/>
    <x v="4"/>
    <x v="3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s v="08-01-2013"/>
    <s v="08-29-2013"/>
    <x v="1"/>
    <x v="2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s v="03-27-2012"/>
    <s v="04-12-2012"/>
    <x v="6"/>
    <x v="4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s v="09-15-2010"/>
    <s v="09-19-2010"/>
    <x v="3"/>
    <x v="6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s v="05-20-2014"/>
    <s v="06-28-2014"/>
    <x v="11"/>
    <x v="1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s v="03-11-2018"/>
    <s v="03-17-2018"/>
    <x v="6"/>
    <x v="9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s v="07-30-2018"/>
    <s v="08-04-2018"/>
    <x v="8"/>
    <x v="9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s v="01-10-2015"/>
    <s v="01-17-2015"/>
    <x v="2"/>
    <x v="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s v="09-01-2017"/>
    <s v="09-13-2017"/>
    <x v="3"/>
    <x v="5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s v="09-21-2015"/>
    <s v="10-04-2015"/>
    <x v="3"/>
    <x v="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s v="06-12-2017"/>
    <s v="06-27-2017"/>
    <x v="5"/>
    <x v="5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s v="07-17-2012"/>
    <s v="07-20-2012"/>
    <x v="8"/>
    <x v="4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s v="02-21-2011"/>
    <s v="04-02-2011"/>
    <x v="10"/>
    <x v="8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s v="06-05-2015"/>
    <s v="06-06-2015"/>
    <x v="5"/>
    <x v="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s v="04-28-2017"/>
    <s v="05-04-2017"/>
    <x v="9"/>
    <x v="5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s v="07-02-2018"/>
    <s v="07-17-2018"/>
    <x v="8"/>
    <x v="9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s v="01-27-2011"/>
    <s v="02-03-2011"/>
    <x v="2"/>
    <x v="8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s v="04-08-2015"/>
    <s v="04-13-2015"/>
    <x v="9"/>
    <x v="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s v="01-25-2010"/>
    <s v="01-30-2010"/>
    <x v="2"/>
    <x v="6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s v="07-27-2017"/>
    <s v="09-12-2017"/>
    <x v="8"/>
    <x v="5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s v="12-19-2010"/>
    <s v="01-22-2011"/>
    <x v="7"/>
    <x v="6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s v="11-02-2010"/>
    <s v="12-21-2010"/>
    <x v="0"/>
    <x v="6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s v="11-30-2019"/>
    <s v="12-04-2019"/>
    <x v="0"/>
    <x v="3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s v="07-01-2015"/>
    <s v="08-06-2015"/>
    <x v="8"/>
    <x v="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s v="11-27-2016"/>
    <s v="11-30-2016"/>
    <x v="0"/>
    <x v="7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s v="03-27-2016"/>
    <s v="03-28-2016"/>
    <x v="6"/>
    <x v="7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s v="07-15-2018"/>
    <s v="07-23-2018"/>
    <x v="8"/>
    <x v="9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s v="01-23-2015"/>
    <s v="03-13-2015"/>
    <x v="2"/>
    <x v="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s v="09-27-2010"/>
    <s v="10-11-2010"/>
    <x v="3"/>
    <x v="6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s v="04-16-2018"/>
    <s v="04-17-2018"/>
    <x v="9"/>
    <x v="9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s v="06-16-2018"/>
    <s v="06-21-2018"/>
    <x v="5"/>
    <x v="9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s v="08-29-2017"/>
    <s v="09-28-2017"/>
    <x v="1"/>
    <x v="5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s v="11-23-2017"/>
    <s v="12-18-2017"/>
    <x v="0"/>
    <x v="5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s v="01-17-2019"/>
    <s v="01-24-2019"/>
    <x v="2"/>
    <x v="3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s v="07-28-2016"/>
    <s v="08-19-2016"/>
    <x v="8"/>
    <x v="7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s v="07-28-2012"/>
    <s v="08-07-2012"/>
    <x v="8"/>
    <x v="4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s v="09-11-2011"/>
    <s v="09-19-2011"/>
    <x v="3"/>
    <x v="8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s v="05-04-2015"/>
    <s v="05-17-2015"/>
    <x v="11"/>
    <x v="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s v="03-08-2011"/>
    <s v="03-19-2011"/>
    <x v="6"/>
    <x v="8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s v="04-16-2015"/>
    <s v="05-08-2015"/>
    <x v="9"/>
    <x v="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s v="04-15-2010"/>
    <s v="04-17-2010"/>
    <x v="9"/>
    <x v="6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s v="02-25-2016"/>
    <s v="02-25-2016"/>
    <x v="10"/>
    <x v="7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s v="08-06-2016"/>
    <s v="09-03-2016"/>
    <x v="1"/>
    <x v="7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s v="06-23-2010"/>
    <s v="06-24-2010"/>
    <x v="5"/>
    <x v="6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s v="10-20-2012"/>
    <s v="10-24-2012"/>
    <x v="4"/>
    <x v="4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s v="04-07-2019"/>
    <s v="04-18-2019"/>
    <x v="9"/>
    <x v="3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s v="10-14-2019"/>
    <s v="10-21-2019"/>
    <x v="4"/>
    <x v="3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s v="03-10-2011"/>
    <s v="03-23-2011"/>
    <x v="6"/>
    <x v="8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s v="06-25-2015"/>
    <s v="08-18-2015"/>
    <x v="5"/>
    <x v="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s v="07-27-2015"/>
    <s v="07-31-2015"/>
    <x v="8"/>
    <x v="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s v="11-25-2014"/>
    <s v="12-24-2014"/>
    <x v="0"/>
    <x v="1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s v="10-19-2011"/>
    <s v="11-06-2011"/>
    <x v="4"/>
    <x v="8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s v="02-21-2015"/>
    <s v="02-28-2015"/>
    <x v="10"/>
    <x v="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s v="05-14-2018"/>
    <s v="05-21-2018"/>
    <x v="11"/>
    <x v="9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s v="10-24-2010"/>
    <s v="11-02-2010"/>
    <x v="4"/>
    <x v="6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s v="05-23-2017"/>
    <s v="05-24-2017"/>
    <x v="11"/>
    <x v="5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s v="04-02-2013"/>
    <s v="04-20-2013"/>
    <x v="9"/>
    <x v="2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s v="09-08-2019"/>
    <s v="09-13-2019"/>
    <x v="3"/>
    <x v="3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s v="04-23-2018"/>
    <s v="05-10-2018"/>
    <x v="9"/>
    <x v="9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s v="04-06-2012"/>
    <s v="05-13-2012"/>
    <x v="9"/>
    <x v="4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s v="01-12-2014"/>
    <s v="01-14-2014"/>
    <x v="2"/>
    <x v="1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s v="09-11-2018"/>
    <s v="09-30-2018"/>
    <x v="3"/>
    <x v="9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s v="09-22-2012"/>
    <s v="09-28-2012"/>
    <x v="3"/>
    <x v="4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s v="08-24-2014"/>
    <s v="09-08-2014"/>
    <x v="1"/>
    <x v="1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s v="09-12-2017"/>
    <s v="09-19-2017"/>
    <x v="3"/>
    <x v="5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s v="04-09-2019"/>
    <s v="04-10-2019"/>
    <x v="9"/>
    <x v="3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s v="11-17-2017"/>
    <s v="12-22-2017"/>
    <x v="0"/>
    <x v="5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s v="09-18-2015"/>
    <s v="09-19-2015"/>
    <x v="3"/>
    <x v="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s v="09-22-2011"/>
    <s v="09-28-2011"/>
    <x v="3"/>
    <x v="8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s v="01-26-2014"/>
    <s v="02-01-2014"/>
    <x v="2"/>
    <x v="1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s v="06-16-2014"/>
    <s v="07-03-2014"/>
    <x v="5"/>
    <x v="1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s v="04-17-2015"/>
    <s v="04-21-2015"/>
    <x v="9"/>
    <x v="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s v="10-05-2014"/>
    <s v="10-18-2014"/>
    <x v="4"/>
    <x v="1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s v="11-27-2014"/>
    <s v="12-24-2014"/>
    <x v="0"/>
    <x v="1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s v="11-24-2015"/>
    <s v="11-27-2015"/>
    <x v="0"/>
    <x v="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s v="05-13-2019"/>
    <s v="07-05-2019"/>
    <x v="11"/>
    <x v="3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s v="09-19-2018"/>
    <s v="09-23-2018"/>
    <x v="3"/>
    <x v="9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s v="08-14-2016"/>
    <s v="09-11-2016"/>
    <x v="1"/>
    <x v="7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s v="05-12-2010"/>
    <s v="05-15-2010"/>
    <x v="11"/>
    <x v="6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s v="08-27-2010"/>
    <s v="09-09-2010"/>
    <x v="1"/>
    <x v="6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s v="02-03-2015"/>
    <s v="02-28-2015"/>
    <x v="10"/>
    <x v="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s v="10-26-2011"/>
    <s v="11-11-2011"/>
    <x v="4"/>
    <x v="8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s v="11-29-2013"/>
    <s v="12-12-2013"/>
    <x v="0"/>
    <x v="2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s v="01-12-2018"/>
    <s v="01-28-2018"/>
    <x v="2"/>
    <x v="9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s v="08-12-2011"/>
    <s v="09-03-2011"/>
    <x v="1"/>
    <x v="8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s v="06-19-2011"/>
    <s v="08-07-2011"/>
    <x v="5"/>
    <x v="8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s v="03-07-2013"/>
    <s v="03-12-2013"/>
    <x v="6"/>
    <x v="2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s v="06-07-2014"/>
    <s v="06-19-2014"/>
    <x v="5"/>
    <x v="1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s v="10-06-2010"/>
    <s v="10-12-2010"/>
    <x v="4"/>
    <x v="6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s v="09-28-2012"/>
    <s v="10-04-2012"/>
    <x v="3"/>
    <x v="4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s v="04-21-2015"/>
    <s v="05-07-2015"/>
    <x v="9"/>
    <x v="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s v="02-25-2018"/>
    <s v="03-02-2018"/>
    <x v="10"/>
    <x v="9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s v="06-12-2015"/>
    <s v="06-18-2015"/>
    <x v="5"/>
    <x v="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s v="04-06-2012"/>
    <s v="05-17-2012"/>
    <x v="9"/>
    <x v="4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s v="06-28-2010"/>
    <s v="07-18-2010"/>
    <x v="5"/>
    <x v="6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s v="06-17-2019"/>
    <s v="06-25-2019"/>
    <x v="5"/>
    <x v="3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s v="09-07-2014"/>
    <s v="09-12-2014"/>
    <x v="3"/>
    <x v="1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s v="11-08-2011"/>
    <s v="11-28-2011"/>
    <x v="0"/>
    <x v="8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s v="06-13-2016"/>
    <s v="06-19-2016"/>
    <x v="5"/>
    <x v="7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s v="07-25-2017"/>
    <s v="08-03-2017"/>
    <x v="8"/>
    <x v="5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s v="01-01-2013"/>
    <s v="02-22-2013"/>
    <x v="2"/>
    <x v="2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s v="12-16-2018"/>
    <s v="12-17-2018"/>
    <x v="7"/>
    <x v="9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s v="06-09-2014"/>
    <s v="07-30-2014"/>
    <x v="5"/>
    <x v="1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s v="02-17-2017"/>
    <s v="02-24-2017"/>
    <x v="10"/>
    <x v="5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s v="10-19-2012"/>
    <s v="10-25-2012"/>
    <x v="4"/>
    <x v="4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s v="05-12-2016"/>
    <s v="06-04-2016"/>
    <x v="11"/>
    <x v="7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s v="03-25-2010"/>
    <s v="04-09-2010"/>
    <x v="6"/>
    <x v="6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s v="10-05-2019"/>
    <s v="10-29-2019"/>
    <x v="4"/>
    <x v="3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s v="12-30-2013"/>
    <s v="01-11-2014"/>
    <x v="7"/>
    <x v="2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s v="12-08-2015"/>
    <s v="12-09-2015"/>
    <x v="7"/>
    <x v="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s v="03-27-2019"/>
    <s v="04-14-2019"/>
    <x v="6"/>
    <x v="3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s v="04-27-2019"/>
    <s v="05-13-2019"/>
    <x v="9"/>
    <x v="3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s v="09-23-2015"/>
    <s v="09-29-2015"/>
    <x v="3"/>
    <x v="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s v="12-08-2018"/>
    <s v="01-07-2019"/>
    <x v="7"/>
    <x v="9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s v="10-20-2017"/>
    <s v="12-08-2017"/>
    <x v="4"/>
    <x v="5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s v="10-08-2017"/>
    <s v="10-09-2017"/>
    <x v="4"/>
    <x v="5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s v="08-01-2017"/>
    <s v="09-02-2017"/>
    <x v="1"/>
    <x v="5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s v="12-22-2010"/>
    <s v="12-26-2010"/>
    <x v="7"/>
    <x v="6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s v="06-10-2013"/>
    <s v="06-20-2013"/>
    <x v="5"/>
    <x v="2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s v="02-22-2019"/>
    <s v="03-17-2019"/>
    <x v="10"/>
    <x v="3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s v="06-17-2012"/>
    <s v="07-15-2012"/>
    <x v="5"/>
    <x v="4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s v="08-03-2017"/>
    <s v="08-10-2017"/>
    <x v="1"/>
    <x v="5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s v="03-20-2014"/>
    <s v="04-11-2014"/>
    <x v="6"/>
    <x v="1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s v="07-19-2014"/>
    <s v="08-03-2014"/>
    <x v="8"/>
    <x v="1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s v="05-18-2013"/>
    <s v="05-24-2013"/>
    <x v="11"/>
    <x v="2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s v="10-05-2015"/>
    <s v="10-06-2015"/>
    <x v="4"/>
    <x v="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s v="08-31-2016"/>
    <s v="09-19-2016"/>
    <x v="1"/>
    <x v="7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s v="09-03-2016"/>
    <s v="09-12-2016"/>
    <x v="3"/>
    <x v="7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s v="11-15-2010"/>
    <s v="12-10-2010"/>
    <x v="0"/>
    <x v="6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s v="09-21-2017"/>
    <s v="09-30-2017"/>
    <x v="3"/>
    <x v="5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s v="03-17-2013"/>
    <s v="03-18-2013"/>
    <x v="6"/>
    <x v="2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s v="03-22-2010"/>
    <s v="03-27-2010"/>
    <x v="6"/>
    <x v="6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s v="10-04-2017"/>
    <s v="10-22-2017"/>
    <x v="4"/>
    <x v="5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s v="06-15-2019"/>
    <s v="07-01-2019"/>
    <x v="5"/>
    <x v="3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s v="09-09-2010"/>
    <s v="09-22-2010"/>
    <x v="3"/>
    <x v="6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s v="05-03-2019"/>
    <s v="05-04-2019"/>
    <x v="11"/>
    <x v="3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s v="05-13-2018"/>
    <s v="05-24-2018"/>
    <x v="11"/>
    <x v="9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s v="05-23-2014"/>
    <s v="06-07-2014"/>
    <x v="11"/>
    <x v="1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s v="02-23-2013"/>
    <s v="03-23-2013"/>
    <x v="10"/>
    <x v="2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s v="12-02-2014"/>
    <s v="12-03-2014"/>
    <x v="7"/>
    <x v="1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s v="03-04-2016"/>
    <s v="03-04-2016"/>
    <x v="6"/>
    <x v="7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s v="06-04-2013"/>
    <s v="06-05-2013"/>
    <x v="5"/>
    <x v="2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s v="03-12-2019"/>
    <s v="03-15-2019"/>
    <x v="6"/>
    <x v="3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s v="06-27-2014"/>
    <s v="07-01-2014"/>
    <x v="5"/>
    <x v="1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s v="04-08-2018"/>
    <s v="04-12-2018"/>
    <x v="9"/>
    <x v="9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s v="09-14-2015"/>
    <s v="09-30-2015"/>
    <x v="3"/>
    <x v="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s v="07-29-2018"/>
    <s v="08-05-2018"/>
    <x v="8"/>
    <x v="9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s v="09-03-2016"/>
    <s v="09-22-2016"/>
    <x v="3"/>
    <x v="7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s v="06-23-2017"/>
    <s v="07-07-2017"/>
    <x v="5"/>
    <x v="5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s v="08-06-2010"/>
    <s v="09-04-2010"/>
    <x v="1"/>
    <x v="6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s v="07-07-2015"/>
    <s v="07-11-2015"/>
    <x v="8"/>
    <x v="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s v="03-25-2010"/>
    <s v="04-05-2010"/>
    <x v="6"/>
    <x v="6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s v="07-25-2014"/>
    <s v="08-12-2014"/>
    <x v="8"/>
    <x v="1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s v="10-02-2011"/>
    <s v="10-06-2011"/>
    <x v="4"/>
    <x v="8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s v="01-17-2017"/>
    <s v="01-19-2017"/>
    <x v="2"/>
    <x v="5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s v="04-03-2011"/>
    <s v="04-13-2011"/>
    <x v="9"/>
    <x v="8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s v="10-17-2018"/>
    <s v="10-29-2018"/>
    <x v="4"/>
    <x v="9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s v="02-27-2010"/>
    <s v="03-08-2010"/>
    <x v="10"/>
    <x v="6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s v="08-28-2018"/>
    <s v="09-17-2018"/>
    <x v="1"/>
    <x v="9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s v="11-09-2017"/>
    <s v="12-03-2017"/>
    <x v="0"/>
    <x v="5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s v="05-06-2016"/>
    <s v="05-13-2016"/>
    <x v="11"/>
    <x v="7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s v="03-03-2017"/>
    <s v="03-30-2017"/>
    <x v="6"/>
    <x v="5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s v="08-27-2013"/>
    <s v="09-20-2013"/>
    <x v="1"/>
    <x v="2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s v="12-15-2019"/>
    <s v="01-30-2020"/>
    <x v="7"/>
    <x v="3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s v="11-06-2010"/>
    <s v="11-14-2010"/>
    <x v="0"/>
    <x v="6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s v="08-19-2010"/>
    <s v="08-25-2010"/>
    <x v="1"/>
    <x v="6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s v="02-13-2019"/>
    <s v="02-15-2019"/>
    <x v="10"/>
    <x v="3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s v="11-22-2011"/>
    <s v="11-24-2011"/>
    <x v="0"/>
    <x v="8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s v="04-28-2019"/>
    <s v="05-07-2019"/>
    <x v="9"/>
    <x v="3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s v="11-11-2011"/>
    <s v="12-15-2011"/>
    <x v="0"/>
    <x v="8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s v="08-16-2012"/>
    <s v="08-28-2012"/>
    <x v="1"/>
    <x v="4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s v="07-01-2011"/>
    <s v="07-19-2011"/>
    <x v="8"/>
    <x v="8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s v="06-21-2012"/>
    <s v="06-23-2012"/>
    <x v="5"/>
    <x v="4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s v="10-02-2014"/>
    <s v="10-03-2014"/>
    <x v="4"/>
    <x v="1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s v="03-16-2016"/>
    <s v="03-30-2016"/>
    <x v="6"/>
    <x v="7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s v="09-24-2014"/>
    <s v="11-08-2014"/>
    <x v="3"/>
    <x v="1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s v="05-03-2014"/>
    <s v="05-03-2014"/>
    <x v="11"/>
    <x v="1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s v="04-08-2010"/>
    <s v="05-15-2010"/>
    <x v="9"/>
    <x v="6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s v="05-15-2015"/>
    <s v="05-21-2015"/>
    <x v="11"/>
    <x v="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s v="08-31-2016"/>
    <s v="09-25-2016"/>
    <x v="1"/>
    <x v="7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s v="06-01-2017"/>
    <s v="07-19-2017"/>
    <x v="5"/>
    <x v="5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s v="12-06-2019"/>
    <s v="12-06-2019"/>
    <x v="7"/>
    <x v="3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s v="05-21-2013"/>
    <s v="07-18-2013"/>
    <x v="11"/>
    <x v="2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s v="07-25-2016"/>
    <s v="07-26-2016"/>
    <x v="8"/>
    <x v="7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s v="06-12-2011"/>
    <s v="06-28-2011"/>
    <x v="5"/>
    <x v="8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s v="08-22-2017"/>
    <s v="08-29-2017"/>
    <x v="1"/>
    <x v="5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s v="02-13-2017"/>
    <s v="02-18-2017"/>
    <x v="10"/>
    <x v="5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s v="06-25-2019"/>
    <s v="07-02-2019"/>
    <x v="5"/>
    <x v="3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s v="04-25-2014"/>
    <s v="04-27-2014"/>
    <x v="9"/>
    <x v="1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s v="12-14-2017"/>
    <s v="01-08-2018"/>
    <x v="7"/>
    <x v="5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s v="08-29-2015"/>
    <s v="09-02-2015"/>
    <x v="1"/>
    <x v="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s v="08-06-2010"/>
    <s v="08-07-2010"/>
    <x v="1"/>
    <x v="6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s v="04-13-2014"/>
    <s v="04-23-2014"/>
    <x v="9"/>
    <x v="1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s v="05-10-2017"/>
    <s v="05-20-2017"/>
    <x v="11"/>
    <x v="5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s v="03-04-2018"/>
    <s v="03-07-2018"/>
    <x v="6"/>
    <x v="9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s v="07-14-2014"/>
    <s v="09-04-2014"/>
    <x v="8"/>
    <x v="1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s v="04-07-2014"/>
    <s v="04-08-2014"/>
    <x v="9"/>
    <x v="1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s v="08-05-2013"/>
    <s v="08-09-2013"/>
    <x v="1"/>
    <x v="2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s v="12-22-2016"/>
    <s v="01-06-2017"/>
    <x v="7"/>
    <x v="7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s v="12-31-2014"/>
    <s v="01-05-2015"/>
    <x v="7"/>
    <x v="1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s v="01-02-2015"/>
    <s v="01-09-2015"/>
    <x v="2"/>
    <x v="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s v="01-25-2010"/>
    <s v="03-01-2010"/>
    <x v="2"/>
    <x v="6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s v="12-09-2012"/>
    <s v="12-11-2012"/>
    <x v="7"/>
    <x v="4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s v="10-25-2013"/>
    <s v="10-30-2013"/>
    <x v="4"/>
    <x v="2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s v="04-08-2011"/>
    <s v="04-20-2011"/>
    <x v="9"/>
    <x v="8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s v="02-21-2017"/>
    <s v="02-23-2017"/>
    <x v="10"/>
    <x v="5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s v="02-16-2011"/>
    <s v="02-21-2011"/>
    <x v="10"/>
    <x v="8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s v="01-24-2016"/>
    <s v="03-01-2016"/>
    <x v="2"/>
    <x v="7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s v="03-05-2013"/>
    <s v="03-19-2013"/>
    <x v="6"/>
    <x v="2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s v="12-08-2016"/>
    <s v="12-28-2016"/>
    <x v="7"/>
    <x v="7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s v="12-08-2012"/>
    <s v="12-27-2012"/>
    <x v="7"/>
    <x v="4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s v="09-28-2012"/>
    <s v="10-10-2012"/>
    <x v="3"/>
    <x v="4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s v="08-25-2010"/>
    <s v="08-29-2010"/>
    <x v="1"/>
    <x v="6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s v="04-05-2011"/>
    <s v="05-01-2011"/>
    <x v="9"/>
    <x v="8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s v="01-09-2010"/>
    <s v="01-09-2010"/>
    <x v="2"/>
    <x v="6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s v="02-12-2013"/>
    <s v="02-28-2013"/>
    <x v="10"/>
    <x v="2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s v="01-03-2016"/>
    <s v="02-16-2016"/>
    <x v="2"/>
    <x v="7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s v="11-07-2014"/>
    <s v="12-10-2014"/>
    <x v="0"/>
    <x v="1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s v="10-24-2012"/>
    <s v="11-09-2012"/>
    <x v="4"/>
    <x v="4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s v="10-04-2012"/>
    <s v="11-19-2012"/>
    <x v="4"/>
    <x v="4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s v="01-31-2019"/>
    <s v="02-21-2019"/>
    <x v="2"/>
    <x v="3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s v="12-02-2010"/>
    <s v="12-04-2010"/>
    <x v="7"/>
    <x v="6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s v="12-07-2015"/>
    <s v="01-07-2016"/>
    <x v="7"/>
    <x v="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s v="07-10-2019"/>
    <s v="08-04-2019"/>
    <x v="8"/>
    <x v="3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s v="09-17-2017"/>
    <s v="09-20-2017"/>
    <x v="3"/>
    <x v="5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s v="11-06-2017"/>
    <s v="11-11-2017"/>
    <x v="0"/>
    <x v="5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s v="04-06-2019"/>
    <s v="04-14-2019"/>
    <x v="9"/>
    <x v="3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s v="04-19-2012"/>
    <s v="04-24-2012"/>
    <x v="9"/>
    <x v="4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s v="07-19-2010"/>
    <s v="07-21-2010"/>
    <x v="8"/>
    <x v="6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s v="11-26-2012"/>
    <s v="12-21-2012"/>
    <x v="0"/>
    <x v="4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s v="09-03-2018"/>
    <s v="09-06-2018"/>
    <x v="3"/>
    <x v="9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s v="11-21-2017"/>
    <s v="11-27-2017"/>
    <x v="0"/>
    <x v="5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s v="03-11-2012"/>
    <s v="04-01-2012"/>
    <x v="6"/>
    <x v="4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s v="11-27-2016"/>
    <s v="12-03-2016"/>
    <x v="0"/>
    <x v="7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s v="05-30-2016"/>
    <s v="06-04-2016"/>
    <x v="11"/>
    <x v="7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s v="05-01-2012"/>
    <s v="05-06-2012"/>
    <x v="11"/>
    <x v="4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s v="09-10-2016"/>
    <s v="10-18-2016"/>
    <x v="3"/>
    <x v="7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s v="11-23-2016"/>
    <s v="11-30-2016"/>
    <x v="0"/>
    <x v="7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s v="04-28-2015"/>
    <s v="04-28-2015"/>
    <x v="9"/>
    <x v="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s v="03-14-2012"/>
    <s v="03-15-2012"/>
    <x v="6"/>
    <x v="4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s v="08-03-2015"/>
    <s v="08-06-2015"/>
    <x v="1"/>
    <x v="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s v="05-10-2013"/>
    <s v="06-11-2013"/>
    <x v="11"/>
    <x v="2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s v="10-15-2011"/>
    <s v="10-19-2011"/>
    <x v="4"/>
    <x v="8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s v="03-16-2012"/>
    <s v="04-03-2012"/>
    <x v="6"/>
    <x v="4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s v="10-05-2010"/>
    <s v="10-14-2010"/>
    <x v="4"/>
    <x v="6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s v="10-26-2018"/>
    <s v="11-07-2018"/>
    <x v="4"/>
    <x v="9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s v="10-15-2013"/>
    <s v="11-09-2013"/>
    <x v="4"/>
    <x v="2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s v="01-28-2019"/>
    <s v="02-19-2019"/>
    <x v="2"/>
    <x v="3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s v="01-14-2014"/>
    <s v="01-23-2014"/>
    <x v="2"/>
    <x v="1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s v="02-26-2016"/>
    <s v="03-15-2016"/>
    <x v="10"/>
    <x v="7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s v="03-03-2016"/>
    <s v="04-28-2016"/>
    <x v="6"/>
    <x v="7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s v="08-30-2017"/>
    <s v="08-31-2017"/>
    <x v="1"/>
    <x v="5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s v="02-26-2015"/>
    <s v="03-15-2015"/>
    <x v="10"/>
    <x v="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s v="09-02-2018"/>
    <s v="09-16-2018"/>
    <x v="3"/>
    <x v="9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s v="01-07-2016"/>
    <s v="01-12-2016"/>
    <x v="2"/>
    <x v="7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s v="08-07-2016"/>
    <s v="09-17-2016"/>
    <x v="1"/>
    <x v="7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s v="03-19-2016"/>
    <s v="04-29-2016"/>
    <x v="6"/>
    <x v="7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s v="07-14-2017"/>
    <s v="07-17-2017"/>
    <x v="8"/>
    <x v="5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s v="06-06-2012"/>
    <s v="06-26-2012"/>
    <x v="5"/>
    <x v="4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s v="04-18-2011"/>
    <s v="04-19-2011"/>
    <x v="9"/>
    <x v="8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s v="09-21-2011"/>
    <s v="10-11-2011"/>
    <x v="3"/>
    <x v="8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s v="04-09-2010"/>
    <s v="04-25-2010"/>
    <x v="9"/>
    <x v="6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s v="02-16-2011"/>
    <s v="02-28-2011"/>
    <x v="10"/>
    <x v="8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s v="10-25-2013"/>
    <s v="11-01-2013"/>
    <x v="4"/>
    <x v="2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s v="02-27-2012"/>
    <s v="02-29-2012"/>
    <x v="10"/>
    <x v="4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s v="03-12-2019"/>
    <s v="03-17-2019"/>
    <x v="6"/>
    <x v="3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s v="05-24-2014"/>
    <s v="06-22-2014"/>
    <x v="11"/>
    <x v="1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s v="11-19-2019"/>
    <s v="11-20-2019"/>
    <x v="0"/>
    <x v="3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s v="05-14-2017"/>
    <s v="05-27-2017"/>
    <x v="11"/>
    <x v="5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s v="02-14-2014"/>
    <s v="02-16-2014"/>
    <x v="10"/>
    <x v="1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s v="08-12-2010"/>
    <s v="09-05-2010"/>
    <x v="1"/>
    <x v="6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s v="05-10-2011"/>
    <s v="05-19-2011"/>
    <x v="11"/>
    <x v="8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s v="04-01-2011"/>
    <s v="04-09-2011"/>
    <x v="9"/>
    <x v="8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s v="11-25-2010"/>
    <s v="12-08-2010"/>
    <x v="0"/>
    <x v="6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s v="03-27-2014"/>
    <s v="03-29-2014"/>
    <x v="6"/>
    <x v="1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s v="06-21-2015"/>
    <s v="07-03-2015"/>
    <x v="5"/>
    <x v="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s v="06-16-2018"/>
    <s v="07-09-2018"/>
    <x v="5"/>
    <x v="9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s v="12-26-2015"/>
    <s v="01-01-2016"/>
    <x v="7"/>
    <x v="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s v="08-28-2019"/>
    <s v="09-01-2019"/>
    <x v="1"/>
    <x v="3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s v="11-30-2018"/>
    <s v="12-11-2018"/>
    <x v="0"/>
    <x v="9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s v="12-12-2016"/>
    <s v="12-23-2016"/>
    <x v="7"/>
    <x v="7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s v="12-08-2017"/>
    <s v="12-09-2017"/>
    <x v="7"/>
    <x v="5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s v="12-19-2011"/>
    <s v="12-20-2011"/>
    <x v="7"/>
    <x v="8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s v="03-28-2013"/>
    <s v="03-29-2013"/>
    <x v="6"/>
    <x v="2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s v="11-20-2018"/>
    <s v="12-18-2018"/>
    <x v="0"/>
    <x v="9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s v="01-10-2018"/>
    <s v="01-17-2018"/>
    <x v="2"/>
    <x v="9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s v="11-15-2019"/>
    <s v="11-28-2019"/>
    <x v="0"/>
    <x v="3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s v="12-15-2010"/>
    <s v="12-16-2010"/>
    <x v="7"/>
    <x v="6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s v="11-11-2019"/>
    <s v="11-12-2019"/>
    <x v="0"/>
    <x v="3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s v="10-05-2011"/>
    <s v="11-04-2011"/>
    <x v="4"/>
    <x v="8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s v="08-02-2017"/>
    <s v="08-16-2017"/>
    <x v="1"/>
    <x v="5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s v="12-12-2011"/>
    <s v="12-13-2011"/>
    <x v="7"/>
    <x v="8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s v="08-28-2015"/>
    <s v="09-04-2015"/>
    <x v="1"/>
    <x v="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s v="07-20-2013"/>
    <s v="08-01-2013"/>
    <x v="8"/>
    <x v="2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s v="11-19-2013"/>
    <s v="01-11-2014"/>
    <x v="0"/>
    <x v="2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s v="01-22-2018"/>
    <s v="03-03-2018"/>
    <x v="2"/>
    <x v="9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s v="07-09-2015"/>
    <s v="07-10-2015"/>
    <x v="8"/>
    <x v="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s v="08-24-2017"/>
    <s v="10-18-2017"/>
    <x v="1"/>
    <x v="5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s v="02-11-2015"/>
    <s v="03-07-2015"/>
    <x v="10"/>
    <x v="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s v="02-16-2017"/>
    <s v="03-01-2017"/>
    <x v="10"/>
    <x v="5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s v="07-14-2017"/>
    <s v="08-13-2017"/>
    <x v="8"/>
    <x v="5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s v="05-20-2015"/>
    <s v="06-07-2015"/>
    <x v="11"/>
    <x v="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s v="08-24-2015"/>
    <s v="09-07-2015"/>
    <x v="1"/>
    <x v="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s v="11-07-2015"/>
    <s v="11-15-2015"/>
    <x v="0"/>
    <x v="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s v="07-05-2019"/>
    <s v="07-06-2019"/>
    <x v="8"/>
    <x v="3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s v="09-03-2013"/>
    <s v="09-10-2013"/>
    <x v="3"/>
    <x v="2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s v="01-22-2017"/>
    <s v="03-03-2017"/>
    <x v="2"/>
    <x v="5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s v="01-14-2012"/>
    <s v="01-23-2012"/>
    <x v="2"/>
    <x v="4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s v="09-03-2015"/>
    <s v="09-28-2015"/>
    <x v="3"/>
    <x v="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s v="08-10-2018"/>
    <s v="08-13-2018"/>
    <x v="1"/>
    <x v="9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s v="08-27-2011"/>
    <s v="09-03-2011"/>
    <x v="1"/>
    <x v="8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s v="01-01-2011"/>
    <s v="01-15-2011"/>
    <x v="2"/>
    <x v="8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s v="10-07-2017"/>
    <s v="10-31-2017"/>
    <x v="4"/>
    <x v="5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s v="01-27-2011"/>
    <s v="03-06-2011"/>
    <x v="2"/>
    <x v="8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s v="12-27-2011"/>
    <s v="12-28-2011"/>
    <x v="7"/>
    <x v="8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s v="03-05-2018"/>
    <s v="04-04-2018"/>
    <x v="6"/>
    <x v="9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s v="12-29-2016"/>
    <s v="01-25-2017"/>
    <x v="7"/>
    <x v="7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s v="01-03-2011"/>
    <s v="01-04-2011"/>
    <x v="2"/>
    <x v="8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s v="10-18-2014"/>
    <s v="11-11-2014"/>
    <x v="4"/>
    <x v="1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s v="10-13-2010"/>
    <s v="11-05-2010"/>
    <x v="4"/>
    <x v="6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s v="02-03-2013"/>
    <s v="03-14-2013"/>
    <x v="10"/>
    <x v="2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s v="04-15-2019"/>
    <s v="04-21-2019"/>
    <x v="9"/>
    <x v="3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s v="02-08-2015"/>
    <s v="03-31-2015"/>
    <x v="10"/>
    <x v="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s v="01-08-2015"/>
    <s v="01-28-2015"/>
    <x v="2"/>
    <x v="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s v="08-17-2017"/>
    <s v="08-25-2017"/>
    <x v="1"/>
    <x v="5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s v="01-11-2019"/>
    <s v="01-16-2019"/>
    <x v="2"/>
    <x v="3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s v="10-16-2015"/>
    <s v="12-12-2015"/>
    <x v="4"/>
    <x v="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s v="07-06-2014"/>
    <s v="07-12-2014"/>
    <x v="8"/>
    <x v="1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s v="10-22-2019"/>
    <s v="11-05-2019"/>
    <x v="4"/>
    <x v="3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s v="05-21-2018"/>
    <s v="06-28-2018"/>
    <x v="11"/>
    <x v="9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s v="10-27-2011"/>
    <s v="11-10-2011"/>
    <x v="4"/>
    <x v="8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s v="06-23-2013"/>
    <s v="06-28-2013"/>
    <x v="5"/>
    <x v="2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s v="06-08-2015"/>
    <s v="07-24-2015"/>
    <x v="5"/>
    <x v="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s v="10-16-2017"/>
    <s v="11-04-2017"/>
    <x v="4"/>
    <x v="5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s v="02-13-2019"/>
    <s v="02-19-2019"/>
    <x v="10"/>
    <x v="3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s v="02-10-2017"/>
    <s v="03-09-2017"/>
    <x v="10"/>
    <x v="5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s v="03-29-2019"/>
    <s v="04-30-2019"/>
    <x v="6"/>
    <x v="3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s v="06-26-2010"/>
    <s v="07-08-2010"/>
    <x v="5"/>
    <x v="6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s v="06-12-2012"/>
    <s v="06-17-2012"/>
    <x v="5"/>
    <x v="4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s v="01-04-2012"/>
    <s v="01-06-2012"/>
    <x v="2"/>
    <x v="4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s v="10-28-2010"/>
    <s v="11-24-2010"/>
    <x v="4"/>
    <x v="6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s v="09-13-2013"/>
    <s v="09-28-2013"/>
    <x v="3"/>
    <x v="2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s v="01-14-2014"/>
    <s v="01-16-2014"/>
    <x v="2"/>
    <x v="1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s v="01-06-2011"/>
    <s v="01-08-2011"/>
    <x v="2"/>
    <x v="8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s v="07-17-2017"/>
    <s v="07-18-2017"/>
    <x v="8"/>
    <x v="5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s v="07-29-2013"/>
    <s v="08-08-2013"/>
    <x v="8"/>
    <x v="2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s v="12-08-2011"/>
    <s v="12-09-2011"/>
    <x v="7"/>
    <x v="8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s v="10-05-2018"/>
    <s v="10-13-2018"/>
    <x v="4"/>
    <x v="9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s v="05-23-2013"/>
    <s v="05-29-2013"/>
    <x v="11"/>
    <x v="2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s v="05-08-2018"/>
    <s v="05-10-2018"/>
    <x v="11"/>
    <x v="9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s v="02-02-2011"/>
    <s v="02-09-2011"/>
    <x v="10"/>
    <x v="8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s v="08-16-2013"/>
    <s v="09-07-2013"/>
    <x v="1"/>
    <x v="2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s v="10-27-2019"/>
    <s v="10-27-2019"/>
    <x v="4"/>
    <x v="3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s v="01-06-2012"/>
    <s v="02-22-2012"/>
    <x v="2"/>
    <x v="4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s v="05-12-2010"/>
    <s v="06-17-2010"/>
    <x v="11"/>
    <x v="6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s v="11-14-2017"/>
    <s v="11-17-2017"/>
    <x v="0"/>
    <x v="5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s v="06-04-2018"/>
    <s v="07-24-2018"/>
    <x v="5"/>
    <x v="9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s v="01-30-2013"/>
    <s v="02-11-2013"/>
    <x v="2"/>
    <x v="2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s v="10-13-2019"/>
    <s v="10-20-2019"/>
    <x v="4"/>
    <x v="3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s v="06-20-2016"/>
    <s v="07-10-2016"/>
    <x v="5"/>
    <x v="7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s v="04-18-2017"/>
    <s v="04-22-2017"/>
    <x v="9"/>
    <x v="5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s v="04-28-2015"/>
    <s v="04-28-2015"/>
    <x v="9"/>
    <x v="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s v="05-29-2017"/>
    <s v="05-31-2017"/>
    <x v="11"/>
    <x v="5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s v="01-03-2014"/>
    <s v="01-13-2014"/>
    <x v="2"/>
    <x v="1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s v="11-27-2018"/>
    <s v="12-24-2018"/>
    <x v="0"/>
    <x v="9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s v="04-20-2010"/>
    <s v="04-28-2010"/>
    <x v="9"/>
    <x v="6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s v="01-13-2012"/>
    <s v="01-30-2012"/>
    <x v="2"/>
    <x v="4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s v="01-17-2011"/>
    <s v="01-26-2011"/>
    <x v="2"/>
    <x v="8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s v="11-03-2018"/>
    <s v="11-27-2018"/>
    <x v="0"/>
    <x v="9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s v="05-06-2012"/>
    <s v="05-07-2012"/>
    <x v="11"/>
    <x v="4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s v="12-22-2011"/>
    <s v="12-28-2011"/>
    <x v="7"/>
    <x v="8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s v="06-25-2017"/>
    <s v="07-09-2017"/>
    <x v="5"/>
    <x v="5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s v="06-29-2017"/>
    <s v="07-29-2017"/>
    <x v="5"/>
    <x v="5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s v="04-17-2010"/>
    <s v="05-07-2010"/>
    <x v="9"/>
    <x v="6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s v="09-22-2011"/>
    <s v="09-24-2011"/>
    <x v="3"/>
    <x v="8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s v="04-18-2018"/>
    <s v="04-24-2018"/>
    <x v="9"/>
    <x v="9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s v="07-28-2015"/>
    <s v="08-03-2015"/>
    <x v="8"/>
    <x v="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s v="02-27-2013"/>
    <s v="03-06-2013"/>
    <x v="10"/>
    <x v="2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s v="09-13-2014"/>
    <s v="10-15-2014"/>
    <x v="3"/>
    <x v="1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s v="02-11-2011"/>
    <s v="02-18-2011"/>
    <x v="10"/>
    <x v="8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s v="02-10-2014"/>
    <s v="03-10-2014"/>
    <x v="10"/>
    <x v="1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s v="09-29-2019"/>
    <s v="11-02-2019"/>
    <x v="3"/>
    <x v="3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s v="06-22-2018"/>
    <s v="07-09-2018"/>
    <x v="5"/>
    <x v="9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s v="05-02-2014"/>
    <s v="05-22-2014"/>
    <x v="11"/>
    <x v="1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s v="11-25-2013"/>
    <s v="12-11-2013"/>
    <x v="0"/>
    <x v="2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s v="12-01-2016"/>
    <s v="12-15-2016"/>
    <x v="7"/>
    <x v="7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s v="12-15-2014"/>
    <s v="12-27-2014"/>
    <x v="7"/>
    <x v="1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s v="04-20-2019"/>
    <s v="04-21-2019"/>
    <x v="9"/>
    <x v="3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s v="09-13-2015"/>
    <s v="09-16-2015"/>
    <x v="3"/>
    <x v="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s v="03-04-2013"/>
    <s v="04-03-2013"/>
    <x v="6"/>
    <x v="2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s v="11-06-2016"/>
    <s v="11-13-2016"/>
    <x v="0"/>
    <x v="7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s v="06-30-2017"/>
    <s v="07-10-2017"/>
    <x v="5"/>
    <x v="5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s v="04-26-2012"/>
    <s v="05-24-2012"/>
    <x v="9"/>
    <x v="4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s v="09-02-2017"/>
    <s v="09-18-2017"/>
    <x v="3"/>
    <x v="5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s v="09-30-2010"/>
    <s v="10-19-2010"/>
    <x v="3"/>
    <x v="6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s v="07-24-2011"/>
    <s v="07-26-2011"/>
    <x v="8"/>
    <x v="8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s v="12-03-2010"/>
    <s v="12-24-2010"/>
    <x v="7"/>
    <x v="6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s v="12-18-2012"/>
    <s v="12-20-2012"/>
    <x v="7"/>
    <x v="4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s v="12-19-2017"/>
    <s v="01-04-2018"/>
    <x v="7"/>
    <x v="5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s v="04-14-2013"/>
    <s v="04-16-2013"/>
    <x v="9"/>
    <x v="2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s v="03-06-2019"/>
    <s v="03-23-2019"/>
    <x v="6"/>
    <x v="3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s v="10-21-2018"/>
    <s v="11-13-2018"/>
    <x v="4"/>
    <x v="9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s v="07-19-2017"/>
    <s v="08-19-2017"/>
    <x v="8"/>
    <x v="5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s v="07-06-2010"/>
    <s v="07-07-2010"/>
    <x v="8"/>
    <x v="6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s v="12-01-2016"/>
    <s v="01-11-2017"/>
    <x v="7"/>
    <x v="7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s v="10-21-2013"/>
    <s v="11-26-2013"/>
    <x v="4"/>
    <x v="2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s v="09-23-2011"/>
    <s v="10-16-2011"/>
    <x v="3"/>
    <x v="8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s v="02-10-2018"/>
    <s v="02-10-2018"/>
    <x v="10"/>
    <x v="9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s v="10-14-2016"/>
    <s v="10-16-2016"/>
    <x v="4"/>
    <x v="7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s v="03-28-2010"/>
    <s v="05-11-2010"/>
    <x v="6"/>
    <x v="6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s v="12-28-2014"/>
    <s v="01-22-2015"/>
    <x v="7"/>
    <x v="1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s v="08-09-2010"/>
    <s v="08-12-2010"/>
    <x v="1"/>
    <x v="6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s v="04-28-2014"/>
    <s v="05-18-2014"/>
    <x v="9"/>
    <x v="1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s v="01-30-2013"/>
    <s v="03-09-2013"/>
    <x v="2"/>
    <x v="2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s v="12-31-2013"/>
    <s v="01-04-2014"/>
    <x v="7"/>
    <x v="2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s v="02-11-2018"/>
    <s v="02-25-2018"/>
    <x v="10"/>
    <x v="9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s v="01-27-2018"/>
    <s v="02-05-2018"/>
    <x v="2"/>
    <x v="9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s v="05-15-2013"/>
    <s v="06-07-2013"/>
    <x v="11"/>
    <x v="2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s v="11-23-2015"/>
    <s v="11-30-2015"/>
    <x v="0"/>
    <x v="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s v="04-14-2019"/>
    <s v="04-30-2019"/>
    <x v="9"/>
    <x v="3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s v="05-18-2015"/>
    <s v="05-20-2015"/>
    <x v="11"/>
    <x v="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s v="12-12-2016"/>
    <s v="12-19-2016"/>
    <x v="7"/>
    <x v="7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s v="05-02-2012"/>
    <s v="05-02-2012"/>
    <x v="11"/>
    <x v="4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s v="03-11-2019"/>
    <s v="05-04-2019"/>
    <x v="6"/>
    <x v="3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s v="06-26-2018"/>
    <s v="06-27-2018"/>
    <x v="5"/>
    <x v="9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s v="12-16-2014"/>
    <s v="12-17-2014"/>
    <x v="7"/>
    <x v="1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s v="06-25-2013"/>
    <s v="06-29-2013"/>
    <x v="5"/>
    <x v="2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s v="08-10-2018"/>
    <s v="08-16-2018"/>
    <x v="1"/>
    <x v="9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s v="06-26-2011"/>
    <s v="07-23-2011"/>
    <x v="5"/>
    <x v="8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s v="03-09-2015"/>
    <s v="03-21-2015"/>
    <x v="6"/>
    <x v="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s v="07-29-2017"/>
    <s v="07-31-2017"/>
    <x v="8"/>
    <x v="5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s v="03-11-2010"/>
    <s v="03-20-2010"/>
    <x v="6"/>
    <x v="6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s v="10-01-2014"/>
    <s v="11-12-2014"/>
    <x v="4"/>
    <x v="1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s v="02-24-2012"/>
    <s v="03-06-2012"/>
    <x v="10"/>
    <x v="4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s v="12-12-2019"/>
    <s v="12-19-2019"/>
    <x v="7"/>
    <x v="3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s v="08-04-2014"/>
    <s v="09-22-2014"/>
    <x v="1"/>
    <x v="1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s v="06-10-2019"/>
    <s v="07-21-2019"/>
    <x v="5"/>
    <x v="3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s v="03-09-2018"/>
    <s v="03-24-2018"/>
    <x v="6"/>
    <x v="9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s v="04-20-2017"/>
    <s v="05-23-2017"/>
    <x v="9"/>
    <x v="5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s v="02-03-2016"/>
    <s v="02-20-2016"/>
    <x v="10"/>
    <x v="7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s v="08-16-2010"/>
    <s v="08-21-2010"/>
    <x v="1"/>
    <x v="6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s v="11-17-2019"/>
    <s v="11-24-2019"/>
    <x v="0"/>
    <x v="3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s v="07-01-2013"/>
    <s v="07-27-2013"/>
    <x v="8"/>
    <x v="2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s v="06-07-2010"/>
    <s v="07-12-2010"/>
    <x v="5"/>
    <x v="6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s v="06-29-2019"/>
    <s v="07-12-2019"/>
    <x v="5"/>
    <x v="3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s v="03-22-2012"/>
    <s v="03-23-2012"/>
    <x v="6"/>
    <x v="4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s v="06-10-2014"/>
    <s v="06-14-2014"/>
    <x v="5"/>
    <x v="1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s v="05-21-2017"/>
    <s v="06-07-2017"/>
    <x v="11"/>
    <x v="5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s v="12-20-2016"/>
    <s v="12-20-2016"/>
    <x v="7"/>
    <x v="7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s v="01-01-2015"/>
    <s v="01-03-2015"/>
    <x v="2"/>
    <x v="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s v="03-15-2016"/>
    <s v="03-20-2016"/>
    <x v="6"/>
    <x v="7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n v="0"/>
    <x v="3"/>
    <s v="plays"/>
    <s v="05-01-2013"/>
    <s v="05-29-2013"/>
    <x v="11"/>
    <x v="2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s v="03-12-2013"/>
    <s v="03-14-2013"/>
    <x v="6"/>
    <x v="2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s v="07-27-2012"/>
    <s v="08-25-2012"/>
    <x v="8"/>
    <x v="4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s v="07-01-2015"/>
    <s v="07-21-2015"/>
    <x v="8"/>
    <x v="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s v="05-18-2015"/>
    <s v="05-19-2015"/>
    <x v="11"/>
    <x v="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s v="03-08-2013"/>
    <s v="04-19-2013"/>
    <x v="6"/>
    <x v="2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s v="11-23-2017"/>
    <s v="12-10-2017"/>
    <x v="0"/>
    <x v="5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s v="04-09-2013"/>
    <s v="05-28-2013"/>
    <x v="9"/>
    <x v="2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s v="07-29-2018"/>
    <s v="08-19-2018"/>
    <x v="8"/>
    <x v="9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s v="05-05-2012"/>
    <s v="05-15-2012"/>
    <x v="11"/>
    <x v="4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s v="05-31-2018"/>
    <s v="06-24-2018"/>
    <x v="11"/>
    <x v="9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s v="07-25-2019"/>
    <s v="08-04-2019"/>
    <x v="8"/>
    <x v="3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s v="07-05-2014"/>
    <s v="07-06-2014"/>
    <x v="8"/>
    <x v="1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s v="09-09-2010"/>
    <s v="09-11-2010"/>
    <x v="3"/>
    <x v="6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s v="12-06-2013"/>
    <s v="12-11-2013"/>
    <x v="7"/>
    <x v="2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s v="12-23-2011"/>
    <s v="12-25-2011"/>
    <x v="7"/>
    <x v="8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s v="08-06-2010"/>
    <s v="09-13-2010"/>
    <x v="1"/>
    <x v="6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s v="05-05-2017"/>
    <s v="05-10-2017"/>
    <x v="11"/>
    <x v="5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s v="02-23-2018"/>
    <s v="02-25-2018"/>
    <x v="10"/>
    <x v="9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s v="01-08-2015"/>
    <s v="01-22-2015"/>
    <x v="2"/>
    <x v="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s v="04-19-2019"/>
    <s v="04-22-2019"/>
    <x v="9"/>
    <x v="3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s v="08-23-2016"/>
    <s v="08-29-2016"/>
    <x v="1"/>
    <x v="7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s v="07-03-2012"/>
    <s v="07-15-2012"/>
    <x v="8"/>
    <x v="4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s v="03-04-2010"/>
    <s v="03-09-2010"/>
    <x v="6"/>
    <x v="6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s v="04-26-2010"/>
    <s v="05-09-2010"/>
    <x v="9"/>
    <x v="6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s v="11-23-2010"/>
    <s v="11-27-2010"/>
    <x v="0"/>
    <x v="6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s v="12-26-2015"/>
    <s v="02-01-2016"/>
    <x v="7"/>
    <x v="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s v="02-05-2016"/>
    <s v="03-12-2016"/>
    <x v="10"/>
    <x v="7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s v="11-23-2013"/>
    <s v="01-07-2014"/>
    <x v="0"/>
    <x v="2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s v="05-10-2014"/>
    <s v="06-07-2014"/>
    <x v="11"/>
    <x v="1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s v="08-31-2010"/>
    <s v="09-14-2010"/>
    <x v="1"/>
    <x v="6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s v="11-11-2013"/>
    <s v="01-06-2014"/>
    <x v="0"/>
    <x v="2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s v="01-25-2018"/>
    <s v="01-26-2018"/>
    <x v="2"/>
    <x v="9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s v="07-24-2013"/>
    <s v="08-29-2013"/>
    <x v="8"/>
    <x v="2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s v="08-17-2018"/>
    <s v="08-18-2018"/>
    <x v="1"/>
    <x v="9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s v="06-08-2018"/>
    <s v="06-10-2018"/>
    <x v="5"/>
    <x v="9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s v="08-24-2010"/>
    <s v="09-19-2010"/>
    <x v="1"/>
    <x v="6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s v="08-30-2018"/>
    <s v="09-22-2018"/>
    <x v="1"/>
    <x v="9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s v="09-22-2013"/>
    <s v="10-08-2013"/>
    <x v="3"/>
    <x v="2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s v="07-01-2019"/>
    <s v="07-07-2019"/>
    <x v="8"/>
    <x v="3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s v="05-05-2018"/>
    <s v="05-27-2018"/>
    <x v="11"/>
    <x v="9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s v="06-10-2015"/>
    <s v="07-06-2015"/>
    <x v="5"/>
    <x v="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s v="01-22-2016"/>
    <s v="02-21-2016"/>
    <x v="2"/>
    <x v="7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s v="09-11-2013"/>
    <s v="09-26-2013"/>
    <x v="3"/>
    <x v="2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s v="01-08-2016"/>
    <s v="01-21-2016"/>
    <x v="2"/>
    <x v="7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s v="12-25-2019"/>
    <s v="01-14-2020"/>
    <x v="7"/>
    <x v="3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s v="09-17-2018"/>
    <s v="09-20-2018"/>
    <x v="3"/>
    <x v="9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s v="01-25-2015"/>
    <s v="02-06-2015"/>
    <x v="2"/>
    <x v="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s v="04-01-2016"/>
    <s v="04-14-2016"/>
    <x v="9"/>
    <x v="7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s v="05-28-2013"/>
    <s v="06-06-2013"/>
    <x v="11"/>
    <x v="2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s v="02-29-2012"/>
    <s v="03-21-2012"/>
    <x v="10"/>
    <x v="4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s v="12-20-2014"/>
    <s v="01-29-2015"/>
    <x v="7"/>
    <x v="1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s v="11-26-2016"/>
    <s v="11-28-2016"/>
    <x v="0"/>
    <x v="7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s v="01-02-2011"/>
    <s v="01-03-2011"/>
    <x v="2"/>
    <x v="8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s v="12-19-2016"/>
    <s v="12-25-2016"/>
    <x v="7"/>
    <x v="7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s v="04-02-2014"/>
    <s v="05-03-2014"/>
    <x v="9"/>
    <x v="1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s v="09-06-2011"/>
    <s v="09-13-2011"/>
    <x v="3"/>
    <x v="8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s v="10-02-2015"/>
    <s v="10-05-2015"/>
    <x v="4"/>
    <x v="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s v="02-24-2016"/>
    <s v="04-07-2016"/>
    <x v="10"/>
    <x v="7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s v="08-02-2016"/>
    <s v="08-09-2016"/>
    <x v="1"/>
    <x v="7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s v="11-18-2011"/>
    <s v="12-28-2011"/>
    <x v="0"/>
    <x v="8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s v="10-17-2011"/>
    <s v="10-19-2011"/>
    <x v="4"/>
    <x v="8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s v="03-12-2019"/>
    <s v="03-14-2019"/>
    <x v="6"/>
    <x v="3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s v="11-13-2018"/>
    <s v="12-03-2018"/>
    <x v="0"/>
    <x v="9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s v="03-15-2015"/>
    <s v="03-23-2015"/>
    <x v="6"/>
    <x v="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s v="11-15-2011"/>
    <s v="12-05-2011"/>
    <x v="0"/>
    <x v="8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s v="02-24-2016"/>
    <s v="03-18-2016"/>
    <x v="10"/>
    <x v="7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s v="07-10-2014"/>
    <s v="07-12-2014"/>
    <x v="8"/>
    <x v="1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s v="07-15-2010"/>
    <s v="08-29-2010"/>
    <x v="8"/>
    <x v="6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s v="01-11-2011"/>
    <s v="01-23-2011"/>
    <x v="2"/>
    <x v="8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s v="12-20-2014"/>
    <s v="12-26-2014"/>
    <x v="7"/>
    <x v="1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s v="06-19-2015"/>
    <s v="08-05-2015"/>
    <x v="5"/>
    <x v="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s v="09-28-2015"/>
    <s v="10-14-2015"/>
    <x v="3"/>
    <x v="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s v="05-02-2014"/>
    <s v="05-04-2014"/>
    <x v="11"/>
    <x v="1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s v="12-07-2019"/>
    <s v="12-17-2019"/>
    <x v="7"/>
    <x v="3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s v="05-20-2014"/>
    <s v="05-23-2014"/>
    <x v="11"/>
    <x v="1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s v="11-01-2017"/>
    <s v="11-18-2017"/>
    <x v="0"/>
    <x v="5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s v="03-11-2011"/>
    <s v="04-06-2011"/>
    <x v="6"/>
    <x v="8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s v="12-01-2011"/>
    <s v="12-04-2011"/>
    <x v="7"/>
    <x v="8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s v="08-07-2011"/>
    <s v="08-19-2011"/>
    <x v="1"/>
    <x v="8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s v="02-26-2014"/>
    <s v="03-06-2014"/>
    <x v="10"/>
    <x v="1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s v="04-29-2011"/>
    <s v="05-14-2011"/>
    <x v="9"/>
    <x v="8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s v="06-10-2015"/>
    <s v="06-15-2015"/>
    <x v="5"/>
    <x v="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s v="02-20-2012"/>
    <s v="03-08-2012"/>
    <x v="10"/>
    <x v="4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s v="04-25-2012"/>
    <s v="05-09-2012"/>
    <x v="9"/>
    <x v="4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s v="03-18-2010"/>
    <s v="03-28-2010"/>
    <x v="6"/>
    <x v="6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s v="11-17-2010"/>
    <s v="12-06-2010"/>
    <x v="0"/>
    <x v="6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s v="01-19-2019"/>
    <s v="03-12-2019"/>
    <x v="2"/>
    <x v="3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s v="03-25-2010"/>
    <s v="04-25-2010"/>
    <x v="6"/>
    <x v="6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s v="07-05-2015"/>
    <s v="07-12-2015"/>
    <x v="8"/>
    <x v="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s v="12-21-2014"/>
    <s v="01-01-2015"/>
    <x v="7"/>
    <x v="1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s v="07-14-2010"/>
    <s v="07-24-2010"/>
    <x v="8"/>
    <x v="6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s v="05-30-2014"/>
    <s v="06-08-2014"/>
    <x v="11"/>
    <x v="1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s v="03-26-2014"/>
    <s v="04-08-2014"/>
    <x v="6"/>
    <x v="1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s v="06-27-2016"/>
    <s v="06-30-2016"/>
    <x v="5"/>
    <x v="7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s v="03-16-2010"/>
    <s v="04-06-2010"/>
    <x v="6"/>
    <x v="6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s v="03-05-2016"/>
    <s v="03-12-2016"/>
    <x v="6"/>
    <x v="7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s v="11-17-2019"/>
    <s v="12-05-2019"/>
    <x v="0"/>
    <x v="3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s v="06-15-2010"/>
    <s v="07-14-2010"/>
    <x v="5"/>
    <x v="6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s v="02-12-2015"/>
    <s v="02-20-2015"/>
    <x v="10"/>
    <x v="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s v="07-30-2013"/>
    <s v="08-11-2013"/>
    <x v="8"/>
    <x v="2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s v="05-30-2014"/>
    <s v="06-16-2014"/>
    <x v="11"/>
    <x v="1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s v="06-05-2015"/>
    <s v="06-16-2015"/>
    <x v="5"/>
    <x v="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s v="04-18-2019"/>
    <s v="05-15-2019"/>
    <x v="9"/>
    <x v="3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s v="01-22-2011"/>
    <s v="02-12-2011"/>
    <x v="2"/>
    <x v="8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s v="10-03-2015"/>
    <s v="11-13-2015"/>
    <x v="4"/>
    <x v="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s v="03-07-2016"/>
    <s v="03-18-2016"/>
    <x v="6"/>
    <x v="7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s v="03-23-2014"/>
    <s v="03-25-2014"/>
    <x v="6"/>
    <x v="1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s v="03-06-2019"/>
    <s v="03-10-2019"/>
    <x v="6"/>
    <x v="3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s v="01-16-2019"/>
    <s v="02-02-2019"/>
    <x v="2"/>
    <x v="3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s v="12-16-2012"/>
    <s v="12-30-2012"/>
    <x v="7"/>
    <x v="4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s v="07-25-2013"/>
    <s v="08-06-2013"/>
    <x v="8"/>
    <x v="2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s v="10-23-2010"/>
    <s v="11-15-2010"/>
    <x v="4"/>
    <x v="6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s v="08-26-2017"/>
    <s v="09-04-2017"/>
    <x v="1"/>
    <x v="5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s v="01-11-2017"/>
    <s v="01-29-2017"/>
    <x v="2"/>
    <x v="5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s v="04-29-2016"/>
    <s v="05-09-2016"/>
    <x v="9"/>
    <x v="7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s v="09-20-2013"/>
    <s v="09-21-2013"/>
    <x v="3"/>
    <x v="2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s v="06-04-2014"/>
    <s v="06-14-2014"/>
    <x v="5"/>
    <x v="1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s v="05-02-2013"/>
    <s v="05-23-2013"/>
    <x v="11"/>
    <x v="2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s v="05-06-2011"/>
    <s v="05-07-2011"/>
    <x v="11"/>
    <x v="8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s v="07-08-2016"/>
    <s v="07-12-2016"/>
    <x v="8"/>
    <x v="7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s v="09-13-2016"/>
    <s v="09-18-2016"/>
    <x v="3"/>
    <x v="7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s v="04-15-2018"/>
    <s v="05-11-2018"/>
    <x v="9"/>
    <x v="9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s v="07-16-2015"/>
    <s v="07-21-2015"/>
    <x v="8"/>
    <x v="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s v="01-25-2015"/>
    <s v="01-31-2015"/>
    <x v="2"/>
    <x v="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s v="01-27-2020"/>
    <s v="02-10-2020"/>
    <x v="2"/>
    <x v="1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s v="09-28-2010"/>
    <s v="10-07-2010"/>
    <x v="3"/>
    <x v="6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s v="06-16-2010"/>
    <s v="07-10-2010"/>
    <x v="5"/>
    <x v="6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s v="10-04-2010"/>
    <s v="10-07-2010"/>
    <x v="4"/>
    <x v="6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s v="07-06-2016"/>
    <s v="07-08-2016"/>
    <x v="8"/>
    <x v="7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s v="05-01-2019"/>
    <s v="05-12-2019"/>
    <x v="11"/>
    <x v="3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s v="03-26-2019"/>
    <s v="03-30-2019"/>
    <x v="6"/>
    <x v="3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s v="11-02-2014"/>
    <s v="11-20-2014"/>
    <x v="0"/>
    <x v="1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s v="11-07-2015"/>
    <s v="11-11-2015"/>
    <x v="0"/>
    <x v="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s v="03-25-2017"/>
    <s v="04-08-2017"/>
    <x v="6"/>
    <x v="5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s v="02-09-2013"/>
    <s v="03-13-2013"/>
    <x v="10"/>
    <x v="2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s v="01-18-2012"/>
    <s v="03-03-2012"/>
    <x v="2"/>
    <x v="4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s v="11-14-2016"/>
    <s v="11-22-2016"/>
    <x v="0"/>
    <x v="7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s v="07-27-2010"/>
    <s v="08-08-2010"/>
    <x v="8"/>
    <x v="6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s v="07-28-2018"/>
    <s v="07-28-2018"/>
    <x v="8"/>
    <x v="9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s v="01-18-2016"/>
    <s v="01-21-2016"/>
    <x v="2"/>
    <x v="7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s v="02-20-2017"/>
    <s v="03-20-2017"/>
    <x v="10"/>
    <x v="5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s v="12-17-2018"/>
    <s v="12-26-2018"/>
    <x v="7"/>
    <x v="9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s v="03-01-2017"/>
    <s v="03-19-2017"/>
    <x v="6"/>
    <x v="5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s v="12-18-2018"/>
    <s v="01-03-2019"/>
    <x v="7"/>
    <x v="9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s v="09-26-2018"/>
    <s v="10-17-2018"/>
    <x v="3"/>
    <x v="9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s v="03-13-2013"/>
    <s v="03-24-2013"/>
    <x v="6"/>
    <x v="2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s v="04-09-2018"/>
    <s v="05-03-2018"/>
    <x v="9"/>
    <x v="9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s v="07-06-2017"/>
    <s v="07-24-2017"/>
    <x v="8"/>
    <x v="5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s v="10-20-2010"/>
    <s v="10-31-2010"/>
    <x v="4"/>
    <x v="6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s v="07-08-2014"/>
    <s v="08-04-2014"/>
    <x v="8"/>
    <x v="1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s v="02-22-2014"/>
    <s v="03-09-2014"/>
    <x v="10"/>
    <x v="1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s v="08-05-2016"/>
    <s v="09-17-2016"/>
    <x v="1"/>
    <x v="7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s v="04-08-2016"/>
    <s v="04-10-2016"/>
    <x v="9"/>
    <x v="7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s v="08-24-2015"/>
    <s v="08-29-2015"/>
    <x v="1"/>
    <x v="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s v="03-02-2017"/>
    <s v="03-15-2017"/>
    <x v="6"/>
    <x v="5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s v="12-28-2017"/>
    <s v="01-02-2018"/>
    <x v="7"/>
    <x v="5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s v="12-27-2017"/>
    <s v="01-12-2018"/>
    <x v="7"/>
    <x v="5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s v="08-30-2015"/>
    <s v="09-22-2015"/>
    <x v="1"/>
    <x v="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s v="01-27-2011"/>
    <s v="01-28-2011"/>
    <x v="2"/>
    <x v="8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s v="08-21-2015"/>
    <s v="08-30-2015"/>
    <x v="1"/>
    <x v="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s v="03-28-2012"/>
    <s v="04-27-2012"/>
    <x v="6"/>
    <x v="4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s v="12-09-2018"/>
    <s v="12-13-2018"/>
    <x v="7"/>
    <x v="9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s v="10-07-2010"/>
    <s v="10-30-2010"/>
    <x v="4"/>
    <x v="6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s v="02-20-2012"/>
    <s v="03-01-2012"/>
    <x v="10"/>
    <x v="4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s v="07-09-2011"/>
    <s v="07-23-2011"/>
    <x v="8"/>
    <x v="8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s v="08-30-2013"/>
    <s v="09-05-2013"/>
    <x v="1"/>
    <x v="2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s v="09-10-2014"/>
    <s v="09-19-2014"/>
    <x v="3"/>
    <x v="1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s v="08-01-2012"/>
    <s v="08-13-2012"/>
    <x v="1"/>
    <x v="4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s v="06-26-2017"/>
    <s v="07-05-2017"/>
    <x v="5"/>
    <x v="5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s v="02-25-2016"/>
    <s v="03-08-2016"/>
    <x v="10"/>
    <x v="7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s v="07-31-2010"/>
    <s v="08-04-2010"/>
    <x v="8"/>
    <x v="6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s v="03-21-2018"/>
    <s v="03-31-2018"/>
    <x v="6"/>
    <x v="9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s v="04-15-2016"/>
    <s v="05-06-2016"/>
    <x v="9"/>
    <x v="7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s v="08-19-2011"/>
    <s v="10-05-2011"/>
    <x v="1"/>
    <x v="8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s v="09-11-2019"/>
    <s v="09-18-2019"/>
    <x v="3"/>
    <x v="3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s v="09-26-2012"/>
    <s v="10-05-2012"/>
    <x v="3"/>
    <x v="4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s v="07-10-2016"/>
    <s v="08-29-2016"/>
    <x v="8"/>
    <x v="7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s v="01-19-2019"/>
    <s v="01-21-2019"/>
    <x v="2"/>
    <x v="3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s v="10-18-2019"/>
    <s v="10-23-2019"/>
    <x v="4"/>
    <x v="3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s v="12-14-2019"/>
    <s v="12-16-2019"/>
    <x v="7"/>
    <x v="3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s v="12-21-2011"/>
    <s v="12-27-2011"/>
    <x v="7"/>
    <x v="8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s v="12-11-2013"/>
    <s v="12-20-2013"/>
    <x v="7"/>
    <x v="2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s v="09-16-2018"/>
    <s v="09-18-2018"/>
    <x v="3"/>
    <x v="9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s v="06-29-2010"/>
    <s v="07-19-2010"/>
    <x v="5"/>
    <x v="6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s v="08-23-2015"/>
    <s v="09-16-2015"/>
    <x v="1"/>
    <x v="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s v="03-27-2018"/>
    <s v="04-07-2018"/>
    <x v="6"/>
    <x v="9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s v="03-12-2017"/>
    <s v="03-15-2017"/>
    <x v="6"/>
    <x v="5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s v="01-10-2019"/>
    <s v="01-26-2019"/>
    <x v="2"/>
    <x v="3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s v="10-29-2013"/>
    <s v="11-10-2013"/>
    <x v="4"/>
    <x v="2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s v="11-27-2011"/>
    <s v="12-03-2011"/>
    <x v="0"/>
    <x v="8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s v="10-03-2012"/>
    <s v="10-20-2012"/>
    <x v="4"/>
    <x v="4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s v="07-09-2019"/>
    <s v="07-27-2019"/>
    <x v="8"/>
    <x v="3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s v="10-17-2017"/>
    <s v="11-03-2017"/>
    <x v="4"/>
    <x v="5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s v="11-27-2017"/>
    <s v="01-03-2018"/>
    <x v="0"/>
    <x v="5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s v="11-14-2015"/>
    <s v="11-30-2015"/>
    <x v="0"/>
    <x v="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s v="04-20-2015"/>
    <s v="04-21-2015"/>
    <x v="9"/>
    <x v="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s v="03-31-2018"/>
    <s v="04-02-2018"/>
    <x v="6"/>
    <x v="9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s v="11-24-2011"/>
    <s v="12-08-2011"/>
    <x v="0"/>
    <x v="8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s v="06-25-2019"/>
    <s v="06-26-2019"/>
    <x v="5"/>
    <x v="3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s v="01-25-2010"/>
    <s v="02-09-2010"/>
    <x v="2"/>
    <x v="6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s v="03-27-2011"/>
    <s v="04-03-2011"/>
    <x v="6"/>
    <x v="8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s v="07-22-2013"/>
    <s v="07-27-2013"/>
    <x v="8"/>
    <x v="2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s v="04-21-2012"/>
    <s v="05-08-2012"/>
    <x v="9"/>
    <x v="4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s v="07-04-2016"/>
    <s v="07-19-2016"/>
    <x v="8"/>
    <x v="7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s v="12-11-2013"/>
    <s v="12-15-2013"/>
    <x v="7"/>
    <x v="2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s v="01-06-2019"/>
    <s v="01-14-2019"/>
    <x v="2"/>
    <x v="3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s v="12-08-2018"/>
    <s v="01-13-2019"/>
    <x v="7"/>
    <x v="9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s v="05-22-2017"/>
    <s v="06-01-2017"/>
    <x v="11"/>
    <x v="5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s v="04-19-2012"/>
    <s v="04-26-2012"/>
    <x v="9"/>
    <x v="4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s v="07-14-2018"/>
    <s v="07-21-2018"/>
    <x v="8"/>
    <x v="9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s v="01-24-2016"/>
    <s v="01-26-2016"/>
    <x v="2"/>
    <x v="7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s v="07-08-2016"/>
    <s v="08-18-2016"/>
    <x v="8"/>
    <x v="7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s v="08-22-2016"/>
    <s v="09-03-2016"/>
    <x v="1"/>
    <x v="7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s v="08-19-2014"/>
    <s v="08-20-2014"/>
    <x v="1"/>
    <x v="1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s v="08-07-2010"/>
    <s v="08-12-2010"/>
    <x v="1"/>
    <x v="6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s v="07-10-2013"/>
    <s v="08-07-2013"/>
    <x v="8"/>
    <x v="2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s v="08-22-2011"/>
    <s v="09-12-2011"/>
    <x v="1"/>
    <x v="8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s v="06-17-2013"/>
    <s v="07-13-2013"/>
    <x v="5"/>
    <x v="2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s v="05-29-2012"/>
    <s v="06-09-2012"/>
    <x v="11"/>
    <x v="4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s v="02-21-2018"/>
    <s v="03-07-2018"/>
    <x v="10"/>
    <x v="9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s v="04-04-2018"/>
    <s v="04-10-2018"/>
    <x v="9"/>
    <x v="9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s v="11-06-2017"/>
    <s v="12-03-2017"/>
    <x v="0"/>
    <x v="5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s v="03-02-2016"/>
    <s v="03-23-2016"/>
    <x v="6"/>
    <x v="7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s v="10-22-2014"/>
    <s v="10-24-2014"/>
    <x v="4"/>
    <x v="1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s v="11-15-2014"/>
    <s v="11-17-2014"/>
    <x v="0"/>
    <x v="1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s v="10-25-2010"/>
    <s v="10-31-2010"/>
    <x v="4"/>
    <x v="6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s v="01-20-2019"/>
    <s v="03-19-2019"/>
    <x v="2"/>
    <x v="3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s v="05-25-2016"/>
    <s v="06-05-2016"/>
    <x v="11"/>
    <x v="7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s v="02-04-2013"/>
    <s v="02-06-2013"/>
    <x v="10"/>
    <x v="2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s v="05-23-2015"/>
    <s v="05-29-2015"/>
    <x v="11"/>
    <x v="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s v="07-23-2017"/>
    <s v="07-24-2017"/>
    <x v="8"/>
    <x v="5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s v="03-22-2017"/>
    <s v="04-14-2017"/>
    <x v="6"/>
    <x v="5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s v="07-24-2014"/>
    <s v="08-06-2014"/>
    <x v="8"/>
    <x v="1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s v="01-28-2017"/>
    <s v="02-09-2017"/>
    <x v="2"/>
    <x v="5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s v="03-30-2016"/>
    <s v="04-06-2016"/>
    <x v="6"/>
    <x v="7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s v="02-20-2015"/>
    <s v="02-24-2015"/>
    <x v="10"/>
    <x v="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s v="11-11-2016"/>
    <s v="11-23-2016"/>
    <x v="0"/>
    <x v="7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s v="11-16-2014"/>
    <s v="12-08-2014"/>
    <x v="0"/>
    <x v="1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s v="06-29-2012"/>
    <s v="06-30-2012"/>
    <x v="5"/>
    <x v="4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s v="02-03-2017"/>
    <s v="02-06-2017"/>
    <x v="10"/>
    <x v="5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s v="05-23-2010"/>
    <s v="05-24-2010"/>
    <x v="11"/>
    <x v="6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s v="01-19-2010"/>
    <s v="03-02-2010"/>
    <x v="2"/>
    <x v="6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s v="10-21-2015"/>
    <s v="10-27-2015"/>
    <x v="4"/>
    <x v="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s v="08-10-2018"/>
    <s v="08-12-2018"/>
    <x v="1"/>
    <x v="9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s v="05-30-2010"/>
    <s v="06-26-2010"/>
    <x v="11"/>
    <x v="6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s v="10-09-2011"/>
    <s v="10-14-2011"/>
    <x v="4"/>
    <x v="8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s v="09-02-2010"/>
    <s v="09-13-2010"/>
    <x v="3"/>
    <x v="6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s v="03-01-2010"/>
    <s v="03-26-2010"/>
    <x v="6"/>
    <x v="6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s v="10-08-2014"/>
    <s v="10-20-2014"/>
    <x v="4"/>
    <x v="1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s v="07-01-2010"/>
    <s v="07-26-2010"/>
    <x v="8"/>
    <x v="6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s v="03-17-2016"/>
    <s v="04-01-2016"/>
    <x v="6"/>
    <x v="7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s v="08-05-2010"/>
    <s v="08-23-2010"/>
    <x v="1"/>
    <x v="6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s v="05-23-2010"/>
    <s v="06-07-2010"/>
    <x v="11"/>
    <x v="6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s v="10-28-2012"/>
    <s v="12-20-2012"/>
    <x v="4"/>
    <x v="4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s v="12-27-2017"/>
    <s v="01-08-2018"/>
    <x v="7"/>
    <x v="5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s v="01-20-2015"/>
    <s v="01-26-2015"/>
    <x v="2"/>
    <x v="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s v="05-12-2011"/>
    <s v="05-16-2011"/>
    <x v="11"/>
    <x v="8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s v="10-24-2014"/>
    <s v="11-02-2014"/>
    <x v="4"/>
    <x v="1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s v="02-05-2018"/>
    <s v="03-07-2018"/>
    <x v="10"/>
    <x v="9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s v="08-01-2019"/>
    <s v="08-30-2019"/>
    <x v="1"/>
    <x v="3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s v="07-22-2017"/>
    <s v="07-27-2017"/>
    <x v="8"/>
    <x v="5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s v="11-28-2012"/>
    <s v="12-09-2012"/>
    <x v="0"/>
    <x v="4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s v="05-08-2012"/>
    <s v="06-12-2012"/>
    <x v="11"/>
    <x v="4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s v="05-13-2011"/>
    <s v="05-21-2011"/>
    <x v="11"/>
    <x v="8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s v="04-15-2017"/>
    <s v="05-10-2017"/>
    <x v="9"/>
    <x v="5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s v="09-19-2018"/>
    <s v="09-20-2018"/>
    <x v="3"/>
    <x v="9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s v="10-06-2015"/>
    <s v="11-20-2015"/>
    <x v="4"/>
    <x v="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s v="12-11-2013"/>
    <s v="12-26-2013"/>
    <x v="7"/>
    <x v="2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s v="08-15-2013"/>
    <s v="09-10-2013"/>
    <x v="1"/>
    <x v="2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s v="04-14-2014"/>
    <s v="04-21-2014"/>
    <x v="9"/>
    <x v="1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s v="01-26-2019"/>
    <s v="02-22-2019"/>
    <x v="2"/>
    <x v="3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s v="02-09-2019"/>
    <s v="02-13-2019"/>
    <x v="10"/>
    <x v="3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s v="04-13-2017"/>
    <s v="04-23-2017"/>
    <x v="9"/>
    <x v="5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s v="05-23-2016"/>
    <s v="07-03-2016"/>
    <x v="11"/>
    <x v="7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s v="11-06-2014"/>
    <s v="11-16-2014"/>
    <x v="0"/>
    <x v="1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s v="07-04-2019"/>
    <s v="07-22-2019"/>
    <x v="8"/>
    <x v="3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s v="09-23-2011"/>
    <s v="10-22-2011"/>
    <x v="3"/>
    <x v="8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s v="08-13-2011"/>
    <s v="08-18-2011"/>
    <x v="1"/>
    <x v="8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s v="08-14-2015"/>
    <s v="08-23-2015"/>
    <x v="1"/>
    <x v="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s v="07-22-2016"/>
    <s v="08-10-2016"/>
    <x v="8"/>
    <x v="7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s v="10-31-2010"/>
    <s v="12-21-2010"/>
    <x v="4"/>
    <x v="6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s v="03-01-2011"/>
    <s v="03-29-2011"/>
    <x v="6"/>
    <x v="8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s v="12-17-2013"/>
    <s v="12-24-2013"/>
    <x v="7"/>
    <x v="2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s v="03-06-2016"/>
    <s v="03-17-2016"/>
    <x v="6"/>
    <x v="7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s v="04-27-2019"/>
    <s v="05-31-2019"/>
    <x v="9"/>
    <x v="3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s v="03-27-2018"/>
    <s v="04-03-2018"/>
    <x v="6"/>
    <x v="9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s v="05-21-2011"/>
    <s v="05-30-2011"/>
    <x v="11"/>
    <x v="8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s v="10-20-2012"/>
    <s v="11-10-2012"/>
    <x v="4"/>
    <x v="4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s v="05-27-2014"/>
    <s v="07-03-2014"/>
    <x v="11"/>
    <x v="1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s v="02-14-2010"/>
    <s v="02-20-2010"/>
    <x v="10"/>
    <x v="6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s v="12-11-2016"/>
    <s v="12-27-2016"/>
    <x v="7"/>
    <x v="7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s v="06-26-2013"/>
    <s v="07-24-2013"/>
    <x v="5"/>
    <x v="2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s v="06-25-2013"/>
    <s v="06-29-2013"/>
    <x v="5"/>
    <x v="2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s v="12-22-2017"/>
    <s v="01-03-2018"/>
    <x v="7"/>
    <x v="5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s v="11-01-2016"/>
    <s v="11-04-2016"/>
    <x v="0"/>
    <x v="7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s v="08-08-2014"/>
    <s v="08-15-2014"/>
    <x v="1"/>
    <x v="1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s v="12-30-2018"/>
    <s v="01-22-2019"/>
    <x v="7"/>
    <x v="9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s v="05-31-2012"/>
    <s v="06-28-2012"/>
    <x v="11"/>
    <x v="4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s v="01-30-2016"/>
    <s v="02-03-2016"/>
    <x v="2"/>
    <x v="7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s v="06-12-2015"/>
    <s v="06-16-2015"/>
    <x v="5"/>
    <x v="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s v="12-31-2019"/>
    <s v="01-22-2020"/>
    <x v="7"/>
    <x v="3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s v="07-04-2019"/>
    <s v="07-06-2019"/>
    <x v="8"/>
    <x v="3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s v="01-27-2019"/>
    <s v="03-02-2019"/>
    <x v="2"/>
    <x v="3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s v="01-02-2018"/>
    <s v="01-22-2018"/>
    <x v="2"/>
    <x v="9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s v="11-15-2014"/>
    <s v="01-05-2015"/>
    <x v="0"/>
    <x v="1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s v="03-05-2012"/>
    <s v="03-29-2012"/>
    <x v="6"/>
    <x v="4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s v="10-15-2019"/>
    <s v="11-28-2019"/>
    <x v="4"/>
    <x v="3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s v="05-17-2016"/>
    <s v="06-03-2016"/>
    <x v="11"/>
    <x v="7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s v="08-14-2012"/>
    <s v="08-15-2012"/>
    <x v="1"/>
    <x v="4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s v="11-28-2017"/>
    <s v="12-08-2017"/>
    <x v="0"/>
    <x v="5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s v="01-09-2016"/>
    <s v="01-11-2016"/>
    <x v="2"/>
    <x v="7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s v="04-16-2018"/>
    <s v="04-21-2018"/>
    <x v="9"/>
    <x v="9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s v="08-27-2012"/>
    <s v="09-06-2012"/>
    <x v="1"/>
    <x v="4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s v="05-27-2016"/>
    <s v="05-29-2016"/>
    <x v="11"/>
    <x v="7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s v="11-29-2017"/>
    <s v="12-25-2017"/>
    <x v="0"/>
    <x v="5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s v="02-10-2014"/>
    <s v="02-12-2014"/>
    <x v="10"/>
    <x v="1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s v="05-04-2019"/>
    <s v="06-01-2019"/>
    <x v="11"/>
    <x v="3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s v="01-21-2019"/>
    <s v="02-03-2019"/>
    <x v="2"/>
    <x v="3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s v="11-24-2012"/>
    <s v="12-09-2012"/>
    <x v="0"/>
    <x v="4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s v="07-29-2018"/>
    <s v="08-11-2018"/>
    <x v="8"/>
    <x v="9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s v="02-28-2017"/>
    <s v="03-13-2017"/>
    <x v="10"/>
    <x v="5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s v="02-28-2014"/>
    <s v="03-17-2014"/>
    <x v="10"/>
    <x v="1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s v="09-10-2014"/>
    <s v="10-05-2014"/>
    <x v="3"/>
    <x v="1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s v="06-19-2010"/>
    <s v="07-21-2010"/>
    <x v="5"/>
    <x v="6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s v="07-25-2017"/>
    <s v="08-06-2017"/>
    <x v="8"/>
    <x v="5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s v="12-13-2010"/>
    <s v="01-10-2011"/>
    <x v="7"/>
    <x v="6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s v="05-03-2011"/>
    <s v="05-15-2011"/>
    <x v="11"/>
    <x v="8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s v="08-28-2018"/>
    <s v="09-22-2018"/>
    <x v="1"/>
    <x v="9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s v="06-09-2015"/>
    <s v="06-24-2015"/>
    <x v="5"/>
    <x v="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s v="01-03-2018"/>
    <s v="03-03-2018"/>
    <x v="2"/>
    <x v="9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s v="03-26-2012"/>
    <s v="04-29-2012"/>
    <x v="6"/>
    <x v="4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s v="10-22-2015"/>
    <s v="11-25-2015"/>
    <x v="4"/>
    <x v="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s v="02-14-2011"/>
    <s v="02-25-2011"/>
    <x v="10"/>
    <x v="8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s v="06-23-2013"/>
    <s v="06-29-2013"/>
    <x v="5"/>
    <x v="2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s v="02-28-2015"/>
    <s v="03-06-2015"/>
    <x v="10"/>
    <x v="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s v="02-05-2010"/>
    <s v="02-16-2010"/>
    <x v="10"/>
    <x v="6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s v="03-27-2011"/>
    <s v="05-20-2011"/>
    <x v="6"/>
    <x v="8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s v="09-27-2018"/>
    <s v="10-06-2018"/>
    <x v="3"/>
    <x v="9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s v="03-17-2014"/>
    <s v="05-01-2014"/>
    <x v="6"/>
    <x v="1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s v="07-16-2014"/>
    <s v="07-18-2014"/>
    <x v="8"/>
    <x v="1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s v="02-19-2016"/>
    <s v="03-06-2016"/>
    <x v="10"/>
    <x v="7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s v="06-15-2018"/>
    <s v="06-18-2018"/>
    <x v="5"/>
    <x v="9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s v="08-26-2018"/>
    <s v="09-01-2018"/>
    <x v="1"/>
    <x v="9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s v="01-22-2012"/>
    <s v="01-25-2012"/>
    <x v="2"/>
    <x v="4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s v="05-15-2018"/>
    <s v="06-21-2018"/>
    <x v="11"/>
    <x v="9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s v="07-21-2018"/>
    <s v="08-26-2018"/>
    <x v="8"/>
    <x v="9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s v="01-07-2018"/>
    <s v="01-10-2018"/>
    <x v="2"/>
    <x v="9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s v="06-12-2010"/>
    <s v="06-21-2010"/>
    <x v="5"/>
    <x v="6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s v="02-09-2012"/>
    <s v="02-12-2012"/>
    <x v="10"/>
    <x v="4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s v="11-19-2011"/>
    <s v="12-04-2011"/>
    <x v="0"/>
    <x v="8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s v="05-02-2012"/>
    <s v="06-04-2012"/>
    <x v="11"/>
    <x v="4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s v="07-16-2011"/>
    <s v="07-26-2011"/>
    <x v="8"/>
    <x v="8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s v="06-20-2011"/>
    <s v="06-25-2011"/>
    <x v="5"/>
    <x v="8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s v="11-18-2019"/>
    <s v="12-15-2019"/>
    <x v="0"/>
    <x v="3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s v="06-18-2011"/>
    <s v="07-19-2011"/>
    <x v="5"/>
    <x v="8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s v="04-24-2012"/>
    <s v="05-11-2012"/>
    <x v="9"/>
    <x v="4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s v="02-05-2012"/>
    <s v="02-28-2012"/>
    <x v="10"/>
    <x v="4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s v="04-21-2018"/>
    <s v="04-28-2018"/>
    <x v="9"/>
    <x v="9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s v="03-01-2013"/>
    <s v="03-19-2013"/>
    <x v="6"/>
    <x v="2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s v="02-19-2019"/>
    <s v="03-01-2019"/>
    <x v="10"/>
    <x v="3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s v="03-21-2010"/>
    <s v="03-29-2010"/>
    <x v="6"/>
    <x v="6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s v="08-01-2011"/>
    <s v="08-05-2011"/>
    <x v="1"/>
    <x v="8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s v="06-17-2015"/>
    <s v="07-10-2015"/>
    <x v="5"/>
    <x v="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s v="08-19-2016"/>
    <s v="08-24-2016"/>
    <x v="1"/>
    <x v="7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s v="09-15-2014"/>
    <s v="09-24-2014"/>
    <x v="3"/>
    <x v="1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s v="05-08-2011"/>
    <s v="05-09-2011"/>
    <x v="11"/>
    <x v="8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s v="10-09-2018"/>
    <s v="10-15-2018"/>
    <x v="4"/>
    <x v="9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s v="10-12-2013"/>
    <s v="10-23-2013"/>
    <x v="4"/>
    <x v="2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s v="06-21-2010"/>
    <s v="07-05-2010"/>
    <x v="5"/>
    <x v="6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s v="08-24-2015"/>
    <s v="09-18-2015"/>
    <x v="1"/>
    <x v="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s v="11-01-2017"/>
    <s v="11-19-2017"/>
    <x v="0"/>
    <x v="5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s v="09-03-2018"/>
    <s v="09-08-2018"/>
    <x v="3"/>
    <x v="9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s v="01-08-2014"/>
    <s v="01-13-2014"/>
    <x v="2"/>
    <x v="1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s v="04-23-2010"/>
    <s v="05-31-2010"/>
    <x v="9"/>
    <x v="6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s v="01-13-2011"/>
    <s v="01-14-2011"/>
    <x v="2"/>
    <x v="8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s v="06-08-2019"/>
    <s v="07-02-2019"/>
    <x v="5"/>
    <x v="3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s v="07-26-2016"/>
    <s v="07-27-2016"/>
    <x v="8"/>
    <x v="7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s v="01-15-2020"/>
    <s v="02-08-2020"/>
    <x v="2"/>
    <x v="1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s v="02-22-2017"/>
    <s v="03-03-2017"/>
    <x v="10"/>
    <x v="5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s v="07-21-2019"/>
    <s v="07-23-2019"/>
    <x v="8"/>
    <x v="3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s v="07-09-2015"/>
    <s v="08-07-2015"/>
    <x v="8"/>
    <x v="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s v="01-21-2015"/>
    <s v="01-25-2015"/>
    <x v="2"/>
    <x v="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s v="05-25-2010"/>
    <s v="06-30-2010"/>
    <x v="11"/>
    <x v="6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s v="05-04-2014"/>
    <s v="05-06-2014"/>
    <x v="11"/>
    <x v="1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s v="06-06-2010"/>
    <s v="07-14-2010"/>
    <x v="5"/>
    <x v="6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s v="08-26-2010"/>
    <s v="09-13-2010"/>
    <x v="1"/>
    <x v="6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s v="07-17-2015"/>
    <s v="09-02-2015"/>
    <x v="8"/>
    <x v="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s v="04-11-2017"/>
    <s v="04-30-2017"/>
    <x v="9"/>
    <x v="5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s v="03-12-2014"/>
    <s v="03-19-2014"/>
    <x v="6"/>
    <x v="1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s v="06-24-2019"/>
    <s v="06-25-2019"/>
    <x v="5"/>
    <x v="3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s v="12-03-2011"/>
    <s v="01-16-2012"/>
    <x v="7"/>
    <x v="8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s v="05-21-2010"/>
    <s v="07-01-2010"/>
    <x v="11"/>
    <x v="6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s v="06-15-2015"/>
    <s v="06-19-2015"/>
    <x v="5"/>
    <x v="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s v="07-11-2013"/>
    <s v="08-10-2013"/>
    <x v="8"/>
    <x v="2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s v="02-03-2018"/>
    <s v="02-12-2018"/>
    <x v="10"/>
    <x v="9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s v="07-14-2011"/>
    <s v="07-17-2011"/>
    <x v="8"/>
    <x v="8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s v="04-28-2019"/>
    <s v="04-30-2019"/>
    <x v="9"/>
    <x v="3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s v="12-16-2019"/>
    <s v="12-22-2019"/>
    <x v="7"/>
    <x v="3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s v="10-07-2013"/>
    <s v="10-25-2013"/>
    <x v="4"/>
    <x v="2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s v="09-19-2014"/>
    <s v="09-20-2014"/>
    <x v="3"/>
    <x v="1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s v="07-17-2018"/>
    <s v="08-19-2018"/>
    <x v="8"/>
    <x v="9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s v="01-30-2016"/>
    <s v="03-12-2016"/>
    <x v="2"/>
    <x v="7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s v="05-05-2012"/>
    <s v="05-20-2012"/>
    <x v="11"/>
    <x v="4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s v="10-04-2012"/>
    <s v="10-08-2012"/>
    <x v="4"/>
    <x v="4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s v="09-19-2013"/>
    <s v="09-22-2013"/>
    <x v="3"/>
    <x v="2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s v="05-13-2017"/>
    <s v="06-18-2017"/>
    <x v="11"/>
    <x v="5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s v="04-27-2011"/>
    <s v="05-04-2011"/>
    <x v="9"/>
    <x v="8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s v="05-02-2012"/>
    <s v="05-13-2012"/>
    <x v="11"/>
    <x v="4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s v="06-04-2018"/>
    <s v="07-01-2018"/>
    <x v="5"/>
    <x v="9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s v="01-22-2015"/>
    <s v="01-23-2015"/>
    <x v="2"/>
    <x v="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s v="09-09-2019"/>
    <s v="09-11-2019"/>
    <x v="3"/>
    <x v="3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s v="09-05-2012"/>
    <s v="09-18-2012"/>
    <x v="3"/>
    <x v="4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s v="05-12-2019"/>
    <s v="05-25-2019"/>
    <x v="11"/>
    <x v="3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s v="08-04-2013"/>
    <s v="08-16-2013"/>
    <x v="1"/>
    <x v="2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s v="08-29-2017"/>
    <s v="09-07-2017"/>
    <x v="1"/>
    <x v="5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s v="12-18-2014"/>
    <s v="12-27-2014"/>
    <x v="7"/>
    <x v="1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s v="06-28-2011"/>
    <s v="07-22-2011"/>
    <x v="5"/>
    <x v="8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s v="07-27-2012"/>
    <s v="08-07-2012"/>
    <x v="8"/>
    <x v="4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s v="10-14-2017"/>
    <s v="11-15-2017"/>
    <x v="4"/>
    <x v="5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s v="02-07-2019"/>
    <s v="02-27-2019"/>
    <x v="10"/>
    <x v="3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s v="02-12-2012"/>
    <s v="02-26-2012"/>
    <x v="10"/>
    <x v="4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s v="12-09-2018"/>
    <s v="12-18-2018"/>
    <x v="7"/>
    <x v="9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s v="07-14-2010"/>
    <s v="07-15-2010"/>
    <x v="8"/>
    <x v="6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s v="10-31-2019"/>
    <s v="11-11-2019"/>
    <x v="4"/>
    <x v="3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s v="09-22-2017"/>
    <s v="10-04-2017"/>
    <x v="3"/>
    <x v="5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s v="05-12-2016"/>
    <s v="05-16-2016"/>
    <x v="11"/>
    <x v="7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s v="07-12-2012"/>
    <s v="08-10-2012"/>
    <x v="8"/>
    <x v="4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s v="12-29-2013"/>
    <s v="01-07-2014"/>
    <x v="7"/>
    <x v="2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s v="05-03-2017"/>
    <s v="05-17-2017"/>
    <x v="11"/>
    <x v="5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s v="02-25-2015"/>
    <s v="03-04-2015"/>
    <x v="10"/>
    <x v="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s v="06-28-2014"/>
    <s v="06-30-2014"/>
    <x v="5"/>
    <x v="1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s v="03-11-2014"/>
    <s v="03-14-2014"/>
    <x v="6"/>
    <x v="1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s v="04-08-2013"/>
    <s v="04-21-2013"/>
    <x v="9"/>
    <x v="2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s v="02-22-2016"/>
    <s v="02-28-2016"/>
    <x v="10"/>
    <x v="7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s v="07-24-2015"/>
    <s v="07-31-2015"/>
    <x v="8"/>
    <x v="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s v="07-22-2019"/>
    <s v="07-25-2019"/>
    <x v="8"/>
    <x v="3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s v="11-26-2015"/>
    <s v="12-05-2015"/>
    <x v="0"/>
    <x v="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s v="06-12-2018"/>
    <s v="07-18-2018"/>
    <x v="5"/>
    <x v="9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s v="05-07-2011"/>
    <s v="05-24-2011"/>
    <x v="11"/>
    <x v="8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s v="12-01-2012"/>
    <s v="12-23-2012"/>
    <x v="7"/>
    <x v="4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s v="01-09-2011"/>
    <s v="02-13-2011"/>
    <x v="2"/>
    <x v="8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s v="01-25-2011"/>
    <s v="01-28-2011"/>
    <x v="2"/>
    <x v="8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s v="09-24-2014"/>
    <s v="10-29-2014"/>
    <x v="3"/>
    <x v="1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s v="02-10-2017"/>
    <s v="03-01-2017"/>
    <x v="10"/>
    <x v="5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s v="04-05-2012"/>
    <s v="04-20-2012"/>
    <x v="9"/>
    <x v="4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s v="06-16-2011"/>
    <s v="06-18-2011"/>
    <x v="5"/>
    <x v="8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s v="09-26-2014"/>
    <s v="10-03-2014"/>
    <x v="3"/>
    <x v="1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s v="12-12-2014"/>
    <s v="12-22-2014"/>
    <x v="7"/>
    <x v="1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s v="04-18-2015"/>
    <s v="05-07-2015"/>
    <x v="9"/>
    <x v="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s v="04-16-2019"/>
    <s v="04-21-2019"/>
    <x v="9"/>
    <x v="3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s v="12-26-2016"/>
    <s v="12-27-2016"/>
    <x v="7"/>
    <x v="7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s v="08-09-2016"/>
    <s v="08-23-2016"/>
    <x v="1"/>
    <x v="7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s v="12-20-2015"/>
    <s v="01-25-2016"/>
    <x v="7"/>
    <x v="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s v="09-22-2012"/>
    <s v="10-16-2012"/>
    <x v="3"/>
    <x v="4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s v="11-25-2012"/>
    <s v="11-27-2012"/>
    <x v="0"/>
    <x v="4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s v="12-22-2015"/>
    <s v="12-26-2015"/>
    <x v="7"/>
    <x v="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s v="02-16-2012"/>
    <s v="02-19-2012"/>
    <x v="10"/>
    <x v="4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s v="06-21-2010"/>
    <s v="07-13-2010"/>
    <x v="5"/>
    <x v="6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s v="06-28-2010"/>
    <s v="07-26-2010"/>
    <x v="5"/>
    <x v="6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s v="02-08-2016"/>
    <s v="03-16-2016"/>
    <x v="10"/>
    <x v="7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s v="02-17-2011"/>
    <s v="02-21-2011"/>
    <x v="10"/>
    <x v="8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s v="11-14-2013"/>
    <s v="12-05-2013"/>
    <x v="0"/>
    <x v="2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s v="03-05-2011"/>
    <s v="03-11-2011"/>
    <x v="6"/>
    <x v="8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s v="05-11-2015"/>
    <s v="05-16-2015"/>
    <x v="11"/>
    <x v="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s v="01-25-2010"/>
    <s v="03-06-2010"/>
    <x v="2"/>
    <x v="6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s v="06-15-2017"/>
    <s v="06-17-2017"/>
    <x v="5"/>
    <x v="5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s v="04-06-2012"/>
    <s v="05-13-2012"/>
    <x v="9"/>
    <x v="4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s v="01-01-2011"/>
    <s v="01-16-2011"/>
    <x v="2"/>
    <x v="8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s v="12-22-2019"/>
    <s v="12-29-2019"/>
    <x v="7"/>
    <x v="3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s v="05-09-2011"/>
    <s v="05-10-2011"/>
    <x v="11"/>
    <x v="8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s v="10-08-2013"/>
    <s v="10-14-2013"/>
    <x v="4"/>
    <x v="2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s v="06-02-2014"/>
    <s v="06-11-2014"/>
    <x v="5"/>
    <x v="1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s v="12-10-2010"/>
    <s v="12-12-2010"/>
    <x v="7"/>
    <x v="6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s v="05-18-2013"/>
    <s v="05-19-2013"/>
    <x v="11"/>
    <x v="2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s v="11-29-2015"/>
    <s v="01-07-2016"/>
    <x v="0"/>
    <x v="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s v="01-28-2011"/>
    <s v="02-03-2011"/>
    <x v="2"/>
    <x v="8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s v="02-07-2018"/>
    <s v="03-11-2018"/>
    <x v="10"/>
    <x v="9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s v="11-12-2016"/>
    <s v="12-04-2016"/>
    <x v="0"/>
    <x v="7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s v="03-15-2015"/>
    <s v="03-21-2015"/>
    <x v="6"/>
    <x v="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s v="10-30-2015"/>
    <s v="11-04-2015"/>
    <x v="4"/>
    <x v="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s v="12-25-2017"/>
    <s v="01-27-2018"/>
    <x v="7"/>
    <x v="5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s v="07-19-2011"/>
    <s v="07-21-2011"/>
    <x v="8"/>
    <x v="8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s v="08-04-2019"/>
    <s v="08-19-2019"/>
    <x v="1"/>
    <x v="3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s v="09-08-2019"/>
    <s v="10-04-2019"/>
    <x v="3"/>
    <x v="3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s v="12-06-2013"/>
    <s v="01-01-2014"/>
    <x v="7"/>
    <x v="2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s v="04-05-2011"/>
    <s v="04-19-2011"/>
    <x v="9"/>
    <x v="8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s v="04-27-2017"/>
    <s v="05-11-2017"/>
    <x v="9"/>
    <x v="5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s v="11-12-2016"/>
    <s v="12-03-2016"/>
    <x v="0"/>
    <x v="7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s v="04-16-2019"/>
    <s v="04-21-2019"/>
    <x v="9"/>
    <x v="3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s v="03-03-2016"/>
    <s v="03-25-2016"/>
    <x v="6"/>
    <x v="7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s v="09-25-2014"/>
    <s v="09-29-2014"/>
    <x v="3"/>
    <x v="1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s v="05-07-2018"/>
    <s v="05-21-2018"/>
    <x v="11"/>
    <x v="9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s v="12-24-2015"/>
    <s v="01-10-2016"/>
    <x v="7"/>
    <x v="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s v="10-17-2014"/>
    <s v="10-23-2014"/>
    <x v="4"/>
    <x v="1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s v="11-04-2018"/>
    <s v="12-03-2018"/>
    <x v="0"/>
    <x v="9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s v="01-02-2013"/>
    <s v="02-01-2013"/>
    <x v="2"/>
    <x v="2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s v="01-20-2014"/>
    <s v="01-25-2014"/>
    <x v="2"/>
    <x v="1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s v="02-11-2010"/>
    <s v="02-25-2010"/>
    <x v="10"/>
    <x v="6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s v="06-29-2016"/>
    <s v="07-06-2016"/>
    <x v="5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A422D8-3229-7140-A634-2E95FDD0A879}" name="PivotTable4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numFmtId="166"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1DDF58-4992-2640-9594-61D3078D3163}" name="PivotTable5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numFmtId="166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0B46DC-EDAF-034C-88D7-4250FF52A962}" name="PivotTable6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numFmtId="166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  <pivotField showAll="0"/>
    <pivotField axis="axisRow" showAll="0">
      <items count="13">
        <item x="2"/>
        <item x="10"/>
        <item x="6"/>
        <item x="9"/>
        <item x="11"/>
        <item x="5"/>
        <item x="8"/>
        <item x="1"/>
        <item x="3"/>
        <item x="4"/>
        <item x="0"/>
        <item x="7"/>
        <item t="default"/>
      </items>
    </pivotField>
    <pivotField axis="axisPage" showAll="0">
      <items count="12">
        <item x="6"/>
        <item x="8"/>
        <item x="4"/>
        <item x="2"/>
        <item x="1"/>
        <item x="0"/>
        <item x="7"/>
        <item x="5"/>
        <item x="9"/>
        <item x="3"/>
        <item x="10"/>
        <item t="default"/>
      </items>
    </pivotField>
  </pivotFields>
  <rowFields count="1">
    <field x="2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3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20C8-9F8E-C840-8815-198A7F37C16C}">
  <dimension ref="A1:F14"/>
  <sheetViews>
    <sheetView workbookViewId="0">
      <selection activeCell="B8" sqref="B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2046</v>
      </c>
    </row>
    <row r="3" spans="1:6" x14ac:dyDescent="0.2">
      <c r="A3" s="6" t="s">
        <v>2045</v>
      </c>
      <c r="B3" s="6" t="s">
        <v>2033</v>
      </c>
    </row>
    <row r="4" spans="1:6" x14ac:dyDescent="0.2">
      <c r="A4" s="6" t="s">
        <v>2035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">
      <c r="A5" s="7" t="s">
        <v>2036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2">
      <c r="A6" s="7" t="s">
        <v>2037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2">
      <c r="A7" s="7" t="s">
        <v>2038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2">
      <c r="A8" s="7" t="s">
        <v>2039</v>
      </c>
      <c r="B8" s="8"/>
      <c r="C8" s="8"/>
      <c r="D8" s="8"/>
      <c r="E8" s="8">
        <v>4</v>
      </c>
      <c r="F8" s="8">
        <v>4</v>
      </c>
    </row>
    <row r="9" spans="1:6" x14ac:dyDescent="0.2">
      <c r="A9" s="7" t="s">
        <v>2040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2">
      <c r="A10" s="7" t="s">
        <v>2041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2">
      <c r="A11" s="7" t="s">
        <v>2042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2">
      <c r="A12" s="7" t="s">
        <v>2043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2">
      <c r="A13" s="7" t="s">
        <v>2044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2">
      <c r="A14" s="7" t="s">
        <v>2034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B574A-EB9B-3E41-BDFB-7E2368DCBD9A}">
  <dimension ref="A1:F30"/>
  <sheetViews>
    <sheetView workbookViewId="0">
      <selection activeCell="E15" sqref="E15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2031</v>
      </c>
      <c r="B1" t="s">
        <v>2046</v>
      </c>
    </row>
    <row r="2" spans="1:6" x14ac:dyDescent="0.2">
      <c r="A2" s="6" t="s">
        <v>6</v>
      </c>
      <c r="B2" t="s">
        <v>2046</v>
      </c>
    </row>
    <row r="4" spans="1:6" x14ac:dyDescent="0.2">
      <c r="A4" s="6" t="s">
        <v>2045</v>
      </c>
      <c r="B4" s="6" t="s">
        <v>2033</v>
      </c>
    </row>
    <row r="5" spans="1:6" x14ac:dyDescent="0.2">
      <c r="A5" s="6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">
      <c r="A6" s="7" t="s">
        <v>2047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2">
      <c r="A7" s="7" t="s">
        <v>2048</v>
      </c>
      <c r="B7" s="8"/>
      <c r="C7" s="8"/>
      <c r="D7" s="8"/>
      <c r="E7" s="8">
        <v>4</v>
      </c>
      <c r="F7" s="8">
        <v>4</v>
      </c>
    </row>
    <row r="8" spans="1:6" x14ac:dyDescent="0.2">
      <c r="A8" s="7" t="s">
        <v>2049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2">
      <c r="A9" s="7" t="s">
        <v>2050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2">
      <c r="A10" s="7" t="s">
        <v>2051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2">
      <c r="A11" s="7" t="s">
        <v>2052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2">
      <c r="A12" s="7" t="s">
        <v>2053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2">
      <c r="A13" s="7" t="s">
        <v>2054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2">
      <c r="A14" s="7" t="s">
        <v>2055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2">
      <c r="A15" s="7" t="s">
        <v>2056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2">
      <c r="A16" s="7" t="s">
        <v>2057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2">
      <c r="A17" s="7" t="s">
        <v>2058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2">
      <c r="A18" s="7" t="s">
        <v>2059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2">
      <c r="A19" s="7" t="s">
        <v>2060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2">
      <c r="A20" s="7" t="s">
        <v>2061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2">
      <c r="A21" s="7" t="s">
        <v>2062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2">
      <c r="A22" s="7" t="s">
        <v>2063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2">
      <c r="A23" s="7" t="s">
        <v>2064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2">
      <c r="A24" s="7" t="s">
        <v>2065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2">
      <c r="A25" s="7" t="s">
        <v>2066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2">
      <c r="A26" s="7" t="s">
        <v>2067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2">
      <c r="A27" s="7" t="s">
        <v>2068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2">
      <c r="A28" s="7" t="s">
        <v>2069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2">
      <c r="A29" s="7" t="s">
        <v>2070</v>
      </c>
      <c r="B29" s="8"/>
      <c r="C29" s="8"/>
      <c r="D29" s="8"/>
      <c r="E29" s="8">
        <v>3</v>
      </c>
      <c r="F29" s="8">
        <v>3</v>
      </c>
    </row>
    <row r="30" spans="1:6" x14ac:dyDescent="0.2">
      <c r="A30" s="7" t="s">
        <v>2034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9B030-F072-7648-946A-7FEC01FC84E0}">
  <dimension ref="A1:E18"/>
  <sheetViews>
    <sheetView workbookViewId="0">
      <selection activeCell="B12" sqref="B12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6" t="s">
        <v>2031</v>
      </c>
      <c r="B1" t="s">
        <v>2046</v>
      </c>
    </row>
    <row r="2" spans="1:5" x14ac:dyDescent="0.2">
      <c r="A2" s="6" t="s">
        <v>2074</v>
      </c>
      <c r="B2" t="s">
        <v>2046</v>
      </c>
    </row>
    <row r="4" spans="1:5" x14ac:dyDescent="0.2">
      <c r="A4" s="6" t="s">
        <v>2045</v>
      </c>
      <c r="B4" s="6" t="s">
        <v>2033</v>
      </c>
    </row>
    <row r="5" spans="1:5" x14ac:dyDescent="0.2">
      <c r="A5" s="6" t="s">
        <v>2035</v>
      </c>
      <c r="B5" t="s">
        <v>74</v>
      </c>
      <c r="C5" t="s">
        <v>14</v>
      </c>
      <c r="D5" t="s">
        <v>20</v>
      </c>
      <c r="E5" t="s">
        <v>2034</v>
      </c>
    </row>
    <row r="6" spans="1:5" x14ac:dyDescent="0.2">
      <c r="A6" s="7" t="s">
        <v>2075</v>
      </c>
      <c r="B6" s="8">
        <v>6</v>
      </c>
      <c r="C6" s="8">
        <v>36</v>
      </c>
      <c r="D6" s="8">
        <v>49</v>
      </c>
      <c r="E6" s="8">
        <v>91</v>
      </c>
    </row>
    <row r="7" spans="1:5" x14ac:dyDescent="0.2">
      <c r="A7" s="7" t="s">
        <v>2076</v>
      </c>
      <c r="B7" s="8">
        <v>7</v>
      </c>
      <c r="C7" s="8">
        <v>28</v>
      </c>
      <c r="D7" s="8">
        <v>44</v>
      </c>
      <c r="E7" s="8">
        <v>79</v>
      </c>
    </row>
    <row r="8" spans="1:5" x14ac:dyDescent="0.2">
      <c r="A8" s="7" t="s">
        <v>2077</v>
      </c>
      <c r="B8" s="8">
        <v>4</v>
      </c>
      <c r="C8" s="8">
        <v>33</v>
      </c>
      <c r="D8" s="8">
        <v>49</v>
      </c>
      <c r="E8" s="8">
        <v>86</v>
      </c>
    </row>
    <row r="9" spans="1:5" x14ac:dyDescent="0.2">
      <c r="A9" s="7" t="s">
        <v>2078</v>
      </c>
      <c r="B9" s="8">
        <v>1</v>
      </c>
      <c r="C9" s="8">
        <v>30</v>
      </c>
      <c r="D9" s="8">
        <v>46</v>
      </c>
      <c r="E9" s="8">
        <v>77</v>
      </c>
    </row>
    <row r="10" spans="1:5" x14ac:dyDescent="0.2">
      <c r="A10" s="7" t="s">
        <v>2079</v>
      </c>
      <c r="B10" s="8">
        <v>3</v>
      </c>
      <c r="C10" s="8">
        <v>35</v>
      </c>
      <c r="D10" s="8">
        <v>46</v>
      </c>
      <c r="E10" s="8">
        <v>84</v>
      </c>
    </row>
    <row r="11" spans="1:5" x14ac:dyDescent="0.2">
      <c r="A11" s="7" t="s">
        <v>2080</v>
      </c>
      <c r="B11" s="8">
        <v>3</v>
      </c>
      <c r="C11" s="8">
        <v>28</v>
      </c>
      <c r="D11" s="8">
        <v>55</v>
      </c>
      <c r="E11" s="8">
        <v>86</v>
      </c>
    </row>
    <row r="12" spans="1:5" x14ac:dyDescent="0.2">
      <c r="A12" s="7" t="s">
        <v>2081</v>
      </c>
      <c r="B12" s="8">
        <v>4</v>
      </c>
      <c r="C12" s="8">
        <v>31</v>
      </c>
      <c r="D12" s="8">
        <v>58</v>
      </c>
      <c r="E12" s="8">
        <v>93</v>
      </c>
    </row>
    <row r="13" spans="1:5" x14ac:dyDescent="0.2">
      <c r="A13" s="7" t="s">
        <v>2082</v>
      </c>
      <c r="B13" s="8">
        <v>8</v>
      </c>
      <c r="C13" s="8">
        <v>35</v>
      </c>
      <c r="D13" s="8">
        <v>41</v>
      </c>
      <c r="E13" s="8">
        <v>84</v>
      </c>
    </row>
    <row r="14" spans="1:5" x14ac:dyDescent="0.2">
      <c r="A14" s="7" t="s">
        <v>2083</v>
      </c>
      <c r="B14" s="8">
        <v>5</v>
      </c>
      <c r="C14" s="8">
        <v>23</v>
      </c>
      <c r="D14" s="8">
        <v>45</v>
      </c>
      <c r="E14" s="8">
        <v>73</v>
      </c>
    </row>
    <row r="15" spans="1:5" x14ac:dyDescent="0.2">
      <c r="A15" s="7" t="s">
        <v>2084</v>
      </c>
      <c r="B15" s="8">
        <v>6</v>
      </c>
      <c r="C15" s="8">
        <v>26</v>
      </c>
      <c r="D15" s="8">
        <v>45</v>
      </c>
      <c r="E15" s="8">
        <v>77</v>
      </c>
    </row>
    <row r="16" spans="1:5" x14ac:dyDescent="0.2">
      <c r="A16" s="7" t="s">
        <v>2085</v>
      </c>
      <c r="B16" s="8">
        <v>3</v>
      </c>
      <c r="C16" s="8">
        <v>27</v>
      </c>
      <c r="D16" s="8">
        <v>45</v>
      </c>
      <c r="E16" s="8">
        <v>75</v>
      </c>
    </row>
    <row r="17" spans="1:5" x14ac:dyDescent="0.2">
      <c r="A17" s="7" t="s">
        <v>2086</v>
      </c>
      <c r="B17" s="8">
        <v>7</v>
      </c>
      <c r="C17" s="8">
        <v>32</v>
      </c>
      <c r="D17" s="8">
        <v>42</v>
      </c>
      <c r="E17" s="8">
        <v>81</v>
      </c>
    </row>
    <row r="18" spans="1:5" x14ac:dyDescent="0.2">
      <c r="A18" s="7" t="s">
        <v>2034</v>
      </c>
      <c r="B18" s="8">
        <v>57</v>
      </c>
      <c r="C18" s="8">
        <v>364</v>
      </c>
      <c r="D18" s="8">
        <v>565</v>
      </c>
      <c r="E18" s="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9E1AB-D273-EE40-B1E5-8BD7D738619E}">
  <dimension ref="A1:H13"/>
  <sheetViews>
    <sheetView workbookViewId="0">
      <selection activeCell="K21" sqref="K21"/>
    </sheetView>
  </sheetViews>
  <sheetFormatPr baseColWidth="10" defaultRowHeight="16" x14ac:dyDescent="0.2"/>
  <cols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 x14ac:dyDescent="0.2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t="s">
        <v>2092</v>
      </c>
      <c r="G1" t="s">
        <v>2093</v>
      </c>
      <c r="H1" t="s">
        <v>2094</v>
      </c>
    </row>
    <row r="2" spans="1:8" x14ac:dyDescent="0.2">
      <c r="A2">
        <v>1000</v>
      </c>
      <c r="B2">
        <f>COUNTIFS(Crowdfunding!D:D,"&lt;"&amp;'Goal Analysis'!A2,Crowdfunding!F:F,"successful")</f>
        <v>30</v>
      </c>
      <c r="C2">
        <f>COUNTIFS(Crowdfunding!D:D,"&lt;"&amp;'Goal Analysis'!A2,Crowdfunding!F:F,"failed")</f>
        <v>20</v>
      </c>
      <c r="D2">
        <f>COUNTIFS(Crowdfunding!D:D,"&lt;"&amp;'Goal Analysis'!A2,Crowdfunding!F:F,"canceled")</f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2">
      <c r="A3">
        <v>4999</v>
      </c>
      <c r="B3">
        <f>COUNTIFS(Crowdfunding!D:D,"&gt;="&amp;'Goal Analysis'!A2,Crowdfunding!D:D,"&lt;="&amp;'Goal Analysis'!A3,Crowdfunding!F:F,"successful")</f>
        <v>191</v>
      </c>
      <c r="C3">
        <f>COUNTIFS(Crowdfunding!D:D,"&gt;="&amp;'Goal Analysis'!A2,Crowdfunding!D:D,"&lt;="&amp;'Goal Analysis'!A3,Crowdfunding!F:F,"failed")</f>
        <v>38</v>
      </c>
      <c r="D3" s="10">
        <f>COUNTIFS(Crowdfunding!D:D,"&gt;="&amp;'Goal Analysis'!A2,Crowdfunding!D:D,"&lt;="&amp;'Goal Analysis'!A3,Crowdfunding!F:F,"canceled")</f>
        <v>2</v>
      </c>
      <c r="E3">
        <f t="shared" ref="E3:E13" si="0">SUM(B3:D3)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2">
      <c r="A4">
        <v>9999</v>
      </c>
      <c r="B4">
        <f>COUNTIFS(Crowdfunding!D:D,"&gt;="&amp;'Goal Analysis'!A3,Crowdfunding!D:D,"&lt;="&amp;'Goal Analysis'!A4,Crowdfunding!F:F,"successful")</f>
        <v>164</v>
      </c>
      <c r="C4">
        <f>COUNTIFS(Crowdfunding!D:D,"&gt;="&amp;'Goal Analysis'!A3,Crowdfunding!D:D,"&lt;="&amp;'Goal Analysis'!A4,Crowdfunding!F:F,"failed")</f>
        <v>126</v>
      </c>
      <c r="D4" s="10">
        <f>COUNTIFS(Crowdfunding!D:D,"&gt;="&amp;'Goal Analysis'!A3,Crowdfunding!D:D,"&lt;="&amp;'Goal Analysis'!A4,Crowdfunding!F:F,"canceled")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2">
      <c r="A5">
        <v>14999</v>
      </c>
      <c r="B5">
        <f>COUNTIFS(Crowdfunding!D:D,"&gt;="&amp;'Goal Analysis'!A4,Crowdfunding!D:D,"&lt;="&amp;'Goal Analysis'!A5,Crowdfunding!F:F,"successful")</f>
        <v>4</v>
      </c>
      <c r="C5">
        <f>COUNTIFS(Crowdfunding!D:D,"&gt;="&amp;'Goal Analysis'!A4,Crowdfunding!D:D,"&lt;="&amp;'Goal Analysis'!A5,Crowdfunding!F:F,"failed")</f>
        <v>5</v>
      </c>
      <c r="D5" s="10">
        <f>COUNTIFS(Crowdfunding!D:D,"&gt;="&amp;'Goal Analysis'!A4,Crowdfunding!D:D,"&lt;="&amp;'Goal Analysis'!A5,Crowdfunding!F:F,"canceled")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2">
      <c r="A6">
        <v>19999</v>
      </c>
      <c r="B6">
        <f>COUNTIFS(Crowdfunding!D:D,"&gt;="&amp;'Goal Analysis'!A5,Crowdfunding!D:D,"&lt;="&amp;'Goal Analysis'!A6,Crowdfunding!F:F,"successful")</f>
        <v>10</v>
      </c>
      <c r="C6">
        <f>COUNTIFS(Crowdfunding!D:D,"&gt;="&amp;'Goal Analysis'!A5,Crowdfunding!D:D,"&lt;="&amp;'Goal Analysis'!A6,Crowdfunding!F:F,"failed")</f>
        <v>0</v>
      </c>
      <c r="D6" s="10">
        <f>COUNTIFS(Crowdfunding!D:D,"&gt;="&amp;'Goal Analysis'!A5,Crowdfunding!D:D,"&lt;="&amp;'Goal Analysis'!A6,Crowdfunding!F:F,"canceled")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2">
      <c r="A7">
        <v>24999</v>
      </c>
      <c r="B7">
        <f>COUNTIFS(Crowdfunding!D:D,"&gt;="&amp;'Goal Analysis'!A6,Crowdfunding!D:D,"&lt;="&amp;'Goal Analysis'!A7,Crowdfunding!F:F,"successful")</f>
        <v>7</v>
      </c>
      <c r="C7">
        <f>COUNTIFS(Crowdfunding!D:D,"&gt;="&amp;'Goal Analysis'!A6,Crowdfunding!D:D,"&lt;="&amp;'Goal Analysis'!A7,Crowdfunding!F:F,"failed")</f>
        <v>0</v>
      </c>
      <c r="D7" s="10">
        <f>COUNTIFS(Crowdfunding!D:D,"&gt;="&amp;'Goal Analysis'!A6,Crowdfunding!D:D,"&lt;="&amp;'Goal Analysis'!A7,Crowdfunding!F:F,"canceled")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2">
      <c r="A8">
        <v>29999</v>
      </c>
      <c r="B8">
        <f>COUNTIFS(Crowdfunding!D:D,"&gt;="&amp;'Goal Analysis'!A7,Crowdfunding!D:D,"&lt;="&amp;'Goal Analysis'!A8,Crowdfunding!F:F,"successful")</f>
        <v>11</v>
      </c>
      <c r="C8">
        <f>COUNTIFS(Crowdfunding!D:D,"&gt;="&amp;'Goal Analysis'!A7,Crowdfunding!D:D,"&lt;="&amp;'Goal Analysis'!A8,Crowdfunding!F:F,"failed")</f>
        <v>3</v>
      </c>
      <c r="D8" s="10">
        <f>COUNTIFS(Crowdfunding!D:D,"&gt;="&amp;'Goal Analysis'!A7,Crowdfunding!D:D,"&lt;="&amp;'Goal Analysis'!A8,Crowdfunding!F:F,"canceled")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2">
      <c r="A9">
        <v>34999</v>
      </c>
      <c r="B9">
        <f>COUNTIFS(Crowdfunding!D:D,"&gt;="&amp;'Goal Analysis'!A8,Crowdfunding!D:D,"&lt;="&amp;'Goal Analysis'!A9,Crowdfunding!F:F,"successful")</f>
        <v>7</v>
      </c>
      <c r="C9">
        <f>COUNTIFS(Crowdfunding!D:D,"&gt;="&amp;'Goal Analysis'!A8,Crowdfunding!D:D,"&lt;="&amp;'Goal Analysis'!A9,Crowdfunding!F:F,"failed")</f>
        <v>0</v>
      </c>
      <c r="D9" s="10">
        <f>COUNTIFS(Crowdfunding!D:D,"&gt;="&amp;'Goal Analysis'!A8,Crowdfunding!D:D,"&lt;="&amp;'Goal Analysis'!A9,Crowdfunding!F:F,"canceled")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2">
      <c r="A10">
        <v>39999</v>
      </c>
      <c r="B10">
        <f>COUNTIFS(Crowdfunding!D:D,"&gt;="&amp;'Goal Analysis'!A9,Crowdfunding!D:D,"&lt;="&amp;'Goal Analysis'!A10,Crowdfunding!F:F,"successful")</f>
        <v>8</v>
      </c>
      <c r="C10">
        <f>COUNTIFS(Crowdfunding!D:D,"&gt;="&amp;'Goal Analysis'!A9,Crowdfunding!D:D,"&lt;="&amp;'Goal Analysis'!A10,Crowdfunding!F:F,"failed")</f>
        <v>3</v>
      </c>
      <c r="D10" s="10">
        <f>COUNTIFS(Crowdfunding!D:D,"&gt;="&amp;'Goal Analysis'!A9,Crowdfunding!D:D,"&lt;="&amp;'Goal Analysis'!A10,Crowdfunding!F:F,"canceled")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2">
      <c r="A11">
        <v>44999</v>
      </c>
      <c r="B11">
        <f>COUNTIFS(Crowdfunding!D:D,"&gt;="&amp;'Goal Analysis'!A10,Crowdfunding!D:D,"&lt;="&amp;'Goal Analysis'!A11,Crowdfunding!F:F,"successful")</f>
        <v>11</v>
      </c>
      <c r="C11">
        <f>COUNTIFS(Crowdfunding!D:D,"&gt;="&amp;'Goal Analysis'!A10,Crowdfunding!D:D,"&lt;="&amp;'Goal Analysis'!A11,Crowdfunding!F:F,"failed")</f>
        <v>3</v>
      </c>
      <c r="D11" s="10">
        <f>COUNTIFS(Crowdfunding!D:D,"&gt;="&amp;'Goal Analysis'!A10,Crowdfunding!D:D,"&lt;="&amp;'Goal Analysis'!A11,Crowdfunding!F:F,"canceled")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2">
      <c r="A12">
        <v>49999</v>
      </c>
      <c r="B12">
        <f>COUNTIFS(Crowdfunding!D:D,"&gt;="&amp;'Goal Analysis'!A11,Crowdfunding!D:D,"&lt;="&amp;'Goal Analysis'!A12,Crowdfunding!F:F,"successful")</f>
        <v>8</v>
      </c>
      <c r="C12">
        <f>COUNTIFS(Crowdfunding!D:D,"&gt;="&amp;'Goal Analysis'!A11,Crowdfunding!D:D,"&lt;="&amp;'Goal Analysis'!A12,Crowdfunding!F:F,"failed")</f>
        <v>3</v>
      </c>
      <c r="D12" s="10">
        <f>COUNTIFS(Crowdfunding!D:D,"&gt;="&amp;'Goal Analysis'!A11,Crowdfunding!D:D,"&lt;="&amp;'Goal Analysis'!A12,Crowdfunding!F:F,"canceled")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2">
      <c r="A13">
        <v>50000</v>
      </c>
      <c r="B13">
        <f>COUNTIFS(Crowdfunding!D:D,"&gt;="&amp;'Goal Analysis'!A13,Crowdfunding!F:F,"successful")</f>
        <v>114</v>
      </c>
      <c r="C13">
        <f>COUNTIFS(Crowdfunding!D:D,"&gt;="&amp;'Goal Analysis'!A13,Crowdfunding!F:F,"failed")</f>
        <v>163</v>
      </c>
      <c r="D13">
        <f>COUNTIFS(Crowdfunding!D:D,"&gt;="&amp;'Goal Analysis'!A13,Crowdfunding!F:F,"canceled")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1AD1C-39C7-364E-83AC-8B6A69A650D2}">
  <dimension ref="A1:K1001"/>
  <sheetViews>
    <sheetView tabSelected="1" workbookViewId="0">
      <selection activeCell="G9" sqref="G9"/>
    </sheetView>
  </sheetViews>
  <sheetFormatPr baseColWidth="10" defaultRowHeight="16" x14ac:dyDescent="0.2"/>
  <cols>
    <col min="1" max="1" width="9.5" bestFit="1" customWidth="1"/>
    <col min="2" max="2" width="12.83203125" bestFit="1" customWidth="1"/>
    <col min="3" max="3" width="12.83203125" customWidth="1"/>
    <col min="4" max="4" width="8.33203125" bestFit="1" customWidth="1"/>
    <col min="5" max="5" width="12.83203125" bestFit="1" customWidth="1"/>
    <col min="8" max="8" width="26" bestFit="1" customWidth="1"/>
    <col min="9" max="9" width="11.6640625" bestFit="1" customWidth="1"/>
    <col min="11" max="11" width="11" bestFit="1" customWidth="1"/>
  </cols>
  <sheetData>
    <row r="1" spans="1:11" x14ac:dyDescent="0.2">
      <c r="A1" t="s">
        <v>4</v>
      </c>
      <c r="B1" t="s">
        <v>5</v>
      </c>
      <c r="D1" t="s">
        <v>4</v>
      </c>
      <c r="E1" t="s">
        <v>5</v>
      </c>
      <c r="I1" t="s">
        <v>2096</v>
      </c>
      <c r="K1" t="s">
        <v>2103</v>
      </c>
    </row>
    <row r="2" spans="1:11" x14ac:dyDescent="0.2">
      <c r="A2" t="s">
        <v>20</v>
      </c>
      <c r="B2">
        <v>16</v>
      </c>
      <c r="D2" t="s">
        <v>14</v>
      </c>
      <c r="E2">
        <v>0</v>
      </c>
      <c r="H2" t="s">
        <v>2097</v>
      </c>
      <c r="I2" s="11">
        <f>AVERAGE(B:B)</f>
        <v>851.14690265486729</v>
      </c>
      <c r="J2" s="11"/>
      <c r="K2" s="11">
        <f>AVERAGE(E:E)</f>
        <v>585.61538461538464</v>
      </c>
    </row>
    <row r="3" spans="1:11" x14ac:dyDescent="0.2">
      <c r="A3" t="s">
        <v>20</v>
      </c>
      <c r="B3">
        <v>26</v>
      </c>
      <c r="D3" t="s">
        <v>14</v>
      </c>
      <c r="E3">
        <v>0</v>
      </c>
      <c r="H3" t="s">
        <v>2098</v>
      </c>
      <c r="I3" s="11">
        <f>MEDIAN(B:B)</f>
        <v>201</v>
      </c>
      <c r="J3" s="11"/>
      <c r="K3" s="11">
        <f>MEDIAN(E:E)</f>
        <v>114.5</v>
      </c>
    </row>
    <row r="4" spans="1:11" x14ac:dyDescent="0.2">
      <c r="A4" t="s">
        <v>20</v>
      </c>
      <c r="B4">
        <v>27</v>
      </c>
      <c r="D4" t="s">
        <v>14</v>
      </c>
      <c r="E4">
        <v>1</v>
      </c>
      <c r="H4" t="s">
        <v>2099</v>
      </c>
      <c r="I4" s="11">
        <f>MIN(B:B)</f>
        <v>16</v>
      </c>
      <c r="J4" s="11"/>
      <c r="K4" s="11">
        <f>MIN(E:E)</f>
        <v>0</v>
      </c>
    </row>
    <row r="5" spans="1:11" x14ac:dyDescent="0.2">
      <c r="A5" t="s">
        <v>20</v>
      </c>
      <c r="B5">
        <v>32</v>
      </c>
      <c r="D5" t="s">
        <v>14</v>
      </c>
      <c r="E5">
        <v>1</v>
      </c>
      <c r="H5" t="s">
        <v>2100</v>
      </c>
      <c r="I5" s="11">
        <f>MAX(B:B)</f>
        <v>7295</v>
      </c>
      <c r="J5" s="11"/>
      <c r="K5" s="11">
        <f>MAX(E:E)</f>
        <v>6080</v>
      </c>
    </row>
    <row r="6" spans="1:11" x14ac:dyDescent="0.2">
      <c r="A6" t="s">
        <v>20</v>
      </c>
      <c r="B6">
        <v>32</v>
      </c>
      <c r="D6" t="s">
        <v>14</v>
      </c>
      <c r="E6">
        <v>1</v>
      </c>
      <c r="H6" t="s">
        <v>2101</v>
      </c>
      <c r="I6" s="11">
        <f>_xlfn.VAR.S(B:B)</f>
        <v>1606216.5936295739</v>
      </c>
      <c r="J6" s="11"/>
      <c r="K6" s="11">
        <f>_xlfn.VAR.S(E:E)</f>
        <v>924113.45496927318</v>
      </c>
    </row>
    <row r="7" spans="1:11" x14ac:dyDescent="0.2">
      <c r="A7" t="s">
        <v>20</v>
      </c>
      <c r="B7">
        <v>34</v>
      </c>
      <c r="D7" t="s">
        <v>14</v>
      </c>
      <c r="E7">
        <v>1</v>
      </c>
      <c r="H7" t="s">
        <v>2102</v>
      </c>
      <c r="I7" s="11">
        <f>STDEV(B:B)</f>
        <v>1267.366006183523</v>
      </c>
      <c r="J7" s="11"/>
      <c r="K7" s="11">
        <f>STDEV(E:E)</f>
        <v>961.30819978260524</v>
      </c>
    </row>
    <row r="8" spans="1:11" x14ac:dyDescent="0.2">
      <c r="A8" t="s">
        <v>20</v>
      </c>
      <c r="B8">
        <v>40</v>
      </c>
      <c r="D8" t="s">
        <v>14</v>
      </c>
      <c r="E8">
        <v>1</v>
      </c>
    </row>
    <row r="9" spans="1:11" x14ac:dyDescent="0.2">
      <c r="A9" t="s">
        <v>20</v>
      </c>
      <c r="B9">
        <v>41</v>
      </c>
      <c r="D9" t="s">
        <v>14</v>
      </c>
      <c r="E9">
        <v>1</v>
      </c>
    </row>
    <row r="10" spans="1:11" x14ac:dyDescent="0.2">
      <c r="A10" t="s">
        <v>20</v>
      </c>
      <c r="B10">
        <v>41</v>
      </c>
      <c r="D10" t="s">
        <v>14</v>
      </c>
      <c r="E10">
        <v>1</v>
      </c>
    </row>
    <row r="11" spans="1:11" x14ac:dyDescent="0.2">
      <c r="A11" t="s">
        <v>20</v>
      </c>
      <c r="B11">
        <v>42</v>
      </c>
      <c r="D11" t="s">
        <v>14</v>
      </c>
      <c r="E11">
        <v>1</v>
      </c>
    </row>
    <row r="12" spans="1:11" x14ac:dyDescent="0.2">
      <c r="A12" t="s">
        <v>20</v>
      </c>
      <c r="B12">
        <v>43</v>
      </c>
      <c r="D12" t="s">
        <v>14</v>
      </c>
      <c r="E12">
        <v>1</v>
      </c>
    </row>
    <row r="13" spans="1:11" x14ac:dyDescent="0.2">
      <c r="A13" t="s">
        <v>20</v>
      </c>
      <c r="B13">
        <v>43</v>
      </c>
      <c r="D13" t="s">
        <v>14</v>
      </c>
      <c r="E13">
        <v>1</v>
      </c>
    </row>
    <row r="14" spans="1:11" x14ac:dyDescent="0.2">
      <c r="A14" t="s">
        <v>20</v>
      </c>
      <c r="B14">
        <v>48</v>
      </c>
      <c r="D14" t="s">
        <v>14</v>
      </c>
      <c r="E14">
        <v>1</v>
      </c>
    </row>
    <row r="15" spans="1:11" x14ac:dyDescent="0.2">
      <c r="A15" t="s">
        <v>20</v>
      </c>
      <c r="B15">
        <v>48</v>
      </c>
      <c r="D15" t="s">
        <v>14</v>
      </c>
      <c r="E15">
        <v>1</v>
      </c>
    </row>
    <row r="16" spans="1:11" x14ac:dyDescent="0.2">
      <c r="A16" t="s">
        <v>20</v>
      </c>
      <c r="B16">
        <v>48</v>
      </c>
      <c r="D16" t="s">
        <v>14</v>
      </c>
      <c r="E16">
        <v>1</v>
      </c>
    </row>
    <row r="17" spans="1:5" x14ac:dyDescent="0.2">
      <c r="A17" t="s">
        <v>20</v>
      </c>
      <c r="B17">
        <v>50</v>
      </c>
      <c r="D17" t="s">
        <v>14</v>
      </c>
      <c r="E17">
        <v>1</v>
      </c>
    </row>
    <row r="18" spans="1:5" x14ac:dyDescent="0.2">
      <c r="A18" t="s">
        <v>20</v>
      </c>
      <c r="B18">
        <v>50</v>
      </c>
      <c r="D18" t="s">
        <v>14</v>
      </c>
      <c r="E18">
        <v>1</v>
      </c>
    </row>
    <row r="19" spans="1:5" x14ac:dyDescent="0.2">
      <c r="A19" t="s">
        <v>20</v>
      </c>
      <c r="B19">
        <v>50</v>
      </c>
      <c r="D19" t="s">
        <v>14</v>
      </c>
      <c r="E19">
        <v>1</v>
      </c>
    </row>
    <row r="20" spans="1:5" x14ac:dyDescent="0.2">
      <c r="A20" t="s">
        <v>20</v>
      </c>
      <c r="B20">
        <v>52</v>
      </c>
      <c r="D20" t="s">
        <v>14</v>
      </c>
      <c r="E20">
        <v>1</v>
      </c>
    </row>
    <row r="21" spans="1:5" x14ac:dyDescent="0.2">
      <c r="A21" t="s">
        <v>20</v>
      </c>
      <c r="B21">
        <v>53</v>
      </c>
      <c r="D21" t="s">
        <v>14</v>
      </c>
      <c r="E21">
        <v>5</v>
      </c>
    </row>
    <row r="22" spans="1:5" x14ac:dyDescent="0.2">
      <c r="A22" t="s">
        <v>20</v>
      </c>
      <c r="B22">
        <v>53</v>
      </c>
      <c r="D22" t="s">
        <v>14</v>
      </c>
      <c r="E22">
        <v>5</v>
      </c>
    </row>
    <row r="23" spans="1:5" x14ac:dyDescent="0.2">
      <c r="A23" t="s">
        <v>20</v>
      </c>
      <c r="B23">
        <v>54</v>
      </c>
      <c r="D23" t="s">
        <v>14</v>
      </c>
      <c r="E23">
        <v>6</v>
      </c>
    </row>
    <row r="24" spans="1:5" x14ac:dyDescent="0.2">
      <c r="A24" t="s">
        <v>20</v>
      </c>
      <c r="B24">
        <v>55</v>
      </c>
      <c r="D24" t="s">
        <v>14</v>
      </c>
      <c r="E24">
        <v>7</v>
      </c>
    </row>
    <row r="25" spans="1:5" x14ac:dyDescent="0.2">
      <c r="A25" t="s">
        <v>20</v>
      </c>
      <c r="B25">
        <v>56</v>
      </c>
      <c r="D25" t="s">
        <v>14</v>
      </c>
      <c r="E25">
        <v>7</v>
      </c>
    </row>
    <row r="26" spans="1:5" x14ac:dyDescent="0.2">
      <c r="A26" t="s">
        <v>20</v>
      </c>
      <c r="B26">
        <v>59</v>
      </c>
      <c r="D26" t="s">
        <v>14</v>
      </c>
      <c r="E26">
        <v>9</v>
      </c>
    </row>
    <row r="27" spans="1:5" x14ac:dyDescent="0.2">
      <c r="A27" t="s">
        <v>20</v>
      </c>
      <c r="B27">
        <v>62</v>
      </c>
      <c r="D27" t="s">
        <v>14</v>
      </c>
      <c r="E27">
        <v>9</v>
      </c>
    </row>
    <row r="28" spans="1:5" x14ac:dyDescent="0.2">
      <c r="A28" t="s">
        <v>20</v>
      </c>
      <c r="B28">
        <v>64</v>
      </c>
      <c r="D28" t="s">
        <v>14</v>
      </c>
      <c r="E28">
        <v>10</v>
      </c>
    </row>
    <row r="29" spans="1:5" x14ac:dyDescent="0.2">
      <c r="A29" t="s">
        <v>20</v>
      </c>
      <c r="B29">
        <v>65</v>
      </c>
      <c r="D29" t="s">
        <v>14</v>
      </c>
      <c r="E29">
        <v>10</v>
      </c>
    </row>
    <row r="30" spans="1:5" x14ac:dyDescent="0.2">
      <c r="A30" t="s">
        <v>20</v>
      </c>
      <c r="B30">
        <v>65</v>
      </c>
      <c r="D30" t="s">
        <v>14</v>
      </c>
      <c r="E30">
        <v>10</v>
      </c>
    </row>
    <row r="31" spans="1:5" x14ac:dyDescent="0.2">
      <c r="A31" t="s">
        <v>20</v>
      </c>
      <c r="B31">
        <v>67</v>
      </c>
      <c r="D31" t="s">
        <v>14</v>
      </c>
      <c r="E31">
        <v>10</v>
      </c>
    </row>
    <row r="32" spans="1:5" x14ac:dyDescent="0.2">
      <c r="A32" t="s">
        <v>20</v>
      </c>
      <c r="B32">
        <v>68</v>
      </c>
      <c r="D32" t="s">
        <v>14</v>
      </c>
      <c r="E32">
        <v>12</v>
      </c>
    </row>
    <row r="33" spans="1:5" x14ac:dyDescent="0.2">
      <c r="A33" t="s">
        <v>20</v>
      </c>
      <c r="B33">
        <v>69</v>
      </c>
      <c r="D33" t="s">
        <v>14</v>
      </c>
      <c r="E33">
        <v>12</v>
      </c>
    </row>
    <row r="34" spans="1:5" x14ac:dyDescent="0.2">
      <c r="A34" t="s">
        <v>20</v>
      </c>
      <c r="B34">
        <v>69</v>
      </c>
      <c r="D34" t="s">
        <v>14</v>
      </c>
      <c r="E34">
        <v>13</v>
      </c>
    </row>
    <row r="35" spans="1:5" x14ac:dyDescent="0.2">
      <c r="A35" t="s">
        <v>20</v>
      </c>
      <c r="B35">
        <v>70</v>
      </c>
      <c r="D35" t="s">
        <v>14</v>
      </c>
      <c r="E35">
        <v>13</v>
      </c>
    </row>
    <row r="36" spans="1:5" x14ac:dyDescent="0.2">
      <c r="A36" t="s">
        <v>20</v>
      </c>
      <c r="B36">
        <v>71</v>
      </c>
      <c r="D36" t="s">
        <v>14</v>
      </c>
      <c r="E36">
        <v>14</v>
      </c>
    </row>
    <row r="37" spans="1:5" x14ac:dyDescent="0.2">
      <c r="A37" t="s">
        <v>20</v>
      </c>
      <c r="B37">
        <v>72</v>
      </c>
      <c r="D37" t="s">
        <v>14</v>
      </c>
      <c r="E37">
        <v>14</v>
      </c>
    </row>
    <row r="38" spans="1:5" x14ac:dyDescent="0.2">
      <c r="A38" t="s">
        <v>20</v>
      </c>
      <c r="B38">
        <v>76</v>
      </c>
      <c r="D38" t="s">
        <v>14</v>
      </c>
      <c r="E38">
        <v>15</v>
      </c>
    </row>
    <row r="39" spans="1:5" x14ac:dyDescent="0.2">
      <c r="A39" t="s">
        <v>20</v>
      </c>
      <c r="B39">
        <v>76</v>
      </c>
      <c r="D39" t="s">
        <v>14</v>
      </c>
      <c r="E39">
        <v>15</v>
      </c>
    </row>
    <row r="40" spans="1:5" x14ac:dyDescent="0.2">
      <c r="A40" t="s">
        <v>20</v>
      </c>
      <c r="B40">
        <v>78</v>
      </c>
      <c r="D40" t="s">
        <v>14</v>
      </c>
      <c r="E40">
        <v>15</v>
      </c>
    </row>
    <row r="41" spans="1:5" x14ac:dyDescent="0.2">
      <c r="A41" t="s">
        <v>20</v>
      </c>
      <c r="B41">
        <v>78</v>
      </c>
      <c r="D41" t="s">
        <v>14</v>
      </c>
      <c r="E41">
        <v>15</v>
      </c>
    </row>
    <row r="42" spans="1:5" x14ac:dyDescent="0.2">
      <c r="A42" t="s">
        <v>20</v>
      </c>
      <c r="B42">
        <v>80</v>
      </c>
      <c r="D42" t="s">
        <v>14</v>
      </c>
      <c r="E42">
        <v>15</v>
      </c>
    </row>
    <row r="43" spans="1:5" x14ac:dyDescent="0.2">
      <c r="A43" t="s">
        <v>20</v>
      </c>
      <c r="B43">
        <v>80</v>
      </c>
      <c r="D43" t="s">
        <v>14</v>
      </c>
      <c r="E43">
        <v>15</v>
      </c>
    </row>
    <row r="44" spans="1:5" x14ac:dyDescent="0.2">
      <c r="A44" t="s">
        <v>20</v>
      </c>
      <c r="B44">
        <v>80</v>
      </c>
      <c r="D44" t="s">
        <v>14</v>
      </c>
      <c r="E44">
        <v>16</v>
      </c>
    </row>
    <row r="45" spans="1:5" x14ac:dyDescent="0.2">
      <c r="A45" t="s">
        <v>20</v>
      </c>
      <c r="B45">
        <v>80</v>
      </c>
      <c r="D45" t="s">
        <v>14</v>
      </c>
      <c r="E45">
        <v>16</v>
      </c>
    </row>
    <row r="46" spans="1:5" x14ac:dyDescent="0.2">
      <c r="A46" t="s">
        <v>20</v>
      </c>
      <c r="B46">
        <v>80</v>
      </c>
      <c r="D46" t="s">
        <v>14</v>
      </c>
      <c r="E46">
        <v>16</v>
      </c>
    </row>
    <row r="47" spans="1:5" x14ac:dyDescent="0.2">
      <c r="A47" t="s">
        <v>20</v>
      </c>
      <c r="B47">
        <v>80</v>
      </c>
      <c r="D47" t="s">
        <v>14</v>
      </c>
      <c r="E47">
        <v>16</v>
      </c>
    </row>
    <row r="48" spans="1:5" x14ac:dyDescent="0.2">
      <c r="A48" t="s">
        <v>20</v>
      </c>
      <c r="B48">
        <v>81</v>
      </c>
      <c r="D48" t="s">
        <v>14</v>
      </c>
      <c r="E48">
        <v>17</v>
      </c>
    </row>
    <row r="49" spans="1:5" x14ac:dyDescent="0.2">
      <c r="A49" t="s">
        <v>20</v>
      </c>
      <c r="B49">
        <v>82</v>
      </c>
      <c r="D49" t="s">
        <v>14</v>
      </c>
      <c r="E49">
        <v>17</v>
      </c>
    </row>
    <row r="50" spans="1:5" x14ac:dyDescent="0.2">
      <c r="A50" t="s">
        <v>20</v>
      </c>
      <c r="B50">
        <v>82</v>
      </c>
      <c r="D50" t="s">
        <v>14</v>
      </c>
      <c r="E50">
        <v>17</v>
      </c>
    </row>
    <row r="51" spans="1:5" x14ac:dyDescent="0.2">
      <c r="A51" t="s">
        <v>20</v>
      </c>
      <c r="B51">
        <v>83</v>
      </c>
      <c r="D51" t="s">
        <v>14</v>
      </c>
      <c r="E51">
        <v>18</v>
      </c>
    </row>
    <row r="52" spans="1:5" x14ac:dyDescent="0.2">
      <c r="A52" t="s">
        <v>20</v>
      </c>
      <c r="B52">
        <v>83</v>
      </c>
      <c r="D52" t="s">
        <v>14</v>
      </c>
      <c r="E52">
        <v>18</v>
      </c>
    </row>
    <row r="53" spans="1:5" x14ac:dyDescent="0.2">
      <c r="A53" t="s">
        <v>20</v>
      </c>
      <c r="B53">
        <v>84</v>
      </c>
      <c r="D53" t="s">
        <v>14</v>
      </c>
      <c r="E53">
        <v>19</v>
      </c>
    </row>
    <row r="54" spans="1:5" x14ac:dyDescent="0.2">
      <c r="A54" t="s">
        <v>20</v>
      </c>
      <c r="B54">
        <v>84</v>
      </c>
      <c r="D54" t="s">
        <v>14</v>
      </c>
      <c r="E54">
        <v>19</v>
      </c>
    </row>
    <row r="55" spans="1:5" x14ac:dyDescent="0.2">
      <c r="A55" t="s">
        <v>20</v>
      </c>
      <c r="B55">
        <v>85</v>
      </c>
      <c r="D55" t="s">
        <v>14</v>
      </c>
      <c r="E55">
        <v>19</v>
      </c>
    </row>
    <row r="56" spans="1:5" x14ac:dyDescent="0.2">
      <c r="A56" t="s">
        <v>20</v>
      </c>
      <c r="B56">
        <v>85</v>
      </c>
      <c r="D56" t="s">
        <v>14</v>
      </c>
      <c r="E56">
        <v>21</v>
      </c>
    </row>
    <row r="57" spans="1:5" x14ac:dyDescent="0.2">
      <c r="A57" t="s">
        <v>20</v>
      </c>
      <c r="B57">
        <v>85</v>
      </c>
      <c r="D57" t="s">
        <v>14</v>
      </c>
      <c r="E57">
        <v>21</v>
      </c>
    </row>
    <row r="58" spans="1:5" x14ac:dyDescent="0.2">
      <c r="A58" t="s">
        <v>20</v>
      </c>
      <c r="B58">
        <v>85</v>
      </c>
      <c r="D58" t="s">
        <v>14</v>
      </c>
      <c r="E58">
        <v>21</v>
      </c>
    </row>
    <row r="59" spans="1:5" x14ac:dyDescent="0.2">
      <c r="A59" t="s">
        <v>20</v>
      </c>
      <c r="B59">
        <v>85</v>
      </c>
      <c r="D59" t="s">
        <v>14</v>
      </c>
      <c r="E59">
        <v>22</v>
      </c>
    </row>
    <row r="60" spans="1:5" x14ac:dyDescent="0.2">
      <c r="A60" t="s">
        <v>20</v>
      </c>
      <c r="B60">
        <v>85</v>
      </c>
      <c r="D60" t="s">
        <v>14</v>
      </c>
      <c r="E60">
        <v>23</v>
      </c>
    </row>
    <row r="61" spans="1:5" x14ac:dyDescent="0.2">
      <c r="A61" t="s">
        <v>20</v>
      </c>
      <c r="B61">
        <v>86</v>
      </c>
      <c r="D61" t="s">
        <v>14</v>
      </c>
      <c r="E61">
        <v>24</v>
      </c>
    </row>
    <row r="62" spans="1:5" x14ac:dyDescent="0.2">
      <c r="A62" t="s">
        <v>20</v>
      </c>
      <c r="B62">
        <v>86</v>
      </c>
      <c r="D62" t="s">
        <v>14</v>
      </c>
      <c r="E62">
        <v>24</v>
      </c>
    </row>
    <row r="63" spans="1:5" x14ac:dyDescent="0.2">
      <c r="A63" t="s">
        <v>20</v>
      </c>
      <c r="B63">
        <v>86</v>
      </c>
      <c r="D63" t="s">
        <v>14</v>
      </c>
      <c r="E63">
        <v>24</v>
      </c>
    </row>
    <row r="64" spans="1:5" x14ac:dyDescent="0.2">
      <c r="A64" t="s">
        <v>20</v>
      </c>
      <c r="B64">
        <v>87</v>
      </c>
      <c r="D64" t="s">
        <v>14</v>
      </c>
      <c r="E64">
        <v>25</v>
      </c>
    </row>
    <row r="65" spans="1:5" x14ac:dyDescent="0.2">
      <c r="A65" t="s">
        <v>20</v>
      </c>
      <c r="B65">
        <v>87</v>
      </c>
      <c r="D65" t="s">
        <v>14</v>
      </c>
      <c r="E65">
        <v>25</v>
      </c>
    </row>
    <row r="66" spans="1:5" x14ac:dyDescent="0.2">
      <c r="A66" t="s">
        <v>20</v>
      </c>
      <c r="B66">
        <v>87</v>
      </c>
      <c r="D66" t="s">
        <v>14</v>
      </c>
      <c r="E66">
        <v>26</v>
      </c>
    </row>
    <row r="67" spans="1:5" x14ac:dyDescent="0.2">
      <c r="A67" t="s">
        <v>20</v>
      </c>
      <c r="B67">
        <v>88</v>
      </c>
      <c r="D67" t="s">
        <v>14</v>
      </c>
      <c r="E67">
        <v>26</v>
      </c>
    </row>
    <row r="68" spans="1:5" x14ac:dyDescent="0.2">
      <c r="A68" t="s">
        <v>20</v>
      </c>
      <c r="B68">
        <v>88</v>
      </c>
      <c r="D68" t="s">
        <v>14</v>
      </c>
      <c r="E68">
        <v>26</v>
      </c>
    </row>
    <row r="69" spans="1:5" x14ac:dyDescent="0.2">
      <c r="A69" t="s">
        <v>20</v>
      </c>
      <c r="B69">
        <v>88</v>
      </c>
      <c r="D69" t="s">
        <v>14</v>
      </c>
      <c r="E69">
        <v>27</v>
      </c>
    </row>
    <row r="70" spans="1:5" x14ac:dyDescent="0.2">
      <c r="A70" t="s">
        <v>20</v>
      </c>
      <c r="B70">
        <v>88</v>
      </c>
      <c r="D70" t="s">
        <v>14</v>
      </c>
      <c r="E70">
        <v>27</v>
      </c>
    </row>
    <row r="71" spans="1:5" x14ac:dyDescent="0.2">
      <c r="A71" t="s">
        <v>20</v>
      </c>
      <c r="B71">
        <v>89</v>
      </c>
      <c r="D71" t="s">
        <v>14</v>
      </c>
      <c r="E71">
        <v>29</v>
      </c>
    </row>
    <row r="72" spans="1:5" x14ac:dyDescent="0.2">
      <c r="A72" t="s">
        <v>20</v>
      </c>
      <c r="B72">
        <v>89</v>
      </c>
      <c r="D72" t="s">
        <v>14</v>
      </c>
      <c r="E72">
        <v>30</v>
      </c>
    </row>
    <row r="73" spans="1:5" x14ac:dyDescent="0.2">
      <c r="A73" t="s">
        <v>20</v>
      </c>
      <c r="B73">
        <v>91</v>
      </c>
      <c r="D73" t="s">
        <v>14</v>
      </c>
      <c r="E73">
        <v>30</v>
      </c>
    </row>
    <row r="74" spans="1:5" x14ac:dyDescent="0.2">
      <c r="A74" t="s">
        <v>20</v>
      </c>
      <c r="B74">
        <v>92</v>
      </c>
      <c r="D74" t="s">
        <v>14</v>
      </c>
      <c r="E74">
        <v>31</v>
      </c>
    </row>
    <row r="75" spans="1:5" x14ac:dyDescent="0.2">
      <c r="A75" t="s">
        <v>20</v>
      </c>
      <c r="B75">
        <v>92</v>
      </c>
      <c r="D75" t="s">
        <v>14</v>
      </c>
      <c r="E75">
        <v>31</v>
      </c>
    </row>
    <row r="76" spans="1:5" x14ac:dyDescent="0.2">
      <c r="A76" t="s">
        <v>20</v>
      </c>
      <c r="B76">
        <v>92</v>
      </c>
      <c r="D76" t="s">
        <v>14</v>
      </c>
      <c r="E76">
        <v>31</v>
      </c>
    </row>
    <row r="77" spans="1:5" x14ac:dyDescent="0.2">
      <c r="A77" t="s">
        <v>20</v>
      </c>
      <c r="B77">
        <v>92</v>
      </c>
      <c r="D77" t="s">
        <v>14</v>
      </c>
      <c r="E77">
        <v>31</v>
      </c>
    </row>
    <row r="78" spans="1:5" x14ac:dyDescent="0.2">
      <c r="A78" t="s">
        <v>20</v>
      </c>
      <c r="B78">
        <v>92</v>
      </c>
      <c r="D78" t="s">
        <v>14</v>
      </c>
      <c r="E78">
        <v>31</v>
      </c>
    </row>
    <row r="79" spans="1:5" x14ac:dyDescent="0.2">
      <c r="A79" t="s">
        <v>20</v>
      </c>
      <c r="B79">
        <v>93</v>
      </c>
      <c r="D79" t="s">
        <v>14</v>
      </c>
      <c r="E79">
        <v>32</v>
      </c>
    </row>
    <row r="80" spans="1:5" x14ac:dyDescent="0.2">
      <c r="A80" t="s">
        <v>20</v>
      </c>
      <c r="B80">
        <v>94</v>
      </c>
      <c r="D80" t="s">
        <v>14</v>
      </c>
      <c r="E80">
        <v>32</v>
      </c>
    </row>
    <row r="81" spans="1:5" x14ac:dyDescent="0.2">
      <c r="A81" t="s">
        <v>20</v>
      </c>
      <c r="B81">
        <v>94</v>
      </c>
      <c r="D81" t="s">
        <v>14</v>
      </c>
      <c r="E81">
        <v>33</v>
      </c>
    </row>
    <row r="82" spans="1:5" x14ac:dyDescent="0.2">
      <c r="A82" t="s">
        <v>20</v>
      </c>
      <c r="B82">
        <v>94</v>
      </c>
      <c r="D82" t="s">
        <v>14</v>
      </c>
      <c r="E82">
        <v>33</v>
      </c>
    </row>
    <row r="83" spans="1:5" x14ac:dyDescent="0.2">
      <c r="A83" t="s">
        <v>20</v>
      </c>
      <c r="B83">
        <v>95</v>
      </c>
      <c r="D83" t="s">
        <v>14</v>
      </c>
      <c r="E83">
        <v>33</v>
      </c>
    </row>
    <row r="84" spans="1:5" x14ac:dyDescent="0.2">
      <c r="A84" t="s">
        <v>20</v>
      </c>
      <c r="B84">
        <v>96</v>
      </c>
      <c r="D84" t="s">
        <v>14</v>
      </c>
      <c r="E84">
        <v>34</v>
      </c>
    </row>
    <row r="85" spans="1:5" x14ac:dyDescent="0.2">
      <c r="A85" t="s">
        <v>20</v>
      </c>
      <c r="B85">
        <v>96</v>
      </c>
      <c r="D85" t="s">
        <v>14</v>
      </c>
      <c r="E85">
        <v>35</v>
      </c>
    </row>
    <row r="86" spans="1:5" x14ac:dyDescent="0.2">
      <c r="A86" t="s">
        <v>20</v>
      </c>
      <c r="B86">
        <v>96</v>
      </c>
      <c r="D86" t="s">
        <v>14</v>
      </c>
      <c r="E86">
        <v>35</v>
      </c>
    </row>
    <row r="87" spans="1:5" x14ac:dyDescent="0.2">
      <c r="A87" t="s">
        <v>20</v>
      </c>
      <c r="B87">
        <v>97</v>
      </c>
      <c r="D87" t="s">
        <v>14</v>
      </c>
      <c r="E87">
        <v>35</v>
      </c>
    </row>
    <row r="88" spans="1:5" x14ac:dyDescent="0.2">
      <c r="A88" t="s">
        <v>20</v>
      </c>
      <c r="B88">
        <v>98</v>
      </c>
      <c r="D88" t="s">
        <v>14</v>
      </c>
      <c r="E88">
        <v>36</v>
      </c>
    </row>
    <row r="89" spans="1:5" x14ac:dyDescent="0.2">
      <c r="A89" t="s">
        <v>20</v>
      </c>
      <c r="B89">
        <v>98</v>
      </c>
      <c r="D89" t="s">
        <v>14</v>
      </c>
      <c r="E89">
        <v>37</v>
      </c>
    </row>
    <row r="90" spans="1:5" x14ac:dyDescent="0.2">
      <c r="A90" t="s">
        <v>20</v>
      </c>
      <c r="B90">
        <v>100</v>
      </c>
      <c r="D90" t="s">
        <v>14</v>
      </c>
      <c r="E90">
        <v>37</v>
      </c>
    </row>
    <row r="91" spans="1:5" x14ac:dyDescent="0.2">
      <c r="A91" t="s">
        <v>20</v>
      </c>
      <c r="B91">
        <v>100</v>
      </c>
      <c r="D91" t="s">
        <v>14</v>
      </c>
      <c r="E91">
        <v>37</v>
      </c>
    </row>
    <row r="92" spans="1:5" x14ac:dyDescent="0.2">
      <c r="A92" t="s">
        <v>20</v>
      </c>
      <c r="B92">
        <v>101</v>
      </c>
      <c r="D92" t="s">
        <v>14</v>
      </c>
      <c r="E92">
        <v>38</v>
      </c>
    </row>
    <row r="93" spans="1:5" x14ac:dyDescent="0.2">
      <c r="A93" t="s">
        <v>20</v>
      </c>
      <c r="B93">
        <v>101</v>
      </c>
      <c r="D93" t="s">
        <v>14</v>
      </c>
      <c r="E93">
        <v>38</v>
      </c>
    </row>
    <row r="94" spans="1:5" x14ac:dyDescent="0.2">
      <c r="A94" t="s">
        <v>20</v>
      </c>
      <c r="B94">
        <v>102</v>
      </c>
      <c r="D94" t="s">
        <v>14</v>
      </c>
      <c r="E94">
        <v>38</v>
      </c>
    </row>
    <row r="95" spans="1:5" x14ac:dyDescent="0.2">
      <c r="A95" t="s">
        <v>20</v>
      </c>
      <c r="B95">
        <v>102</v>
      </c>
      <c r="D95" t="s">
        <v>14</v>
      </c>
      <c r="E95">
        <v>39</v>
      </c>
    </row>
    <row r="96" spans="1:5" x14ac:dyDescent="0.2">
      <c r="A96" t="s">
        <v>20</v>
      </c>
      <c r="B96">
        <v>103</v>
      </c>
      <c r="D96" t="s">
        <v>14</v>
      </c>
      <c r="E96">
        <v>40</v>
      </c>
    </row>
    <row r="97" spans="1:5" x14ac:dyDescent="0.2">
      <c r="A97" t="s">
        <v>20</v>
      </c>
      <c r="B97">
        <v>103</v>
      </c>
      <c r="D97" t="s">
        <v>14</v>
      </c>
      <c r="E97">
        <v>40</v>
      </c>
    </row>
    <row r="98" spans="1:5" x14ac:dyDescent="0.2">
      <c r="A98" t="s">
        <v>20</v>
      </c>
      <c r="B98">
        <v>105</v>
      </c>
      <c r="D98" t="s">
        <v>14</v>
      </c>
      <c r="E98">
        <v>40</v>
      </c>
    </row>
    <row r="99" spans="1:5" x14ac:dyDescent="0.2">
      <c r="A99" t="s">
        <v>20</v>
      </c>
      <c r="B99">
        <v>106</v>
      </c>
      <c r="D99" t="s">
        <v>14</v>
      </c>
      <c r="E99">
        <v>41</v>
      </c>
    </row>
    <row r="100" spans="1:5" x14ac:dyDescent="0.2">
      <c r="A100" t="s">
        <v>20</v>
      </c>
      <c r="B100">
        <v>106</v>
      </c>
      <c r="D100" t="s">
        <v>14</v>
      </c>
      <c r="E100">
        <v>41</v>
      </c>
    </row>
    <row r="101" spans="1:5" x14ac:dyDescent="0.2">
      <c r="A101" t="s">
        <v>20</v>
      </c>
      <c r="B101">
        <v>107</v>
      </c>
      <c r="D101" t="s">
        <v>14</v>
      </c>
      <c r="E101">
        <v>42</v>
      </c>
    </row>
    <row r="102" spans="1:5" x14ac:dyDescent="0.2">
      <c r="A102" t="s">
        <v>20</v>
      </c>
      <c r="B102">
        <v>107</v>
      </c>
      <c r="D102" t="s">
        <v>14</v>
      </c>
      <c r="E102">
        <v>44</v>
      </c>
    </row>
    <row r="103" spans="1:5" x14ac:dyDescent="0.2">
      <c r="A103" t="s">
        <v>20</v>
      </c>
      <c r="B103">
        <v>107</v>
      </c>
      <c r="D103" t="s">
        <v>14</v>
      </c>
      <c r="E103">
        <v>44</v>
      </c>
    </row>
    <row r="104" spans="1:5" x14ac:dyDescent="0.2">
      <c r="A104" t="s">
        <v>20</v>
      </c>
      <c r="B104">
        <v>107</v>
      </c>
      <c r="D104" t="s">
        <v>14</v>
      </c>
      <c r="E104">
        <v>45</v>
      </c>
    </row>
    <row r="105" spans="1:5" x14ac:dyDescent="0.2">
      <c r="A105" t="s">
        <v>20</v>
      </c>
      <c r="B105">
        <v>107</v>
      </c>
      <c r="D105" t="s">
        <v>14</v>
      </c>
      <c r="E105">
        <v>46</v>
      </c>
    </row>
    <row r="106" spans="1:5" x14ac:dyDescent="0.2">
      <c r="A106" t="s">
        <v>20</v>
      </c>
      <c r="B106">
        <v>110</v>
      </c>
      <c r="D106" t="s">
        <v>14</v>
      </c>
      <c r="E106">
        <v>47</v>
      </c>
    </row>
    <row r="107" spans="1:5" x14ac:dyDescent="0.2">
      <c r="A107" t="s">
        <v>20</v>
      </c>
      <c r="B107">
        <v>110</v>
      </c>
      <c r="D107" t="s">
        <v>14</v>
      </c>
      <c r="E107">
        <v>48</v>
      </c>
    </row>
    <row r="108" spans="1:5" x14ac:dyDescent="0.2">
      <c r="A108" t="s">
        <v>20</v>
      </c>
      <c r="B108">
        <v>110</v>
      </c>
      <c r="D108" t="s">
        <v>14</v>
      </c>
      <c r="E108">
        <v>49</v>
      </c>
    </row>
    <row r="109" spans="1:5" x14ac:dyDescent="0.2">
      <c r="A109" t="s">
        <v>20</v>
      </c>
      <c r="B109">
        <v>110</v>
      </c>
      <c r="D109" t="s">
        <v>14</v>
      </c>
      <c r="E109">
        <v>49</v>
      </c>
    </row>
    <row r="110" spans="1:5" x14ac:dyDescent="0.2">
      <c r="A110" t="s">
        <v>20</v>
      </c>
      <c r="B110">
        <v>111</v>
      </c>
      <c r="D110" t="s">
        <v>14</v>
      </c>
      <c r="E110">
        <v>52</v>
      </c>
    </row>
    <row r="111" spans="1:5" x14ac:dyDescent="0.2">
      <c r="A111" t="s">
        <v>20</v>
      </c>
      <c r="B111">
        <v>112</v>
      </c>
      <c r="D111" t="s">
        <v>14</v>
      </c>
      <c r="E111">
        <v>53</v>
      </c>
    </row>
    <row r="112" spans="1:5" x14ac:dyDescent="0.2">
      <c r="A112" t="s">
        <v>20</v>
      </c>
      <c r="B112">
        <v>112</v>
      </c>
      <c r="D112" t="s">
        <v>14</v>
      </c>
      <c r="E112">
        <v>54</v>
      </c>
    </row>
    <row r="113" spans="1:5" x14ac:dyDescent="0.2">
      <c r="A113" t="s">
        <v>20</v>
      </c>
      <c r="B113">
        <v>112</v>
      </c>
      <c r="D113" t="s">
        <v>14</v>
      </c>
      <c r="E113">
        <v>55</v>
      </c>
    </row>
    <row r="114" spans="1:5" x14ac:dyDescent="0.2">
      <c r="A114" t="s">
        <v>20</v>
      </c>
      <c r="B114">
        <v>113</v>
      </c>
      <c r="D114" t="s">
        <v>14</v>
      </c>
      <c r="E114">
        <v>55</v>
      </c>
    </row>
    <row r="115" spans="1:5" x14ac:dyDescent="0.2">
      <c r="A115" t="s">
        <v>20</v>
      </c>
      <c r="B115">
        <v>113</v>
      </c>
      <c r="D115" t="s">
        <v>14</v>
      </c>
      <c r="E115">
        <v>56</v>
      </c>
    </row>
    <row r="116" spans="1:5" x14ac:dyDescent="0.2">
      <c r="A116" t="s">
        <v>20</v>
      </c>
      <c r="B116">
        <v>114</v>
      </c>
      <c r="D116" t="s">
        <v>14</v>
      </c>
      <c r="E116">
        <v>56</v>
      </c>
    </row>
    <row r="117" spans="1:5" x14ac:dyDescent="0.2">
      <c r="A117" t="s">
        <v>20</v>
      </c>
      <c r="B117">
        <v>114</v>
      </c>
      <c r="D117" t="s">
        <v>14</v>
      </c>
      <c r="E117">
        <v>57</v>
      </c>
    </row>
    <row r="118" spans="1:5" x14ac:dyDescent="0.2">
      <c r="A118" t="s">
        <v>20</v>
      </c>
      <c r="B118">
        <v>114</v>
      </c>
      <c r="D118" t="s">
        <v>14</v>
      </c>
      <c r="E118">
        <v>57</v>
      </c>
    </row>
    <row r="119" spans="1:5" x14ac:dyDescent="0.2">
      <c r="A119" t="s">
        <v>20</v>
      </c>
      <c r="B119">
        <v>115</v>
      </c>
      <c r="D119" t="s">
        <v>14</v>
      </c>
      <c r="E119">
        <v>58</v>
      </c>
    </row>
    <row r="120" spans="1:5" x14ac:dyDescent="0.2">
      <c r="A120" t="s">
        <v>20</v>
      </c>
      <c r="B120">
        <v>116</v>
      </c>
      <c r="D120" t="s">
        <v>14</v>
      </c>
      <c r="E120">
        <v>60</v>
      </c>
    </row>
    <row r="121" spans="1:5" x14ac:dyDescent="0.2">
      <c r="A121" t="s">
        <v>20</v>
      </c>
      <c r="B121">
        <v>116</v>
      </c>
      <c r="D121" t="s">
        <v>14</v>
      </c>
      <c r="E121">
        <v>62</v>
      </c>
    </row>
    <row r="122" spans="1:5" x14ac:dyDescent="0.2">
      <c r="A122" t="s">
        <v>20</v>
      </c>
      <c r="B122">
        <v>117</v>
      </c>
      <c r="D122" t="s">
        <v>14</v>
      </c>
      <c r="E122">
        <v>62</v>
      </c>
    </row>
    <row r="123" spans="1:5" x14ac:dyDescent="0.2">
      <c r="A123" t="s">
        <v>20</v>
      </c>
      <c r="B123">
        <v>117</v>
      </c>
      <c r="D123" t="s">
        <v>14</v>
      </c>
      <c r="E123">
        <v>63</v>
      </c>
    </row>
    <row r="124" spans="1:5" x14ac:dyDescent="0.2">
      <c r="A124" t="s">
        <v>20</v>
      </c>
      <c r="B124">
        <v>119</v>
      </c>
      <c r="D124" t="s">
        <v>14</v>
      </c>
      <c r="E124">
        <v>63</v>
      </c>
    </row>
    <row r="125" spans="1:5" x14ac:dyDescent="0.2">
      <c r="A125" t="s">
        <v>20</v>
      </c>
      <c r="B125">
        <v>121</v>
      </c>
      <c r="D125" t="s">
        <v>14</v>
      </c>
      <c r="E125">
        <v>64</v>
      </c>
    </row>
    <row r="126" spans="1:5" x14ac:dyDescent="0.2">
      <c r="A126" t="s">
        <v>20</v>
      </c>
      <c r="B126">
        <v>121</v>
      </c>
      <c r="D126" t="s">
        <v>14</v>
      </c>
      <c r="E126">
        <v>64</v>
      </c>
    </row>
    <row r="127" spans="1:5" x14ac:dyDescent="0.2">
      <c r="A127" t="s">
        <v>20</v>
      </c>
      <c r="B127">
        <v>121</v>
      </c>
      <c r="D127" t="s">
        <v>14</v>
      </c>
      <c r="E127">
        <v>64</v>
      </c>
    </row>
    <row r="128" spans="1:5" x14ac:dyDescent="0.2">
      <c r="A128" t="s">
        <v>20</v>
      </c>
      <c r="B128">
        <v>122</v>
      </c>
      <c r="D128" t="s">
        <v>14</v>
      </c>
      <c r="E128">
        <v>64</v>
      </c>
    </row>
    <row r="129" spans="1:5" x14ac:dyDescent="0.2">
      <c r="A129" t="s">
        <v>20</v>
      </c>
      <c r="B129">
        <v>122</v>
      </c>
      <c r="D129" t="s">
        <v>14</v>
      </c>
      <c r="E129">
        <v>65</v>
      </c>
    </row>
    <row r="130" spans="1:5" x14ac:dyDescent="0.2">
      <c r="A130" t="s">
        <v>20</v>
      </c>
      <c r="B130">
        <v>122</v>
      </c>
      <c r="D130" t="s">
        <v>14</v>
      </c>
      <c r="E130">
        <v>65</v>
      </c>
    </row>
    <row r="131" spans="1:5" x14ac:dyDescent="0.2">
      <c r="A131" t="s">
        <v>20</v>
      </c>
      <c r="B131">
        <v>122</v>
      </c>
      <c r="D131" t="s">
        <v>14</v>
      </c>
      <c r="E131">
        <v>67</v>
      </c>
    </row>
    <row r="132" spans="1:5" x14ac:dyDescent="0.2">
      <c r="A132" t="s">
        <v>20</v>
      </c>
      <c r="B132">
        <v>123</v>
      </c>
      <c r="D132" t="s">
        <v>14</v>
      </c>
      <c r="E132">
        <v>67</v>
      </c>
    </row>
    <row r="133" spans="1:5" x14ac:dyDescent="0.2">
      <c r="A133" t="s">
        <v>20</v>
      </c>
      <c r="B133">
        <v>123</v>
      </c>
      <c r="D133" t="s">
        <v>14</v>
      </c>
      <c r="E133">
        <v>67</v>
      </c>
    </row>
    <row r="134" spans="1:5" x14ac:dyDescent="0.2">
      <c r="A134" t="s">
        <v>20</v>
      </c>
      <c r="B134">
        <v>123</v>
      </c>
      <c r="D134" t="s">
        <v>14</v>
      </c>
      <c r="E134">
        <v>67</v>
      </c>
    </row>
    <row r="135" spans="1:5" x14ac:dyDescent="0.2">
      <c r="A135" t="s">
        <v>20</v>
      </c>
      <c r="B135">
        <v>125</v>
      </c>
      <c r="D135" t="s">
        <v>14</v>
      </c>
      <c r="E135">
        <v>67</v>
      </c>
    </row>
    <row r="136" spans="1:5" x14ac:dyDescent="0.2">
      <c r="A136" t="s">
        <v>20</v>
      </c>
      <c r="B136">
        <v>126</v>
      </c>
      <c r="D136" t="s">
        <v>14</v>
      </c>
      <c r="E136">
        <v>67</v>
      </c>
    </row>
    <row r="137" spans="1:5" x14ac:dyDescent="0.2">
      <c r="A137" t="s">
        <v>20</v>
      </c>
      <c r="B137">
        <v>126</v>
      </c>
      <c r="D137" t="s">
        <v>14</v>
      </c>
      <c r="E137">
        <v>67</v>
      </c>
    </row>
    <row r="138" spans="1:5" x14ac:dyDescent="0.2">
      <c r="A138" t="s">
        <v>20</v>
      </c>
      <c r="B138">
        <v>126</v>
      </c>
      <c r="D138" t="s">
        <v>14</v>
      </c>
      <c r="E138">
        <v>70</v>
      </c>
    </row>
    <row r="139" spans="1:5" x14ac:dyDescent="0.2">
      <c r="A139" t="s">
        <v>20</v>
      </c>
      <c r="B139">
        <v>126</v>
      </c>
      <c r="D139" t="s">
        <v>14</v>
      </c>
      <c r="E139">
        <v>71</v>
      </c>
    </row>
    <row r="140" spans="1:5" x14ac:dyDescent="0.2">
      <c r="A140" t="s">
        <v>20</v>
      </c>
      <c r="B140">
        <v>126</v>
      </c>
      <c r="D140" t="s">
        <v>14</v>
      </c>
      <c r="E140">
        <v>73</v>
      </c>
    </row>
    <row r="141" spans="1:5" x14ac:dyDescent="0.2">
      <c r="A141" t="s">
        <v>20</v>
      </c>
      <c r="B141">
        <v>127</v>
      </c>
      <c r="D141" t="s">
        <v>14</v>
      </c>
      <c r="E141">
        <v>73</v>
      </c>
    </row>
    <row r="142" spans="1:5" x14ac:dyDescent="0.2">
      <c r="A142" t="s">
        <v>20</v>
      </c>
      <c r="B142">
        <v>127</v>
      </c>
      <c r="D142" t="s">
        <v>14</v>
      </c>
      <c r="E142">
        <v>75</v>
      </c>
    </row>
    <row r="143" spans="1:5" x14ac:dyDescent="0.2">
      <c r="A143" t="s">
        <v>20</v>
      </c>
      <c r="B143">
        <v>128</v>
      </c>
      <c r="D143" t="s">
        <v>14</v>
      </c>
      <c r="E143">
        <v>75</v>
      </c>
    </row>
    <row r="144" spans="1:5" x14ac:dyDescent="0.2">
      <c r="A144" t="s">
        <v>20</v>
      </c>
      <c r="B144">
        <v>128</v>
      </c>
      <c r="D144" t="s">
        <v>14</v>
      </c>
      <c r="E144">
        <v>75</v>
      </c>
    </row>
    <row r="145" spans="1:5" x14ac:dyDescent="0.2">
      <c r="A145" t="s">
        <v>20</v>
      </c>
      <c r="B145">
        <v>129</v>
      </c>
      <c r="D145" t="s">
        <v>14</v>
      </c>
      <c r="E145">
        <v>75</v>
      </c>
    </row>
    <row r="146" spans="1:5" x14ac:dyDescent="0.2">
      <c r="A146" t="s">
        <v>20</v>
      </c>
      <c r="B146">
        <v>129</v>
      </c>
      <c r="D146" t="s">
        <v>14</v>
      </c>
      <c r="E146">
        <v>76</v>
      </c>
    </row>
    <row r="147" spans="1:5" x14ac:dyDescent="0.2">
      <c r="A147" t="s">
        <v>20</v>
      </c>
      <c r="B147">
        <v>130</v>
      </c>
      <c r="D147" t="s">
        <v>14</v>
      </c>
      <c r="E147">
        <v>77</v>
      </c>
    </row>
    <row r="148" spans="1:5" x14ac:dyDescent="0.2">
      <c r="A148" t="s">
        <v>20</v>
      </c>
      <c r="B148">
        <v>130</v>
      </c>
      <c r="D148" t="s">
        <v>14</v>
      </c>
      <c r="E148">
        <v>77</v>
      </c>
    </row>
    <row r="149" spans="1:5" x14ac:dyDescent="0.2">
      <c r="A149" t="s">
        <v>20</v>
      </c>
      <c r="B149">
        <v>131</v>
      </c>
      <c r="D149" t="s">
        <v>14</v>
      </c>
      <c r="E149">
        <v>77</v>
      </c>
    </row>
    <row r="150" spans="1:5" x14ac:dyDescent="0.2">
      <c r="A150" t="s">
        <v>20</v>
      </c>
      <c r="B150">
        <v>131</v>
      </c>
      <c r="D150" t="s">
        <v>14</v>
      </c>
      <c r="E150">
        <v>78</v>
      </c>
    </row>
    <row r="151" spans="1:5" x14ac:dyDescent="0.2">
      <c r="A151" t="s">
        <v>20</v>
      </c>
      <c r="B151">
        <v>131</v>
      </c>
      <c r="D151" t="s">
        <v>14</v>
      </c>
      <c r="E151">
        <v>78</v>
      </c>
    </row>
    <row r="152" spans="1:5" x14ac:dyDescent="0.2">
      <c r="A152" t="s">
        <v>20</v>
      </c>
      <c r="B152">
        <v>131</v>
      </c>
      <c r="D152" t="s">
        <v>14</v>
      </c>
      <c r="E152">
        <v>79</v>
      </c>
    </row>
    <row r="153" spans="1:5" x14ac:dyDescent="0.2">
      <c r="A153" t="s">
        <v>20</v>
      </c>
      <c r="B153">
        <v>131</v>
      </c>
      <c r="D153" t="s">
        <v>14</v>
      </c>
      <c r="E153">
        <v>80</v>
      </c>
    </row>
    <row r="154" spans="1:5" x14ac:dyDescent="0.2">
      <c r="A154" t="s">
        <v>20</v>
      </c>
      <c r="B154">
        <v>132</v>
      </c>
      <c r="D154" t="s">
        <v>14</v>
      </c>
      <c r="E154">
        <v>80</v>
      </c>
    </row>
    <row r="155" spans="1:5" x14ac:dyDescent="0.2">
      <c r="A155" t="s">
        <v>20</v>
      </c>
      <c r="B155">
        <v>132</v>
      </c>
      <c r="D155" t="s">
        <v>14</v>
      </c>
      <c r="E155">
        <v>82</v>
      </c>
    </row>
    <row r="156" spans="1:5" x14ac:dyDescent="0.2">
      <c r="A156" t="s">
        <v>20</v>
      </c>
      <c r="B156">
        <v>132</v>
      </c>
      <c r="D156" t="s">
        <v>14</v>
      </c>
      <c r="E156">
        <v>83</v>
      </c>
    </row>
    <row r="157" spans="1:5" x14ac:dyDescent="0.2">
      <c r="A157" t="s">
        <v>20</v>
      </c>
      <c r="B157">
        <v>133</v>
      </c>
      <c r="D157" t="s">
        <v>14</v>
      </c>
      <c r="E157">
        <v>83</v>
      </c>
    </row>
    <row r="158" spans="1:5" x14ac:dyDescent="0.2">
      <c r="A158" t="s">
        <v>20</v>
      </c>
      <c r="B158">
        <v>133</v>
      </c>
      <c r="D158" t="s">
        <v>14</v>
      </c>
      <c r="E158">
        <v>84</v>
      </c>
    </row>
    <row r="159" spans="1:5" x14ac:dyDescent="0.2">
      <c r="A159" t="s">
        <v>20</v>
      </c>
      <c r="B159">
        <v>133</v>
      </c>
      <c r="D159" t="s">
        <v>14</v>
      </c>
      <c r="E159">
        <v>86</v>
      </c>
    </row>
    <row r="160" spans="1:5" x14ac:dyDescent="0.2">
      <c r="A160" t="s">
        <v>20</v>
      </c>
      <c r="B160">
        <v>134</v>
      </c>
      <c r="D160" t="s">
        <v>14</v>
      </c>
      <c r="E160">
        <v>86</v>
      </c>
    </row>
    <row r="161" spans="1:5" x14ac:dyDescent="0.2">
      <c r="A161" t="s">
        <v>20</v>
      </c>
      <c r="B161">
        <v>134</v>
      </c>
      <c r="D161" t="s">
        <v>14</v>
      </c>
      <c r="E161">
        <v>86</v>
      </c>
    </row>
    <row r="162" spans="1:5" x14ac:dyDescent="0.2">
      <c r="A162" t="s">
        <v>20</v>
      </c>
      <c r="B162">
        <v>134</v>
      </c>
      <c r="D162" t="s">
        <v>14</v>
      </c>
      <c r="E162">
        <v>87</v>
      </c>
    </row>
    <row r="163" spans="1:5" x14ac:dyDescent="0.2">
      <c r="A163" t="s">
        <v>20</v>
      </c>
      <c r="B163">
        <v>135</v>
      </c>
      <c r="D163" t="s">
        <v>14</v>
      </c>
      <c r="E163">
        <v>88</v>
      </c>
    </row>
    <row r="164" spans="1:5" x14ac:dyDescent="0.2">
      <c r="A164" t="s">
        <v>20</v>
      </c>
      <c r="B164">
        <v>135</v>
      </c>
      <c r="D164" t="s">
        <v>14</v>
      </c>
      <c r="E164">
        <v>91</v>
      </c>
    </row>
    <row r="165" spans="1:5" x14ac:dyDescent="0.2">
      <c r="A165" t="s">
        <v>20</v>
      </c>
      <c r="B165">
        <v>135</v>
      </c>
      <c r="D165" t="s">
        <v>14</v>
      </c>
      <c r="E165">
        <v>92</v>
      </c>
    </row>
    <row r="166" spans="1:5" x14ac:dyDescent="0.2">
      <c r="A166" t="s">
        <v>20</v>
      </c>
      <c r="B166">
        <v>136</v>
      </c>
      <c r="D166" t="s">
        <v>14</v>
      </c>
      <c r="E166">
        <v>92</v>
      </c>
    </row>
    <row r="167" spans="1:5" x14ac:dyDescent="0.2">
      <c r="A167" t="s">
        <v>20</v>
      </c>
      <c r="B167">
        <v>137</v>
      </c>
      <c r="D167" t="s">
        <v>14</v>
      </c>
      <c r="E167">
        <v>92</v>
      </c>
    </row>
    <row r="168" spans="1:5" x14ac:dyDescent="0.2">
      <c r="A168" t="s">
        <v>20</v>
      </c>
      <c r="B168">
        <v>137</v>
      </c>
      <c r="D168" t="s">
        <v>14</v>
      </c>
      <c r="E168">
        <v>94</v>
      </c>
    </row>
    <row r="169" spans="1:5" x14ac:dyDescent="0.2">
      <c r="A169" t="s">
        <v>20</v>
      </c>
      <c r="B169">
        <v>138</v>
      </c>
      <c r="D169" t="s">
        <v>14</v>
      </c>
      <c r="E169">
        <v>94</v>
      </c>
    </row>
    <row r="170" spans="1:5" x14ac:dyDescent="0.2">
      <c r="A170" t="s">
        <v>20</v>
      </c>
      <c r="B170">
        <v>138</v>
      </c>
      <c r="D170" t="s">
        <v>14</v>
      </c>
      <c r="E170">
        <v>100</v>
      </c>
    </row>
    <row r="171" spans="1:5" x14ac:dyDescent="0.2">
      <c r="A171" t="s">
        <v>20</v>
      </c>
      <c r="B171">
        <v>138</v>
      </c>
      <c r="D171" t="s">
        <v>14</v>
      </c>
      <c r="E171">
        <v>101</v>
      </c>
    </row>
    <row r="172" spans="1:5" x14ac:dyDescent="0.2">
      <c r="A172" t="s">
        <v>20</v>
      </c>
      <c r="B172">
        <v>139</v>
      </c>
      <c r="D172" t="s">
        <v>14</v>
      </c>
      <c r="E172">
        <v>102</v>
      </c>
    </row>
    <row r="173" spans="1:5" x14ac:dyDescent="0.2">
      <c r="A173" t="s">
        <v>20</v>
      </c>
      <c r="B173">
        <v>139</v>
      </c>
      <c r="D173" t="s">
        <v>14</v>
      </c>
      <c r="E173">
        <v>104</v>
      </c>
    </row>
    <row r="174" spans="1:5" x14ac:dyDescent="0.2">
      <c r="A174" t="s">
        <v>20</v>
      </c>
      <c r="B174">
        <v>140</v>
      </c>
      <c r="D174" t="s">
        <v>14</v>
      </c>
      <c r="E174">
        <v>105</v>
      </c>
    </row>
    <row r="175" spans="1:5" x14ac:dyDescent="0.2">
      <c r="A175" t="s">
        <v>20</v>
      </c>
      <c r="B175">
        <v>140</v>
      </c>
      <c r="D175" t="s">
        <v>14</v>
      </c>
      <c r="E175">
        <v>105</v>
      </c>
    </row>
    <row r="176" spans="1:5" x14ac:dyDescent="0.2">
      <c r="A176" t="s">
        <v>20</v>
      </c>
      <c r="B176">
        <v>140</v>
      </c>
      <c r="D176" t="s">
        <v>14</v>
      </c>
      <c r="E176">
        <v>106</v>
      </c>
    </row>
    <row r="177" spans="1:5" x14ac:dyDescent="0.2">
      <c r="A177" t="s">
        <v>20</v>
      </c>
      <c r="B177">
        <v>142</v>
      </c>
      <c r="D177" t="s">
        <v>14</v>
      </c>
      <c r="E177">
        <v>107</v>
      </c>
    </row>
    <row r="178" spans="1:5" x14ac:dyDescent="0.2">
      <c r="A178" t="s">
        <v>20</v>
      </c>
      <c r="B178">
        <v>142</v>
      </c>
      <c r="D178" t="s">
        <v>14</v>
      </c>
      <c r="E178">
        <v>108</v>
      </c>
    </row>
    <row r="179" spans="1:5" x14ac:dyDescent="0.2">
      <c r="A179" t="s">
        <v>20</v>
      </c>
      <c r="B179">
        <v>142</v>
      </c>
      <c r="D179" t="s">
        <v>14</v>
      </c>
      <c r="E179">
        <v>111</v>
      </c>
    </row>
    <row r="180" spans="1:5" x14ac:dyDescent="0.2">
      <c r="A180" t="s">
        <v>20</v>
      </c>
      <c r="B180">
        <v>142</v>
      </c>
      <c r="D180" t="s">
        <v>14</v>
      </c>
      <c r="E180">
        <v>112</v>
      </c>
    </row>
    <row r="181" spans="1:5" x14ac:dyDescent="0.2">
      <c r="A181" t="s">
        <v>20</v>
      </c>
      <c r="B181">
        <v>143</v>
      </c>
      <c r="D181" t="s">
        <v>14</v>
      </c>
      <c r="E181">
        <v>112</v>
      </c>
    </row>
    <row r="182" spans="1:5" x14ac:dyDescent="0.2">
      <c r="A182" t="s">
        <v>20</v>
      </c>
      <c r="B182">
        <v>144</v>
      </c>
      <c r="D182" t="s">
        <v>14</v>
      </c>
      <c r="E182">
        <v>113</v>
      </c>
    </row>
    <row r="183" spans="1:5" x14ac:dyDescent="0.2">
      <c r="A183" t="s">
        <v>20</v>
      </c>
      <c r="B183">
        <v>144</v>
      </c>
      <c r="D183" t="s">
        <v>14</v>
      </c>
      <c r="E183">
        <v>114</v>
      </c>
    </row>
    <row r="184" spans="1:5" x14ac:dyDescent="0.2">
      <c r="A184" t="s">
        <v>20</v>
      </c>
      <c r="B184">
        <v>144</v>
      </c>
      <c r="D184" t="s">
        <v>14</v>
      </c>
      <c r="E184">
        <v>115</v>
      </c>
    </row>
    <row r="185" spans="1:5" x14ac:dyDescent="0.2">
      <c r="A185" t="s">
        <v>20</v>
      </c>
      <c r="B185">
        <v>144</v>
      </c>
      <c r="D185" t="s">
        <v>14</v>
      </c>
      <c r="E185">
        <v>117</v>
      </c>
    </row>
    <row r="186" spans="1:5" x14ac:dyDescent="0.2">
      <c r="A186" t="s">
        <v>20</v>
      </c>
      <c r="B186">
        <v>146</v>
      </c>
      <c r="D186" t="s">
        <v>14</v>
      </c>
      <c r="E186">
        <v>118</v>
      </c>
    </row>
    <row r="187" spans="1:5" x14ac:dyDescent="0.2">
      <c r="A187" t="s">
        <v>20</v>
      </c>
      <c r="B187">
        <v>147</v>
      </c>
      <c r="D187" t="s">
        <v>14</v>
      </c>
      <c r="E187">
        <v>120</v>
      </c>
    </row>
    <row r="188" spans="1:5" x14ac:dyDescent="0.2">
      <c r="A188" t="s">
        <v>20</v>
      </c>
      <c r="B188">
        <v>147</v>
      </c>
      <c r="D188" t="s">
        <v>14</v>
      </c>
      <c r="E188">
        <v>120</v>
      </c>
    </row>
    <row r="189" spans="1:5" x14ac:dyDescent="0.2">
      <c r="A189" t="s">
        <v>20</v>
      </c>
      <c r="B189">
        <v>147</v>
      </c>
      <c r="D189" t="s">
        <v>14</v>
      </c>
      <c r="E189">
        <v>121</v>
      </c>
    </row>
    <row r="190" spans="1:5" x14ac:dyDescent="0.2">
      <c r="A190" t="s">
        <v>20</v>
      </c>
      <c r="B190">
        <v>148</v>
      </c>
      <c r="D190" t="s">
        <v>14</v>
      </c>
      <c r="E190">
        <v>127</v>
      </c>
    </row>
    <row r="191" spans="1:5" x14ac:dyDescent="0.2">
      <c r="A191" t="s">
        <v>20</v>
      </c>
      <c r="B191">
        <v>148</v>
      </c>
      <c r="D191" t="s">
        <v>14</v>
      </c>
      <c r="E191">
        <v>128</v>
      </c>
    </row>
    <row r="192" spans="1:5" x14ac:dyDescent="0.2">
      <c r="A192" t="s">
        <v>20</v>
      </c>
      <c r="B192">
        <v>149</v>
      </c>
      <c r="D192" t="s">
        <v>14</v>
      </c>
      <c r="E192">
        <v>130</v>
      </c>
    </row>
    <row r="193" spans="1:5" x14ac:dyDescent="0.2">
      <c r="A193" t="s">
        <v>20</v>
      </c>
      <c r="B193">
        <v>149</v>
      </c>
      <c r="D193" t="s">
        <v>14</v>
      </c>
      <c r="E193">
        <v>131</v>
      </c>
    </row>
    <row r="194" spans="1:5" x14ac:dyDescent="0.2">
      <c r="A194" t="s">
        <v>20</v>
      </c>
      <c r="B194">
        <v>150</v>
      </c>
      <c r="D194" t="s">
        <v>14</v>
      </c>
      <c r="E194">
        <v>132</v>
      </c>
    </row>
    <row r="195" spans="1:5" x14ac:dyDescent="0.2">
      <c r="A195" t="s">
        <v>20</v>
      </c>
      <c r="B195">
        <v>150</v>
      </c>
      <c r="D195" t="s">
        <v>14</v>
      </c>
      <c r="E195">
        <v>133</v>
      </c>
    </row>
    <row r="196" spans="1:5" x14ac:dyDescent="0.2">
      <c r="A196" t="s">
        <v>20</v>
      </c>
      <c r="B196">
        <v>154</v>
      </c>
      <c r="D196" t="s">
        <v>14</v>
      </c>
      <c r="E196">
        <v>133</v>
      </c>
    </row>
    <row r="197" spans="1:5" x14ac:dyDescent="0.2">
      <c r="A197" t="s">
        <v>20</v>
      </c>
      <c r="B197">
        <v>154</v>
      </c>
      <c r="D197" t="s">
        <v>14</v>
      </c>
      <c r="E197">
        <v>136</v>
      </c>
    </row>
    <row r="198" spans="1:5" x14ac:dyDescent="0.2">
      <c r="A198" t="s">
        <v>20</v>
      </c>
      <c r="B198">
        <v>154</v>
      </c>
      <c r="D198" t="s">
        <v>14</v>
      </c>
      <c r="E198">
        <v>137</v>
      </c>
    </row>
    <row r="199" spans="1:5" x14ac:dyDescent="0.2">
      <c r="A199" t="s">
        <v>20</v>
      </c>
      <c r="B199">
        <v>154</v>
      </c>
      <c r="D199" t="s">
        <v>14</v>
      </c>
      <c r="E199">
        <v>141</v>
      </c>
    </row>
    <row r="200" spans="1:5" x14ac:dyDescent="0.2">
      <c r="A200" t="s">
        <v>20</v>
      </c>
      <c r="B200">
        <v>155</v>
      </c>
      <c r="D200" t="s">
        <v>14</v>
      </c>
      <c r="E200">
        <v>143</v>
      </c>
    </row>
    <row r="201" spans="1:5" x14ac:dyDescent="0.2">
      <c r="A201" t="s">
        <v>20</v>
      </c>
      <c r="B201">
        <v>155</v>
      </c>
      <c r="D201" t="s">
        <v>14</v>
      </c>
      <c r="E201">
        <v>147</v>
      </c>
    </row>
    <row r="202" spans="1:5" x14ac:dyDescent="0.2">
      <c r="A202" t="s">
        <v>20</v>
      </c>
      <c r="B202">
        <v>155</v>
      </c>
      <c r="D202" t="s">
        <v>14</v>
      </c>
      <c r="E202">
        <v>151</v>
      </c>
    </row>
    <row r="203" spans="1:5" x14ac:dyDescent="0.2">
      <c r="A203" t="s">
        <v>20</v>
      </c>
      <c r="B203">
        <v>155</v>
      </c>
      <c r="D203" t="s">
        <v>14</v>
      </c>
      <c r="E203">
        <v>154</v>
      </c>
    </row>
    <row r="204" spans="1:5" x14ac:dyDescent="0.2">
      <c r="A204" t="s">
        <v>20</v>
      </c>
      <c r="B204">
        <v>156</v>
      </c>
      <c r="D204" t="s">
        <v>14</v>
      </c>
      <c r="E204">
        <v>156</v>
      </c>
    </row>
    <row r="205" spans="1:5" x14ac:dyDescent="0.2">
      <c r="A205" t="s">
        <v>20</v>
      </c>
      <c r="B205">
        <v>156</v>
      </c>
      <c r="D205" t="s">
        <v>14</v>
      </c>
      <c r="E205">
        <v>157</v>
      </c>
    </row>
    <row r="206" spans="1:5" x14ac:dyDescent="0.2">
      <c r="A206" t="s">
        <v>20</v>
      </c>
      <c r="B206">
        <v>157</v>
      </c>
      <c r="D206" t="s">
        <v>14</v>
      </c>
      <c r="E206">
        <v>162</v>
      </c>
    </row>
    <row r="207" spans="1:5" x14ac:dyDescent="0.2">
      <c r="A207" t="s">
        <v>20</v>
      </c>
      <c r="B207">
        <v>157</v>
      </c>
      <c r="D207" t="s">
        <v>14</v>
      </c>
      <c r="E207">
        <v>168</v>
      </c>
    </row>
    <row r="208" spans="1:5" x14ac:dyDescent="0.2">
      <c r="A208" t="s">
        <v>20</v>
      </c>
      <c r="B208">
        <v>157</v>
      </c>
      <c r="D208" t="s">
        <v>14</v>
      </c>
      <c r="E208">
        <v>180</v>
      </c>
    </row>
    <row r="209" spans="1:5" x14ac:dyDescent="0.2">
      <c r="A209" t="s">
        <v>20</v>
      </c>
      <c r="B209">
        <v>157</v>
      </c>
      <c r="D209" t="s">
        <v>14</v>
      </c>
      <c r="E209">
        <v>181</v>
      </c>
    </row>
    <row r="210" spans="1:5" x14ac:dyDescent="0.2">
      <c r="A210" t="s">
        <v>20</v>
      </c>
      <c r="B210">
        <v>157</v>
      </c>
      <c r="D210" t="s">
        <v>14</v>
      </c>
      <c r="E210">
        <v>183</v>
      </c>
    </row>
    <row r="211" spans="1:5" x14ac:dyDescent="0.2">
      <c r="A211" t="s">
        <v>20</v>
      </c>
      <c r="B211">
        <v>158</v>
      </c>
      <c r="D211" t="s">
        <v>14</v>
      </c>
      <c r="E211">
        <v>186</v>
      </c>
    </row>
    <row r="212" spans="1:5" x14ac:dyDescent="0.2">
      <c r="A212" t="s">
        <v>20</v>
      </c>
      <c r="B212">
        <v>158</v>
      </c>
      <c r="D212" t="s">
        <v>14</v>
      </c>
      <c r="E212">
        <v>191</v>
      </c>
    </row>
    <row r="213" spans="1:5" x14ac:dyDescent="0.2">
      <c r="A213" t="s">
        <v>20</v>
      </c>
      <c r="B213">
        <v>159</v>
      </c>
      <c r="D213" t="s">
        <v>14</v>
      </c>
      <c r="E213">
        <v>191</v>
      </c>
    </row>
    <row r="214" spans="1:5" x14ac:dyDescent="0.2">
      <c r="A214" t="s">
        <v>20</v>
      </c>
      <c r="B214">
        <v>159</v>
      </c>
      <c r="D214" t="s">
        <v>14</v>
      </c>
      <c r="E214">
        <v>200</v>
      </c>
    </row>
    <row r="215" spans="1:5" x14ac:dyDescent="0.2">
      <c r="A215" t="s">
        <v>20</v>
      </c>
      <c r="B215">
        <v>159</v>
      </c>
      <c r="D215" t="s">
        <v>14</v>
      </c>
      <c r="E215">
        <v>210</v>
      </c>
    </row>
    <row r="216" spans="1:5" x14ac:dyDescent="0.2">
      <c r="A216" t="s">
        <v>20</v>
      </c>
      <c r="B216">
        <v>160</v>
      </c>
      <c r="D216" t="s">
        <v>14</v>
      </c>
      <c r="E216">
        <v>210</v>
      </c>
    </row>
    <row r="217" spans="1:5" x14ac:dyDescent="0.2">
      <c r="A217" t="s">
        <v>20</v>
      </c>
      <c r="B217">
        <v>160</v>
      </c>
      <c r="D217" t="s">
        <v>14</v>
      </c>
      <c r="E217">
        <v>225</v>
      </c>
    </row>
    <row r="218" spans="1:5" x14ac:dyDescent="0.2">
      <c r="A218" t="s">
        <v>20</v>
      </c>
      <c r="B218">
        <v>161</v>
      </c>
      <c r="D218" t="s">
        <v>14</v>
      </c>
      <c r="E218">
        <v>226</v>
      </c>
    </row>
    <row r="219" spans="1:5" x14ac:dyDescent="0.2">
      <c r="A219" t="s">
        <v>20</v>
      </c>
      <c r="B219">
        <v>163</v>
      </c>
      <c r="D219" t="s">
        <v>14</v>
      </c>
      <c r="E219">
        <v>243</v>
      </c>
    </row>
    <row r="220" spans="1:5" x14ac:dyDescent="0.2">
      <c r="A220" t="s">
        <v>20</v>
      </c>
      <c r="B220">
        <v>163</v>
      </c>
      <c r="D220" t="s">
        <v>14</v>
      </c>
      <c r="E220">
        <v>243</v>
      </c>
    </row>
    <row r="221" spans="1:5" x14ac:dyDescent="0.2">
      <c r="A221" t="s">
        <v>20</v>
      </c>
      <c r="B221">
        <v>164</v>
      </c>
      <c r="D221" t="s">
        <v>14</v>
      </c>
      <c r="E221">
        <v>245</v>
      </c>
    </row>
    <row r="222" spans="1:5" x14ac:dyDescent="0.2">
      <c r="A222" t="s">
        <v>20</v>
      </c>
      <c r="B222">
        <v>164</v>
      </c>
      <c r="D222" t="s">
        <v>14</v>
      </c>
      <c r="E222">
        <v>245</v>
      </c>
    </row>
    <row r="223" spans="1:5" x14ac:dyDescent="0.2">
      <c r="A223" t="s">
        <v>20</v>
      </c>
      <c r="B223">
        <v>164</v>
      </c>
      <c r="D223" t="s">
        <v>14</v>
      </c>
      <c r="E223">
        <v>248</v>
      </c>
    </row>
    <row r="224" spans="1:5" x14ac:dyDescent="0.2">
      <c r="A224" t="s">
        <v>20</v>
      </c>
      <c r="B224">
        <v>164</v>
      </c>
      <c r="D224" t="s">
        <v>14</v>
      </c>
      <c r="E224">
        <v>252</v>
      </c>
    </row>
    <row r="225" spans="1:5" x14ac:dyDescent="0.2">
      <c r="A225" t="s">
        <v>20</v>
      </c>
      <c r="B225">
        <v>164</v>
      </c>
      <c r="D225" t="s">
        <v>14</v>
      </c>
      <c r="E225">
        <v>253</v>
      </c>
    </row>
    <row r="226" spans="1:5" x14ac:dyDescent="0.2">
      <c r="A226" t="s">
        <v>20</v>
      </c>
      <c r="B226">
        <v>165</v>
      </c>
      <c r="D226" t="s">
        <v>14</v>
      </c>
      <c r="E226">
        <v>257</v>
      </c>
    </row>
    <row r="227" spans="1:5" x14ac:dyDescent="0.2">
      <c r="A227" t="s">
        <v>20</v>
      </c>
      <c r="B227">
        <v>165</v>
      </c>
      <c r="D227" t="s">
        <v>14</v>
      </c>
      <c r="E227">
        <v>263</v>
      </c>
    </row>
    <row r="228" spans="1:5" x14ac:dyDescent="0.2">
      <c r="A228" t="s">
        <v>20</v>
      </c>
      <c r="B228">
        <v>165</v>
      </c>
      <c r="D228" t="s">
        <v>14</v>
      </c>
      <c r="E228">
        <v>296</v>
      </c>
    </row>
    <row r="229" spans="1:5" x14ac:dyDescent="0.2">
      <c r="A229" t="s">
        <v>20</v>
      </c>
      <c r="B229">
        <v>165</v>
      </c>
      <c r="D229" t="s">
        <v>14</v>
      </c>
      <c r="E229">
        <v>326</v>
      </c>
    </row>
    <row r="230" spans="1:5" x14ac:dyDescent="0.2">
      <c r="A230" t="s">
        <v>20</v>
      </c>
      <c r="B230">
        <v>166</v>
      </c>
      <c r="D230" t="s">
        <v>14</v>
      </c>
      <c r="E230">
        <v>328</v>
      </c>
    </row>
    <row r="231" spans="1:5" x14ac:dyDescent="0.2">
      <c r="A231" t="s">
        <v>20</v>
      </c>
      <c r="B231">
        <v>168</v>
      </c>
      <c r="D231" t="s">
        <v>14</v>
      </c>
      <c r="E231">
        <v>331</v>
      </c>
    </row>
    <row r="232" spans="1:5" x14ac:dyDescent="0.2">
      <c r="A232" t="s">
        <v>20</v>
      </c>
      <c r="B232">
        <v>168</v>
      </c>
      <c r="D232" t="s">
        <v>14</v>
      </c>
      <c r="E232">
        <v>347</v>
      </c>
    </row>
    <row r="233" spans="1:5" x14ac:dyDescent="0.2">
      <c r="A233" t="s">
        <v>20</v>
      </c>
      <c r="B233">
        <v>169</v>
      </c>
      <c r="D233" t="s">
        <v>14</v>
      </c>
      <c r="E233">
        <v>355</v>
      </c>
    </row>
    <row r="234" spans="1:5" x14ac:dyDescent="0.2">
      <c r="A234" t="s">
        <v>20</v>
      </c>
      <c r="B234">
        <v>170</v>
      </c>
      <c r="D234" t="s">
        <v>14</v>
      </c>
      <c r="E234">
        <v>362</v>
      </c>
    </row>
    <row r="235" spans="1:5" x14ac:dyDescent="0.2">
      <c r="A235" t="s">
        <v>20</v>
      </c>
      <c r="B235">
        <v>170</v>
      </c>
      <c r="D235" t="s">
        <v>14</v>
      </c>
      <c r="E235">
        <v>374</v>
      </c>
    </row>
    <row r="236" spans="1:5" x14ac:dyDescent="0.2">
      <c r="A236" t="s">
        <v>20</v>
      </c>
      <c r="B236">
        <v>170</v>
      </c>
      <c r="D236" t="s">
        <v>14</v>
      </c>
      <c r="E236">
        <v>393</v>
      </c>
    </row>
    <row r="237" spans="1:5" x14ac:dyDescent="0.2">
      <c r="A237" t="s">
        <v>20</v>
      </c>
      <c r="B237">
        <v>172</v>
      </c>
      <c r="D237" t="s">
        <v>14</v>
      </c>
      <c r="E237">
        <v>395</v>
      </c>
    </row>
    <row r="238" spans="1:5" x14ac:dyDescent="0.2">
      <c r="A238" t="s">
        <v>20</v>
      </c>
      <c r="B238">
        <v>173</v>
      </c>
      <c r="D238" t="s">
        <v>14</v>
      </c>
      <c r="E238">
        <v>418</v>
      </c>
    </row>
    <row r="239" spans="1:5" x14ac:dyDescent="0.2">
      <c r="A239" t="s">
        <v>20</v>
      </c>
      <c r="B239">
        <v>174</v>
      </c>
      <c r="D239" t="s">
        <v>14</v>
      </c>
      <c r="E239">
        <v>424</v>
      </c>
    </row>
    <row r="240" spans="1:5" x14ac:dyDescent="0.2">
      <c r="A240" t="s">
        <v>20</v>
      </c>
      <c r="B240">
        <v>174</v>
      </c>
      <c r="D240" t="s">
        <v>14</v>
      </c>
      <c r="E240">
        <v>435</v>
      </c>
    </row>
    <row r="241" spans="1:5" x14ac:dyDescent="0.2">
      <c r="A241" t="s">
        <v>20</v>
      </c>
      <c r="B241">
        <v>175</v>
      </c>
      <c r="D241" t="s">
        <v>14</v>
      </c>
      <c r="E241">
        <v>441</v>
      </c>
    </row>
    <row r="242" spans="1:5" x14ac:dyDescent="0.2">
      <c r="A242" t="s">
        <v>20</v>
      </c>
      <c r="B242">
        <v>176</v>
      </c>
      <c r="D242" t="s">
        <v>14</v>
      </c>
      <c r="E242">
        <v>452</v>
      </c>
    </row>
    <row r="243" spans="1:5" x14ac:dyDescent="0.2">
      <c r="A243" t="s">
        <v>20</v>
      </c>
      <c r="B243">
        <v>179</v>
      </c>
      <c r="D243" t="s">
        <v>14</v>
      </c>
      <c r="E243">
        <v>452</v>
      </c>
    </row>
    <row r="244" spans="1:5" x14ac:dyDescent="0.2">
      <c r="A244" t="s">
        <v>20</v>
      </c>
      <c r="B244">
        <v>180</v>
      </c>
      <c r="D244" t="s">
        <v>14</v>
      </c>
      <c r="E244">
        <v>454</v>
      </c>
    </row>
    <row r="245" spans="1:5" x14ac:dyDescent="0.2">
      <c r="A245" t="s">
        <v>20</v>
      </c>
      <c r="B245">
        <v>180</v>
      </c>
      <c r="D245" t="s">
        <v>14</v>
      </c>
      <c r="E245">
        <v>504</v>
      </c>
    </row>
    <row r="246" spans="1:5" x14ac:dyDescent="0.2">
      <c r="A246" t="s">
        <v>20</v>
      </c>
      <c r="B246">
        <v>180</v>
      </c>
      <c r="D246" t="s">
        <v>14</v>
      </c>
      <c r="E246">
        <v>513</v>
      </c>
    </row>
    <row r="247" spans="1:5" x14ac:dyDescent="0.2">
      <c r="A247" t="s">
        <v>20</v>
      </c>
      <c r="B247">
        <v>180</v>
      </c>
      <c r="D247" t="s">
        <v>14</v>
      </c>
      <c r="E247">
        <v>523</v>
      </c>
    </row>
    <row r="248" spans="1:5" x14ac:dyDescent="0.2">
      <c r="A248" t="s">
        <v>20</v>
      </c>
      <c r="B248">
        <v>181</v>
      </c>
      <c r="D248" t="s">
        <v>14</v>
      </c>
      <c r="E248">
        <v>526</v>
      </c>
    </row>
    <row r="249" spans="1:5" x14ac:dyDescent="0.2">
      <c r="A249" t="s">
        <v>20</v>
      </c>
      <c r="B249">
        <v>181</v>
      </c>
      <c r="D249" t="s">
        <v>14</v>
      </c>
      <c r="E249">
        <v>535</v>
      </c>
    </row>
    <row r="250" spans="1:5" x14ac:dyDescent="0.2">
      <c r="A250" t="s">
        <v>20</v>
      </c>
      <c r="B250">
        <v>182</v>
      </c>
      <c r="D250" t="s">
        <v>14</v>
      </c>
      <c r="E250">
        <v>554</v>
      </c>
    </row>
    <row r="251" spans="1:5" x14ac:dyDescent="0.2">
      <c r="A251" t="s">
        <v>20</v>
      </c>
      <c r="B251">
        <v>183</v>
      </c>
      <c r="D251" t="s">
        <v>14</v>
      </c>
      <c r="E251">
        <v>558</v>
      </c>
    </row>
    <row r="252" spans="1:5" x14ac:dyDescent="0.2">
      <c r="A252" t="s">
        <v>20</v>
      </c>
      <c r="B252">
        <v>183</v>
      </c>
      <c r="D252" t="s">
        <v>14</v>
      </c>
      <c r="E252">
        <v>558</v>
      </c>
    </row>
    <row r="253" spans="1:5" x14ac:dyDescent="0.2">
      <c r="A253" t="s">
        <v>20</v>
      </c>
      <c r="B253">
        <v>184</v>
      </c>
      <c r="D253" t="s">
        <v>14</v>
      </c>
      <c r="E253">
        <v>575</v>
      </c>
    </row>
    <row r="254" spans="1:5" x14ac:dyDescent="0.2">
      <c r="A254" t="s">
        <v>20</v>
      </c>
      <c r="B254">
        <v>185</v>
      </c>
      <c r="D254" t="s">
        <v>14</v>
      </c>
      <c r="E254">
        <v>579</v>
      </c>
    </row>
    <row r="255" spans="1:5" x14ac:dyDescent="0.2">
      <c r="A255" t="s">
        <v>20</v>
      </c>
      <c r="B255">
        <v>186</v>
      </c>
      <c r="D255" t="s">
        <v>14</v>
      </c>
      <c r="E255">
        <v>594</v>
      </c>
    </row>
    <row r="256" spans="1:5" x14ac:dyDescent="0.2">
      <c r="A256" t="s">
        <v>20</v>
      </c>
      <c r="B256">
        <v>186</v>
      </c>
      <c r="D256" t="s">
        <v>14</v>
      </c>
      <c r="E256">
        <v>602</v>
      </c>
    </row>
    <row r="257" spans="1:5" x14ac:dyDescent="0.2">
      <c r="A257" t="s">
        <v>20</v>
      </c>
      <c r="B257">
        <v>186</v>
      </c>
      <c r="D257" t="s">
        <v>14</v>
      </c>
      <c r="E257">
        <v>605</v>
      </c>
    </row>
    <row r="258" spans="1:5" x14ac:dyDescent="0.2">
      <c r="A258" t="s">
        <v>20</v>
      </c>
      <c r="B258">
        <v>186</v>
      </c>
      <c r="D258" t="s">
        <v>14</v>
      </c>
      <c r="E258">
        <v>648</v>
      </c>
    </row>
    <row r="259" spans="1:5" x14ac:dyDescent="0.2">
      <c r="A259" t="s">
        <v>20</v>
      </c>
      <c r="B259">
        <v>186</v>
      </c>
      <c r="D259" t="s">
        <v>14</v>
      </c>
      <c r="E259">
        <v>648</v>
      </c>
    </row>
    <row r="260" spans="1:5" x14ac:dyDescent="0.2">
      <c r="A260" t="s">
        <v>20</v>
      </c>
      <c r="B260">
        <v>187</v>
      </c>
      <c r="D260" t="s">
        <v>14</v>
      </c>
      <c r="E260">
        <v>656</v>
      </c>
    </row>
    <row r="261" spans="1:5" x14ac:dyDescent="0.2">
      <c r="A261" t="s">
        <v>20</v>
      </c>
      <c r="B261">
        <v>189</v>
      </c>
      <c r="D261" t="s">
        <v>14</v>
      </c>
      <c r="E261">
        <v>662</v>
      </c>
    </row>
    <row r="262" spans="1:5" x14ac:dyDescent="0.2">
      <c r="A262" t="s">
        <v>20</v>
      </c>
      <c r="B262">
        <v>189</v>
      </c>
      <c r="D262" t="s">
        <v>14</v>
      </c>
      <c r="E262">
        <v>672</v>
      </c>
    </row>
    <row r="263" spans="1:5" x14ac:dyDescent="0.2">
      <c r="A263" t="s">
        <v>20</v>
      </c>
      <c r="B263">
        <v>190</v>
      </c>
      <c r="D263" t="s">
        <v>14</v>
      </c>
      <c r="E263">
        <v>674</v>
      </c>
    </row>
    <row r="264" spans="1:5" x14ac:dyDescent="0.2">
      <c r="A264" t="s">
        <v>20</v>
      </c>
      <c r="B264">
        <v>190</v>
      </c>
      <c r="D264" t="s">
        <v>14</v>
      </c>
      <c r="E264">
        <v>676</v>
      </c>
    </row>
    <row r="265" spans="1:5" x14ac:dyDescent="0.2">
      <c r="A265" t="s">
        <v>20</v>
      </c>
      <c r="B265">
        <v>191</v>
      </c>
      <c r="D265" t="s">
        <v>14</v>
      </c>
      <c r="E265">
        <v>679</v>
      </c>
    </row>
    <row r="266" spans="1:5" x14ac:dyDescent="0.2">
      <c r="A266" t="s">
        <v>20</v>
      </c>
      <c r="B266">
        <v>191</v>
      </c>
      <c r="D266" t="s">
        <v>14</v>
      </c>
      <c r="E266">
        <v>679</v>
      </c>
    </row>
    <row r="267" spans="1:5" x14ac:dyDescent="0.2">
      <c r="A267" t="s">
        <v>20</v>
      </c>
      <c r="B267">
        <v>191</v>
      </c>
      <c r="D267" t="s">
        <v>14</v>
      </c>
      <c r="E267">
        <v>714</v>
      </c>
    </row>
    <row r="268" spans="1:5" x14ac:dyDescent="0.2">
      <c r="A268" t="s">
        <v>20</v>
      </c>
      <c r="B268">
        <v>192</v>
      </c>
      <c r="D268" t="s">
        <v>14</v>
      </c>
      <c r="E268">
        <v>742</v>
      </c>
    </row>
    <row r="269" spans="1:5" x14ac:dyDescent="0.2">
      <c r="A269" t="s">
        <v>20</v>
      </c>
      <c r="B269">
        <v>192</v>
      </c>
      <c r="D269" t="s">
        <v>14</v>
      </c>
      <c r="E269">
        <v>747</v>
      </c>
    </row>
    <row r="270" spans="1:5" x14ac:dyDescent="0.2">
      <c r="A270" t="s">
        <v>20</v>
      </c>
      <c r="B270">
        <v>193</v>
      </c>
      <c r="D270" t="s">
        <v>14</v>
      </c>
      <c r="E270">
        <v>750</v>
      </c>
    </row>
    <row r="271" spans="1:5" x14ac:dyDescent="0.2">
      <c r="A271" t="s">
        <v>20</v>
      </c>
      <c r="B271">
        <v>194</v>
      </c>
      <c r="D271" t="s">
        <v>14</v>
      </c>
      <c r="E271">
        <v>750</v>
      </c>
    </row>
    <row r="272" spans="1:5" x14ac:dyDescent="0.2">
      <c r="A272" t="s">
        <v>20</v>
      </c>
      <c r="B272">
        <v>194</v>
      </c>
      <c r="D272" t="s">
        <v>14</v>
      </c>
      <c r="E272">
        <v>752</v>
      </c>
    </row>
    <row r="273" spans="1:5" x14ac:dyDescent="0.2">
      <c r="A273" t="s">
        <v>20</v>
      </c>
      <c r="B273">
        <v>194</v>
      </c>
      <c r="D273" t="s">
        <v>14</v>
      </c>
      <c r="E273">
        <v>774</v>
      </c>
    </row>
    <row r="274" spans="1:5" x14ac:dyDescent="0.2">
      <c r="A274" t="s">
        <v>20</v>
      </c>
      <c r="B274">
        <v>194</v>
      </c>
      <c r="D274" t="s">
        <v>14</v>
      </c>
      <c r="E274">
        <v>782</v>
      </c>
    </row>
    <row r="275" spans="1:5" x14ac:dyDescent="0.2">
      <c r="A275" t="s">
        <v>20</v>
      </c>
      <c r="B275">
        <v>195</v>
      </c>
      <c r="D275" t="s">
        <v>14</v>
      </c>
      <c r="E275">
        <v>792</v>
      </c>
    </row>
    <row r="276" spans="1:5" x14ac:dyDescent="0.2">
      <c r="A276" t="s">
        <v>20</v>
      </c>
      <c r="B276">
        <v>195</v>
      </c>
      <c r="D276" t="s">
        <v>14</v>
      </c>
      <c r="E276">
        <v>803</v>
      </c>
    </row>
    <row r="277" spans="1:5" x14ac:dyDescent="0.2">
      <c r="A277" t="s">
        <v>20</v>
      </c>
      <c r="B277">
        <v>196</v>
      </c>
      <c r="D277" t="s">
        <v>14</v>
      </c>
      <c r="E277">
        <v>830</v>
      </c>
    </row>
    <row r="278" spans="1:5" x14ac:dyDescent="0.2">
      <c r="A278" t="s">
        <v>20</v>
      </c>
      <c r="B278">
        <v>198</v>
      </c>
      <c r="D278" t="s">
        <v>14</v>
      </c>
      <c r="E278">
        <v>830</v>
      </c>
    </row>
    <row r="279" spans="1:5" x14ac:dyDescent="0.2">
      <c r="A279" t="s">
        <v>20</v>
      </c>
      <c r="B279">
        <v>198</v>
      </c>
      <c r="D279" t="s">
        <v>14</v>
      </c>
      <c r="E279">
        <v>831</v>
      </c>
    </row>
    <row r="280" spans="1:5" x14ac:dyDescent="0.2">
      <c r="A280" t="s">
        <v>20</v>
      </c>
      <c r="B280">
        <v>198</v>
      </c>
      <c r="D280" t="s">
        <v>14</v>
      </c>
      <c r="E280">
        <v>838</v>
      </c>
    </row>
    <row r="281" spans="1:5" x14ac:dyDescent="0.2">
      <c r="A281" t="s">
        <v>20</v>
      </c>
      <c r="B281">
        <v>199</v>
      </c>
      <c r="D281" t="s">
        <v>14</v>
      </c>
      <c r="E281">
        <v>842</v>
      </c>
    </row>
    <row r="282" spans="1:5" x14ac:dyDescent="0.2">
      <c r="A282" t="s">
        <v>20</v>
      </c>
      <c r="B282">
        <v>199</v>
      </c>
      <c r="D282" t="s">
        <v>14</v>
      </c>
      <c r="E282">
        <v>846</v>
      </c>
    </row>
    <row r="283" spans="1:5" x14ac:dyDescent="0.2">
      <c r="A283" t="s">
        <v>20</v>
      </c>
      <c r="B283">
        <v>199</v>
      </c>
      <c r="D283" t="s">
        <v>14</v>
      </c>
      <c r="E283">
        <v>859</v>
      </c>
    </row>
    <row r="284" spans="1:5" x14ac:dyDescent="0.2">
      <c r="A284" t="s">
        <v>20</v>
      </c>
      <c r="B284">
        <v>201</v>
      </c>
      <c r="D284" t="s">
        <v>14</v>
      </c>
      <c r="E284">
        <v>886</v>
      </c>
    </row>
    <row r="285" spans="1:5" x14ac:dyDescent="0.2">
      <c r="A285" t="s">
        <v>20</v>
      </c>
      <c r="B285">
        <v>202</v>
      </c>
      <c r="D285" t="s">
        <v>14</v>
      </c>
      <c r="E285">
        <v>889</v>
      </c>
    </row>
    <row r="286" spans="1:5" x14ac:dyDescent="0.2">
      <c r="A286" t="s">
        <v>20</v>
      </c>
      <c r="B286">
        <v>202</v>
      </c>
      <c r="D286" t="s">
        <v>14</v>
      </c>
      <c r="E286">
        <v>908</v>
      </c>
    </row>
    <row r="287" spans="1:5" x14ac:dyDescent="0.2">
      <c r="A287" t="s">
        <v>20</v>
      </c>
      <c r="B287">
        <v>203</v>
      </c>
      <c r="D287" t="s">
        <v>14</v>
      </c>
      <c r="E287">
        <v>923</v>
      </c>
    </row>
    <row r="288" spans="1:5" x14ac:dyDescent="0.2">
      <c r="A288" t="s">
        <v>20</v>
      </c>
      <c r="B288">
        <v>203</v>
      </c>
      <c r="D288" t="s">
        <v>14</v>
      </c>
      <c r="E288">
        <v>926</v>
      </c>
    </row>
    <row r="289" spans="1:5" x14ac:dyDescent="0.2">
      <c r="A289" t="s">
        <v>20</v>
      </c>
      <c r="B289">
        <v>205</v>
      </c>
      <c r="D289" t="s">
        <v>14</v>
      </c>
      <c r="E289">
        <v>931</v>
      </c>
    </row>
    <row r="290" spans="1:5" x14ac:dyDescent="0.2">
      <c r="A290" t="s">
        <v>20</v>
      </c>
      <c r="B290">
        <v>206</v>
      </c>
      <c r="D290" t="s">
        <v>14</v>
      </c>
      <c r="E290">
        <v>934</v>
      </c>
    </row>
    <row r="291" spans="1:5" x14ac:dyDescent="0.2">
      <c r="A291" t="s">
        <v>20</v>
      </c>
      <c r="B291">
        <v>207</v>
      </c>
      <c r="D291" t="s">
        <v>14</v>
      </c>
      <c r="E291">
        <v>940</v>
      </c>
    </row>
    <row r="292" spans="1:5" x14ac:dyDescent="0.2">
      <c r="A292" t="s">
        <v>20</v>
      </c>
      <c r="B292">
        <v>207</v>
      </c>
      <c r="D292" t="s">
        <v>14</v>
      </c>
      <c r="E292">
        <v>941</v>
      </c>
    </row>
    <row r="293" spans="1:5" x14ac:dyDescent="0.2">
      <c r="A293" t="s">
        <v>20</v>
      </c>
      <c r="B293">
        <v>209</v>
      </c>
      <c r="D293" t="s">
        <v>14</v>
      </c>
      <c r="E293">
        <v>955</v>
      </c>
    </row>
    <row r="294" spans="1:5" x14ac:dyDescent="0.2">
      <c r="A294" t="s">
        <v>20</v>
      </c>
      <c r="B294">
        <v>210</v>
      </c>
      <c r="D294" t="s">
        <v>14</v>
      </c>
      <c r="E294">
        <v>1000</v>
      </c>
    </row>
    <row r="295" spans="1:5" x14ac:dyDescent="0.2">
      <c r="A295" t="s">
        <v>20</v>
      </c>
      <c r="B295">
        <v>211</v>
      </c>
      <c r="D295" t="s">
        <v>14</v>
      </c>
      <c r="E295">
        <v>1028</v>
      </c>
    </row>
    <row r="296" spans="1:5" x14ac:dyDescent="0.2">
      <c r="A296" t="s">
        <v>20</v>
      </c>
      <c r="B296">
        <v>211</v>
      </c>
      <c r="D296" t="s">
        <v>14</v>
      </c>
      <c r="E296">
        <v>1059</v>
      </c>
    </row>
    <row r="297" spans="1:5" x14ac:dyDescent="0.2">
      <c r="A297" t="s">
        <v>20</v>
      </c>
      <c r="B297">
        <v>214</v>
      </c>
      <c r="D297" t="s">
        <v>14</v>
      </c>
      <c r="E297">
        <v>1063</v>
      </c>
    </row>
    <row r="298" spans="1:5" x14ac:dyDescent="0.2">
      <c r="A298" t="s">
        <v>20</v>
      </c>
      <c r="B298">
        <v>216</v>
      </c>
      <c r="D298" t="s">
        <v>14</v>
      </c>
      <c r="E298">
        <v>1068</v>
      </c>
    </row>
    <row r="299" spans="1:5" x14ac:dyDescent="0.2">
      <c r="A299" t="s">
        <v>20</v>
      </c>
      <c r="B299">
        <v>217</v>
      </c>
      <c r="D299" t="s">
        <v>14</v>
      </c>
      <c r="E299">
        <v>1072</v>
      </c>
    </row>
    <row r="300" spans="1:5" x14ac:dyDescent="0.2">
      <c r="A300" t="s">
        <v>20</v>
      </c>
      <c r="B300">
        <v>218</v>
      </c>
      <c r="D300" t="s">
        <v>14</v>
      </c>
      <c r="E300">
        <v>1120</v>
      </c>
    </row>
    <row r="301" spans="1:5" x14ac:dyDescent="0.2">
      <c r="A301" t="s">
        <v>20</v>
      </c>
      <c r="B301">
        <v>218</v>
      </c>
      <c r="D301" t="s">
        <v>14</v>
      </c>
      <c r="E301">
        <v>1121</v>
      </c>
    </row>
    <row r="302" spans="1:5" x14ac:dyDescent="0.2">
      <c r="A302" t="s">
        <v>20</v>
      </c>
      <c r="B302">
        <v>219</v>
      </c>
      <c r="D302" t="s">
        <v>14</v>
      </c>
      <c r="E302">
        <v>1130</v>
      </c>
    </row>
    <row r="303" spans="1:5" x14ac:dyDescent="0.2">
      <c r="A303" t="s">
        <v>20</v>
      </c>
      <c r="B303">
        <v>220</v>
      </c>
      <c r="D303" t="s">
        <v>14</v>
      </c>
      <c r="E303">
        <v>1181</v>
      </c>
    </row>
    <row r="304" spans="1:5" x14ac:dyDescent="0.2">
      <c r="A304" t="s">
        <v>20</v>
      </c>
      <c r="B304">
        <v>220</v>
      </c>
      <c r="D304" t="s">
        <v>14</v>
      </c>
      <c r="E304">
        <v>1194</v>
      </c>
    </row>
    <row r="305" spans="1:5" x14ac:dyDescent="0.2">
      <c r="A305" t="s">
        <v>20</v>
      </c>
      <c r="B305">
        <v>221</v>
      </c>
      <c r="D305" t="s">
        <v>14</v>
      </c>
      <c r="E305">
        <v>1198</v>
      </c>
    </row>
    <row r="306" spans="1:5" x14ac:dyDescent="0.2">
      <c r="A306" t="s">
        <v>20</v>
      </c>
      <c r="B306">
        <v>221</v>
      </c>
      <c r="D306" t="s">
        <v>14</v>
      </c>
      <c r="E306">
        <v>1220</v>
      </c>
    </row>
    <row r="307" spans="1:5" x14ac:dyDescent="0.2">
      <c r="A307" t="s">
        <v>20</v>
      </c>
      <c r="B307">
        <v>222</v>
      </c>
      <c r="D307" t="s">
        <v>14</v>
      </c>
      <c r="E307">
        <v>1221</v>
      </c>
    </row>
    <row r="308" spans="1:5" x14ac:dyDescent="0.2">
      <c r="A308" t="s">
        <v>20</v>
      </c>
      <c r="B308">
        <v>222</v>
      </c>
      <c r="D308" t="s">
        <v>14</v>
      </c>
      <c r="E308">
        <v>1225</v>
      </c>
    </row>
    <row r="309" spans="1:5" x14ac:dyDescent="0.2">
      <c r="A309" t="s">
        <v>20</v>
      </c>
      <c r="B309">
        <v>223</v>
      </c>
      <c r="D309" t="s">
        <v>14</v>
      </c>
      <c r="E309">
        <v>1229</v>
      </c>
    </row>
    <row r="310" spans="1:5" x14ac:dyDescent="0.2">
      <c r="A310" t="s">
        <v>20</v>
      </c>
      <c r="B310">
        <v>225</v>
      </c>
      <c r="D310" t="s">
        <v>14</v>
      </c>
      <c r="E310">
        <v>1257</v>
      </c>
    </row>
    <row r="311" spans="1:5" x14ac:dyDescent="0.2">
      <c r="A311" t="s">
        <v>20</v>
      </c>
      <c r="B311">
        <v>226</v>
      </c>
      <c r="D311" t="s">
        <v>14</v>
      </c>
      <c r="E311">
        <v>1258</v>
      </c>
    </row>
    <row r="312" spans="1:5" x14ac:dyDescent="0.2">
      <c r="A312" t="s">
        <v>20</v>
      </c>
      <c r="B312">
        <v>226</v>
      </c>
      <c r="D312" t="s">
        <v>14</v>
      </c>
      <c r="E312">
        <v>1274</v>
      </c>
    </row>
    <row r="313" spans="1:5" x14ac:dyDescent="0.2">
      <c r="A313" t="s">
        <v>20</v>
      </c>
      <c r="B313">
        <v>227</v>
      </c>
      <c r="D313" t="s">
        <v>14</v>
      </c>
      <c r="E313">
        <v>1296</v>
      </c>
    </row>
    <row r="314" spans="1:5" x14ac:dyDescent="0.2">
      <c r="A314" t="s">
        <v>20</v>
      </c>
      <c r="B314">
        <v>233</v>
      </c>
      <c r="D314" t="s">
        <v>14</v>
      </c>
      <c r="E314">
        <v>1335</v>
      </c>
    </row>
    <row r="315" spans="1:5" x14ac:dyDescent="0.2">
      <c r="A315" t="s">
        <v>20</v>
      </c>
      <c r="B315">
        <v>234</v>
      </c>
      <c r="D315" t="s">
        <v>14</v>
      </c>
      <c r="E315">
        <v>1368</v>
      </c>
    </row>
    <row r="316" spans="1:5" x14ac:dyDescent="0.2">
      <c r="A316" t="s">
        <v>20</v>
      </c>
      <c r="B316">
        <v>235</v>
      </c>
      <c r="D316" t="s">
        <v>14</v>
      </c>
      <c r="E316">
        <v>1439</v>
      </c>
    </row>
    <row r="317" spans="1:5" x14ac:dyDescent="0.2">
      <c r="A317" t="s">
        <v>20</v>
      </c>
      <c r="B317">
        <v>236</v>
      </c>
      <c r="D317" t="s">
        <v>14</v>
      </c>
      <c r="E317">
        <v>1467</v>
      </c>
    </row>
    <row r="318" spans="1:5" x14ac:dyDescent="0.2">
      <c r="A318" t="s">
        <v>20</v>
      </c>
      <c r="B318">
        <v>236</v>
      </c>
      <c r="D318" t="s">
        <v>14</v>
      </c>
      <c r="E318">
        <v>1467</v>
      </c>
    </row>
    <row r="319" spans="1:5" x14ac:dyDescent="0.2">
      <c r="A319" t="s">
        <v>20</v>
      </c>
      <c r="B319">
        <v>237</v>
      </c>
      <c r="D319" t="s">
        <v>14</v>
      </c>
      <c r="E319">
        <v>1482</v>
      </c>
    </row>
    <row r="320" spans="1:5" x14ac:dyDescent="0.2">
      <c r="A320" t="s">
        <v>20</v>
      </c>
      <c r="B320">
        <v>238</v>
      </c>
      <c r="D320" t="s">
        <v>14</v>
      </c>
      <c r="E320">
        <v>1538</v>
      </c>
    </row>
    <row r="321" spans="1:5" x14ac:dyDescent="0.2">
      <c r="A321" t="s">
        <v>20</v>
      </c>
      <c r="B321">
        <v>238</v>
      </c>
      <c r="D321" t="s">
        <v>14</v>
      </c>
      <c r="E321">
        <v>1596</v>
      </c>
    </row>
    <row r="322" spans="1:5" x14ac:dyDescent="0.2">
      <c r="A322" t="s">
        <v>20</v>
      </c>
      <c r="B322">
        <v>239</v>
      </c>
      <c r="D322" t="s">
        <v>14</v>
      </c>
      <c r="E322">
        <v>1608</v>
      </c>
    </row>
    <row r="323" spans="1:5" x14ac:dyDescent="0.2">
      <c r="A323" t="s">
        <v>20</v>
      </c>
      <c r="B323">
        <v>241</v>
      </c>
      <c r="D323" t="s">
        <v>14</v>
      </c>
      <c r="E323">
        <v>1625</v>
      </c>
    </row>
    <row r="324" spans="1:5" x14ac:dyDescent="0.2">
      <c r="A324" t="s">
        <v>20</v>
      </c>
      <c r="B324">
        <v>244</v>
      </c>
      <c r="D324" t="s">
        <v>14</v>
      </c>
      <c r="E324">
        <v>1657</v>
      </c>
    </row>
    <row r="325" spans="1:5" x14ac:dyDescent="0.2">
      <c r="A325" t="s">
        <v>20</v>
      </c>
      <c r="B325">
        <v>244</v>
      </c>
      <c r="D325" t="s">
        <v>14</v>
      </c>
      <c r="E325">
        <v>1684</v>
      </c>
    </row>
    <row r="326" spans="1:5" x14ac:dyDescent="0.2">
      <c r="A326" t="s">
        <v>20</v>
      </c>
      <c r="B326">
        <v>245</v>
      </c>
      <c r="D326" t="s">
        <v>14</v>
      </c>
      <c r="E326">
        <v>1691</v>
      </c>
    </row>
    <row r="327" spans="1:5" x14ac:dyDescent="0.2">
      <c r="A327" t="s">
        <v>20</v>
      </c>
      <c r="B327">
        <v>246</v>
      </c>
      <c r="D327" t="s">
        <v>14</v>
      </c>
      <c r="E327">
        <v>1748</v>
      </c>
    </row>
    <row r="328" spans="1:5" x14ac:dyDescent="0.2">
      <c r="A328" t="s">
        <v>20</v>
      </c>
      <c r="B328">
        <v>246</v>
      </c>
      <c r="D328" t="s">
        <v>14</v>
      </c>
      <c r="E328">
        <v>1758</v>
      </c>
    </row>
    <row r="329" spans="1:5" x14ac:dyDescent="0.2">
      <c r="A329" t="s">
        <v>20</v>
      </c>
      <c r="B329">
        <v>247</v>
      </c>
      <c r="D329" t="s">
        <v>14</v>
      </c>
      <c r="E329">
        <v>1784</v>
      </c>
    </row>
    <row r="330" spans="1:5" x14ac:dyDescent="0.2">
      <c r="A330" t="s">
        <v>20</v>
      </c>
      <c r="B330">
        <v>247</v>
      </c>
      <c r="D330" t="s">
        <v>14</v>
      </c>
      <c r="E330">
        <v>1790</v>
      </c>
    </row>
    <row r="331" spans="1:5" x14ac:dyDescent="0.2">
      <c r="A331" t="s">
        <v>20</v>
      </c>
      <c r="B331">
        <v>249</v>
      </c>
      <c r="D331" t="s">
        <v>14</v>
      </c>
      <c r="E331">
        <v>1796</v>
      </c>
    </row>
    <row r="332" spans="1:5" x14ac:dyDescent="0.2">
      <c r="A332" t="s">
        <v>20</v>
      </c>
      <c r="B332">
        <v>249</v>
      </c>
      <c r="D332" t="s">
        <v>14</v>
      </c>
      <c r="E332">
        <v>1825</v>
      </c>
    </row>
    <row r="333" spans="1:5" x14ac:dyDescent="0.2">
      <c r="A333" t="s">
        <v>20</v>
      </c>
      <c r="B333">
        <v>250</v>
      </c>
      <c r="D333" t="s">
        <v>14</v>
      </c>
      <c r="E333">
        <v>1886</v>
      </c>
    </row>
    <row r="334" spans="1:5" x14ac:dyDescent="0.2">
      <c r="A334" t="s">
        <v>20</v>
      </c>
      <c r="B334">
        <v>252</v>
      </c>
      <c r="D334" t="s">
        <v>14</v>
      </c>
      <c r="E334">
        <v>1910</v>
      </c>
    </row>
    <row r="335" spans="1:5" x14ac:dyDescent="0.2">
      <c r="A335" t="s">
        <v>20</v>
      </c>
      <c r="B335">
        <v>253</v>
      </c>
      <c r="D335" t="s">
        <v>14</v>
      </c>
      <c r="E335">
        <v>1979</v>
      </c>
    </row>
    <row r="336" spans="1:5" x14ac:dyDescent="0.2">
      <c r="A336" t="s">
        <v>20</v>
      </c>
      <c r="B336">
        <v>254</v>
      </c>
      <c r="D336" t="s">
        <v>14</v>
      </c>
      <c r="E336">
        <v>1999</v>
      </c>
    </row>
    <row r="337" spans="1:5" x14ac:dyDescent="0.2">
      <c r="A337" t="s">
        <v>20</v>
      </c>
      <c r="B337">
        <v>255</v>
      </c>
      <c r="D337" t="s">
        <v>14</v>
      </c>
      <c r="E337">
        <v>2025</v>
      </c>
    </row>
    <row r="338" spans="1:5" x14ac:dyDescent="0.2">
      <c r="A338" t="s">
        <v>20</v>
      </c>
      <c r="B338">
        <v>261</v>
      </c>
      <c r="D338" t="s">
        <v>14</v>
      </c>
      <c r="E338">
        <v>2062</v>
      </c>
    </row>
    <row r="339" spans="1:5" x14ac:dyDescent="0.2">
      <c r="A339" t="s">
        <v>20</v>
      </c>
      <c r="B339">
        <v>261</v>
      </c>
      <c r="D339" t="s">
        <v>14</v>
      </c>
      <c r="E339">
        <v>2072</v>
      </c>
    </row>
    <row r="340" spans="1:5" x14ac:dyDescent="0.2">
      <c r="A340" t="s">
        <v>20</v>
      </c>
      <c r="B340">
        <v>264</v>
      </c>
      <c r="D340" t="s">
        <v>14</v>
      </c>
      <c r="E340">
        <v>2108</v>
      </c>
    </row>
    <row r="341" spans="1:5" x14ac:dyDescent="0.2">
      <c r="A341" t="s">
        <v>20</v>
      </c>
      <c r="B341">
        <v>266</v>
      </c>
      <c r="D341" t="s">
        <v>14</v>
      </c>
      <c r="E341">
        <v>2176</v>
      </c>
    </row>
    <row r="342" spans="1:5" x14ac:dyDescent="0.2">
      <c r="A342" t="s">
        <v>20</v>
      </c>
      <c r="B342">
        <v>268</v>
      </c>
      <c r="D342" t="s">
        <v>14</v>
      </c>
      <c r="E342">
        <v>2179</v>
      </c>
    </row>
    <row r="343" spans="1:5" x14ac:dyDescent="0.2">
      <c r="A343" t="s">
        <v>20</v>
      </c>
      <c r="B343">
        <v>269</v>
      </c>
      <c r="D343" t="s">
        <v>14</v>
      </c>
      <c r="E343">
        <v>2201</v>
      </c>
    </row>
    <row r="344" spans="1:5" x14ac:dyDescent="0.2">
      <c r="A344" t="s">
        <v>20</v>
      </c>
      <c r="B344">
        <v>270</v>
      </c>
      <c r="D344" t="s">
        <v>14</v>
      </c>
      <c r="E344">
        <v>2253</v>
      </c>
    </row>
    <row r="345" spans="1:5" x14ac:dyDescent="0.2">
      <c r="A345" t="s">
        <v>20</v>
      </c>
      <c r="B345">
        <v>272</v>
      </c>
      <c r="D345" t="s">
        <v>14</v>
      </c>
      <c r="E345">
        <v>2307</v>
      </c>
    </row>
    <row r="346" spans="1:5" x14ac:dyDescent="0.2">
      <c r="A346" t="s">
        <v>20</v>
      </c>
      <c r="B346">
        <v>275</v>
      </c>
      <c r="D346" t="s">
        <v>14</v>
      </c>
      <c r="E346">
        <v>2468</v>
      </c>
    </row>
    <row r="347" spans="1:5" x14ac:dyDescent="0.2">
      <c r="A347" t="s">
        <v>20</v>
      </c>
      <c r="B347">
        <v>279</v>
      </c>
      <c r="D347" t="s">
        <v>14</v>
      </c>
      <c r="E347">
        <v>2604</v>
      </c>
    </row>
    <row r="348" spans="1:5" x14ac:dyDescent="0.2">
      <c r="A348" t="s">
        <v>20</v>
      </c>
      <c r="B348">
        <v>280</v>
      </c>
      <c r="D348" t="s">
        <v>14</v>
      </c>
      <c r="E348">
        <v>2690</v>
      </c>
    </row>
    <row r="349" spans="1:5" x14ac:dyDescent="0.2">
      <c r="A349" t="s">
        <v>20</v>
      </c>
      <c r="B349">
        <v>282</v>
      </c>
      <c r="D349" t="s">
        <v>14</v>
      </c>
      <c r="E349">
        <v>2779</v>
      </c>
    </row>
    <row r="350" spans="1:5" x14ac:dyDescent="0.2">
      <c r="A350" t="s">
        <v>20</v>
      </c>
      <c r="B350">
        <v>288</v>
      </c>
      <c r="D350" t="s">
        <v>14</v>
      </c>
      <c r="E350">
        <v>2915</v>
      </c>
    </row>
    <row r="351" spans="1:5" x14ac:dyDescent="0.2">
      <c r="A351" t="s">
        <v>20</v>
      </c>
      <c r="B351">
        <v>290</v>
      </c>
      <c r="D351" t="s">
        <v>14</v>
      </c>
      <c r="E351">
        <v>2928</v>
      </c>
    </row>
    <row r="352" spans="1:5" x14ac:dyDescent="0.2">
      <c r="A352" t="s">
        <v>20</v>
      </c>
      <c r="B352">
        <v>295</v>
      </c>
      <c r="D352" t="s">
        <v>14</v>
      </c>
      <c r="E352">
        <v>2955</v>
      </c>
    </row>
    <row r="353" spans="1:5" x14ac:dyDescent="0.2">
      <c r="A353" t="s">
        <v>20</v>
      </c>
      <c r="B353">
        <v>296</v>
      </c>
      <c r="D353" t="s">
        <v>14</v>
      </c>
      <c r="E353">
        <v>3015</v>
      </c>
    </row>
    <row r="354" spans="1:5" x14ac:dyDescent="0.2">
      <c r="A354" t="s">
        <v>20</v>
      </c>
      <c r="B354">
        <v>297</v>
      </c>
      <c r="D354" t="s">
        <v>14</v>
      </c>
      <c r="E354">
        <v>3182</v>
      </c>
    </row>
    <row r="355" spans="1:5" x14ac:dyDescent="0.2">
      <c r="A355" t="s">
        <v>20</v>
      </c>
      <c r="B355">
        <v>299</v>
      </c>
      <c r="D355" t="s">
        <v>14</v>
      </c>
      <c r="E355">
        <v>3304</v>
      </c>
    </row>
    <row r="356" spans="1:5" x14ac:dyDescent="0.2">
      <c r="A356" t="s">
        <v>20</v>
      </c>
      <c r="B356">
        <v>300</v>
      </c>
      <c r="D356" t="s">
        <v>14</v>
      </c>
      <c r="E356">
        <v>3387</v>
      </c>
    </row>
    <row r="357" spans="1:5" x14ac:dyDescent="0.2">
      <c r="A357" t="s">
        <v>20</v>
      </c>
      <c r="B357">
        <v>300</v>
      </c>
      <c r="D357" t="s">
        <v>14</v>
      </c>
      <c r="E357">
        <v>3410</v>
      </c>
    </row>
    <row r="358" spans="1:5" x14ac:dyDescent="0.2">
      <c r="A358" t="s">
        <v>20</v>
      </c>
      <c r="B358">
        <v>303</v>
      </c>
      <c r="D358" t="s">
        <v>14</v>
      </c>
      <c r="E358">
        <v>3483</v>
      </c>
    </row>
    <row r="359" spans="1:5" x14ac:dyDescent="0.2">
      <c r="A359" t="s">
        <v>20</v>
      </c>
      <c r="B359">
        <v>307</v>
      </c>
      <c r="D359" t="s">
        <v>14</v>
      </c>
      <c r="E359">
        <v>3868</v>
      </c>
    </row>
    <row r="360" spans="1:5" x14ac:dyDescent="0.2">
      <c r="A360" t="s">
        <v>20</v>
      </c>
      <c r="B360">
        <v>307</v>
      </c>
      <c r="D360" t="s">
        <v>14</v>
      </c>
      <c r="E360">
        <v>4405</v>
      </c>
    </row>
    <row r="361" spans="1:5" x14ac:dyDescent="0.2">
      <c r="A361" t="s">
        <v>20</v>
      </c>
      <c r="B361">
        <v>316</v>
      </c>
      <c r="D361" t="s">
        <v>14</v>
      </c>
      <c r="E361">
        <v>4428</v>
      </c>
    </row>
    <row r="362" spans="1:5" x14ac:dyDescent="0.2">
      <c r="A362" t="s">
        <v>20</v>
      </c>
      <c r="B362">
        <v>323</v>
      </c>
      <c r="D362" t="s">
        <v>14</v>
      </c>
      <c r="E362">
        <v>4697</v>
      </c>
    </row>
    <row r="363" spans="1:5" x14ac:dyDescent="0.2">
      <c r="A363" t="s">
        <v>20</v>
      </c>
      <c r="B363">
        <v>329</v>
      </c>
      <c r="D363" t="s">
        <v>14</v>
      </c>
      <c r="E363">
        <v>5497</v>
      </c>
    </row>
    <row r="364" spans="1:5" x14ac:dyDescent="0.2">
      <c r="A364" t="s">
        <v>20</v>
      </c>
      <c r="B364">
        <v>330</v>
      </c>
      <c r="D364" t="s">
        <v>14</v>
      </c>
      <c r="E364">
        <v>5681</v>
      </c>
    </row>
    <row r="365" spans="1:5" x14ac:dyDescent="0.2">
      <c r="A365" t="s">
        <v>20</v>
      </c>
      <c r="B365">
        <v>331</v>
      </c>
      <c r="D365" t="s">
        <v>14</v>
      </c>
      <c r="E365">
        <v>6080</v>
      </c>
    </row>
    <row r="366" spans="1:5" x14ac:dyDescent="0.2">
      <c r="A366" t="s">
        <v>20</v>
      </c>
      <c r="B366">
        <v>336</v>
      </c>
      <c r="D366" t="s">
        <v>14</v>
      </c>
      <c r="E366" t="s">
        <v>2095</v>
      </c>
    </row>
    <row r="367" spans="1:5" x14ac:dyDescent="0.2">
      <c r="A367" t="s">
        <v>20</v>
      </c>
      <c r="B367">
        <v>337</v>
      </c>
      <c r="D367" t="s">
        <v>14</v>
      </c>
      <c r="E367" t="s">
        <v>2095</v>
      </c>
    </row>
    <row r="368" spans="1:5" x14ac:dyDescent="0.2">
      <c r="A368" t="s">
        <v>20</v>
      </c>
      <c r="B368">
        <v>340</v>
      </c>
      <c r="D368" t="s">
        <v>14</v>
      </c>
      <c r="E368" t="s">
        <v>2095</v>
      </c>
    </row>
    <row r="369" spans="1:5" x14ac:dyDescent="0.2">
      <c r="A369" t="s">
        <v>20</v>
      </c>
      <c r="B369">
        <v>361</v>
      </c>
      <c r="D369" t="s">
        <v>14</v>
      </c>
      <c r="E369" t="s">
        <v>2095</v>
      </c>
    </row>
    <row r="370" spans="1:5" x14ac:dyDescent="0.2">
      <c r="A370" t="s">
        <v>20</v>
      </c>
      <c r="B370">
        <v>363</v>
      </c>
      <c r="D370" t="s">
        <v>14</v>
      </c>
      <c r="E370" t="s">
        <v>2095</v>
      </c>
    </row>
    <row r="371" spans="1:5" x14ac:dyDescent="0.2">
      <c r="A371" t="s">
        <v>20</v>
      </c>
      <c r="B371">
        <v>366</v>
      </c>
      <c r="D371" t="s">
        <v>14</v>
      </c>
      <c r="E371" t="s">
        <v>2095</v>
      </c>
    </row>
    <row r="372" spans="1:5" x14ac:dyDescent="0.2">
      <c r="A372" t="s">
        <v>20</v>
      </c>
      <c r="B372">
        <v>369</v>
      </c>
      <c r="D372" t="s">
        <v>14</v>
      </c>
      <c r="E372" t="s">
        <v>2095</v>
      </c>
    </row>
    <row r="373" spans="1:5" x14ac:dyDescent="0.2">
      <c r="A373" t="s">
        <v>20</v>
      </c>
      <c r="B373">
        <v>374</v>
      </c>
      <c r="D373" t="s">
        <v>14</v>
      </c>
      <c r="E373" t="s">
        <v>2095</v>
      </c>
    </row>
    <row r="374" spans="1:5" x14ac:dyDescent="0.2">
      <c r="A374" t="s">
        <v>20</v>
      </c>
      <c r="B374">
        <v>375</v>
      </c>
      <c r="D374" t="s">
        <v>14</v>
      </c>
      <c r="E374" t="s">
        <v>2095</v>
      </c>
    </row>
    <row r="375" spans="1:5" x14ac:dyDescent="0.2">
      <c r="A375" t="s">
        <v>20</v>
      </c>
      <c r="B375">
        <v>381</v>
      </c>
      <c r="D375" t="s">
        <v>14</v>
      </c>
      <c r="E375" t="s">
        <v>2095</v>
      </c>
    </row>
    <row r="376" spans="1:5" x14ac:dyDescent="0.2">
      <c r="A376" t="s">
        <v>20</v>
      </c>
      <c r="B376">
        <v>381</v>
      </c>
      <c r="D376" t="s">
        <v>14</v>
      </c>
      <c r="E376" t="s">
        <v>2095</v>
      </c>
    </row>
    <row r="377" spans="1:5" x14ac:dyDescent="0.2">
      <c r="A377" t="s">
        <v>20</v>
      </c>
      <c r="B377">
        <v>393</v>
      </c>
      <c r="D377" t="s">
        <v>14</v>
      </c>
      <c r="E377" t="s">
        <v>2095</v>
      </c>
    </row>
    <row r="378" spans="1:5" x14ac:dyDescent="0.2">
      <c r="A378" t="s">
        <v>20</v>
      </c>
      <c r="B378">
        <v>397</v>
      </c>
      <c r="D378" t="s">
        <v>14</v>
      </c>
      <c r="E378" t="s">
        <v>2095</v>
      </c>
    </row>
    <row r="379" spans="1:5" x14ac:dyDescent="0.2">
      <c r="A379" t="s">
        <v>20</v>
      </c>
      <c r="B379">
        <v>409</v>
      </c>
      <c r="D379" t="s">
        <v>14</v>
      </c>
      <c r="E379" t="s">
        <v>2095</v>
      </c>
    </row>
    <row r="380" spans="1:5" x14ac:dyDescent="0.2">
      <c r="A380" t="s">
        <v>20</v>
      </c>
      <c r="B380">
        <v>411</v>
      </c>
      <c r="D380" t="s">
        <v>14</v>
      </c>
      <c r="E380" t="s">
        <v>2095</v>
      </c>
    </row>
    <row r="381" spans="1:5" x14ac:dyDescent="0.2">
      <c r="A381" t="s">
        <v>20</v>
      </c>
      <c r="B381">
        <v>419</v>
      </c>
      <c r="D381" t="s">
        <v>14</v>
      </c>
      <c r="E381" t="s">
        <v>2095</v>
      </c>
    </row>
    <row r="382" spans="1:5" x14ac:dyDescent="0.2">
      <c r="A382" t="s">
        <v>20</v>
      </c>
      <c r="B382">
        <v>432</v>
      </c>
      <c r="D382" t="s">
        <v>14</v>
      </c>
      <c r="E382" t="s">
        <v>2095</v>
      </c>
    </row>
    <row r="383" spans="1:5" x14ac:dyDescent="0.2">
      <c r="A383" t="s">
        <v>20</v>
      </c>
      <c r="B383">
        <v>452</v>
      </c>
      <c r="D383" t="s">
        <v>14</v>
      </c>
      <c r="E383" t="s">
        <v>2095</v>
      </c>
    </row>
    <row r="384" spans="1:5" x14ac:dyDescent="0.2">
      <c r="A384" t="s">
        <v>20</v>
      </c>
      <c r="B384">
        <v>454</v>
      </c>
      <c r="D384" t="s">
        <v>14</v>
      </c>
      <c r="E384" t="s">
        <v>2095</v>
      </c>
    </row>
    <row r="385" spans="1:5" x14ac:dyDescent="0.2">
      <c r="A385" t="s">
        <v>20</v>
      </c>
      <c r="B385">
        <v>460</v>
      </c>
      <c r="D385" t="s">
        <v>14</v>
      </c>
      <c r="E385" t="s">
        <v>2095</v>
      </c>
    </row>
    <row r="386" spans="1:5" x14ac:dyDescent="0.2">
      <c r="A386" t="s">
        <v>20</v>
      </c>
      <c r="B386">
        <v>462</v>
      </c>
      <c r="D386" t="s">
        <v>14</v>
      </c>
      <c r="E386" t="s">
        <v>2095</v>
      </c>
    </row>
    <row r="387" spans="1:5" x14ac:dyDescent="0.2">
      <c r="A387" t="s">
        <v>20</v>
      </c>
      <c r="B387">
        <v>470</v>
      </c>
      <c r="D387" t="s">
        <v>14</v>
      </c>
      <c r="E387" t="s">
        <v>2095</v>
      </c>
    </row>
    <row r="388" spans="1:5" x14ac:dyDescent="0.2">
      <c r="A388" t="s">
        <v>20</v>
      </c>
      <c r="B388">
        <v>480</v>
      </c>
      <c r="D388" t="s">
        <v>14</v>
      </c>
      <c r="E388" t="s">
        <v>2095</v>
      </c>
    </row>
    <row r="389" spans="1:5" x14ac:dyDescent="0.2">
      <c r="A389" t="s">
        <v>20</v>
      </c>
      <c r="B389">
        <v>484</v>
      </c>
      <c r="D389" t="s">
        <v>14</v>
      </c>
      <c r="E389" t="s">
        <v>2095</v>
      </c>
    </row>
    <row r="390" spans="1:5" x14ac:dyDescent="0.2">
      <c r="A390" t="s">
        <v>20</v>
      </c>
      <c r="B390">
        <v>498</v>
      </c>
      <c r="D390" t="s">
        <v>14</v>
      </c>
      <c r="E390" t="s">
        <v>2095</v>
      </c>
    </row>
    <row r="391" spans="1:5" x14ac:dyDescent="0.2">
      <c r="A391" t="s">
        <v>20</v>
      </c>
      <c r="B391">
        <v>524</v>
      </c>
      <c r="D391" t="s">
        <v>14</v>
      </c>
      <c r="E391" t="s">
        <v>2095</v>
      </c>
    </row>
    <row r="392" spans="1:5" x14ac:dyDescent="0.2">
      <c r="A392" t="s">
        <v>20</v>
      </c>
      <c r="B392">
        <v>533</v>
      </c>
      <c r="D392" t="s">
        <v>14</v>
      </c>
      <c r="E392" t="s">
        <v>2095</v>
      </c>
    </row>
    <row r="393" spans="1:5" x14ac:dyDescent="0.2">
      <c r="A393" t="s">
        <v>20</v>
      </c>
      <c r="B393">
        <v>536</v>
      </c>
      <c r="D393" t="s">
        <v>14</v>
      </c>
      <c r="E393" t="s">
        <v>2095</v>
      </c>
    </row>
    <row r="394" spans="1:5" x14ac:dyDescent="0.2">
      <c r="A394" t="s">
        <v>20</v>
      </c>
      <c r="B394">
        <v>546</v>
      </c>
      <c r="D394" t="s">
        <v>14</v>
      </c>
      <c r="E394" t="s">
        <v>2095</v>
      </c>
    </row>
    <row r="395" spans="1:5" x14ac:dyDescent="0.2">
      <c r="A395" t="s">
        <v>20</v>
      </c>
      <c r="B395">
        <v>554</v>
      </c>
      <c r="D395" t="s">
        <v>14</v>
      </c>
      <c r="E395" t="s">
        <v>2095</v>
      </c>
    </row>
    <row r="396" spans="1:5" x14ac:dyDescent="0.2">
      <c r="A396" t="s">
        <v>20</v>
      </c>
      <c r="B396">
        <v>555</v>
      </c>
      <c r="D396" t="s">
        <v>14</v>
      </c>
      <c r="E396" t="s">
        <v>2095</v>
      </c>
    </row>
    <row r="397" spans="1:5" x14ac:dyDescent="0.2">
      <c r="A397" t="s">
        <v>20</v>
      </c>
      <c r="B397">
        <v>589</v>
      </c>
      <c r="D397" t="s">
        <v>14</v>
      </c>
      <c r="E397" t="s">
        <v>2095</v>
      </c>
    </row>
    <row r="398" spans="1:5" x14ac:dyDescent="0.2">
      <c r="A398" t="s">
        <v>20</v>
      </c>
      <c r="B398">
        <v>645</v>
      </c>
      <c r="D398" t="s">
        <v>14</v>
      </c>
      <c r="E398" t="s">
        <v>2095</v>
      </c>
    </row>
    <row r="399" spans="1:5" x14ac:dyDescent="0.2">
      <c r="A399" t="s">
        <v>20</v>
      </c>
      <c r="B399">
        <v>659</v>
      </c>
      <c r="D399" t="s">
        <v>14</v>
      </c>
      <c r="E399" t="s">
        <v>2095</v>
      </c>
    </row>
    <row r="400" spans="1:5" x14ac:dyDescent="0.2">
      <c r="A400" t="s">
        <v>20</v>
      </c>
      <c r="B400">
        <v>676</v>
      </c>
      <c r="D400" t="s">
        <v>14</v>
      </c>
      <c r="E400" t="s">
        <v>2095</v>
      </c>
    </row>
    <row r="401" spans="1:5" x14ac:dyDescent="0.2">
      <c r="A401" t="s">
        <v>20</v>
      </c>
      <c r="B401">
        <v>723</v>
      </c>
      <c r="D401" t="s">
        <v>14</v>
      </c>
      <c r="E401" t="s">
        <v>2095</v>
      </c>
    </row>
    <row r="402" spans="1:5" x14ac:dyDescent="0.2">
      <c r="A402" t="s">
        <v>20</v>
      </c>
      <c r="B402">
        <v>762</v>
      </c>
      <c r="D402" t="s">
        <v>14</v>
      </c>
      <c r="E402" t="s">
        <v>2095</v>
      </c>
    </row>
    <row r="403" spans="1:5" x14ac:dyDescent="0.2">
      <c r="A403" t="s">
        <v>20</v>
      </c>
      <c r="B403">
        <v>768</v>
      </c>
      <c r="D403" t="s">
        <v>14</v>
      </c>
      <c r="E403" t="s">
        <v>2095</v>
      </c>
    </row>
    <row r="404" spans="1:5" x14ac:dyDescent="0.2">
      <c r="A404" t="s">
        <v>20</v>
      </c>
      <c r="B404">
        <v>820</v>
      </c>
      <c r="D404" t="s">
        <v>14</v>
      </c>
      <c r="E404" t="s">
        <v>2095</v>
      </c>
    </row>
    <row r="405" spans="1:5" x14ac:dyDescent="0.2">
      <c r="A405" t="s">
        <v>20</v>
      </c>
      <c r="B405">
        <v>890</v>
      </c>
      <c r="D405" t="s">
        <v>14</v>
      </c>
      <c r="E405" t="s">
        <v>2095</v>
      </c>
    </row>
    <row r="406" spans="1:5" x14ac:dyDescent="0.2">
      <c r="A406" t="s">
        <v>20</v>
      </c>
      <c r="B406">
        <v>903</v>
      </c>
      <c r="D406" t="s">
        <v>14</v>
      </c>
      <c r="E406" t="s">
        <v>2095</v>
      </c>
    </row>
    <row r="407" spans="1:5" x14ac:dyDescent="0.2">
      <c r="A407" t="s">
        <v>20</v>
      </c>
      <c r="B407">
        <v>909</v>
      </c>
      <c r="D407" t="s">
        <v>14</v>
      </c>
      <c r="E407" t="s">
        <v>2095</v>
      </c>
    </row>
    <row r="408" spans="1:5" x14ac:dyDescent="0.2">
      <c r="A408" t="s">
        <v>20</v>
      </c>
      <c r="B408">
        <v>943</v>
      </c>
      <c r="D408" t="s">
        <v>14</v>
      </c>
      <c r="E408" t="s">
        <v>2095</v>
      </c>
    </row>
    <row r="409" spans="1:5" x14ac:dyDescent="0.2">
      <c r="A409" t="s">
        <v>20</v>
      </c>
      <c r="B409">
        <v>980</v>
      </c>
      <c r="D409" t="s">
        <v>14</v>
      </c>
      <c r="E409" t="s">
        <v>2095</v>
      </c>
    </row>
    <row r="410" spans="1:5" x14ac:dyDescent="0.2">
      <c r="A410" t="s">
        <v>20</v>
      </c>
      <c r="B410">
        <v>1015</v>
      </c>
      <c r="D410" t="s">
        <v>14</v>
      </c>
      <c r="E410" t="s">
        <v>2095</v>
      </c>
    </row>
    <row r="411" spans="1:5" x14ac:dyDescent="0.2">
      <c r="A411" t="s">
        <v>20</v>
      </c>
      <c r="B411">
        <v>1022</v>
      </c>
      <c r="D411" t="s">
        <v>14</v>
      </c>
      <c r="E411" t="s">
        <v>2095</v>
      </c>
    </row>
    <row r="412" spans="1:5" x14ac:dyDescent="0.2">
      <c r="A412" t="s">
        <v>20</v>
      </c>
      <c r="B412">
        <v>1052</v>
      </c>
      <c r="D412" t="s">
        <v>14</v>
      </c>
      <c r="E412" t="s">
        <v>2095</v>
      </c>
    </row>
    <row r="413" spans="1:5" x14ac:dyDescent="0.2">
      <c r="A413" t="s">
        <v>20</v>
      </c>
      <c r="B413">
        <v>1071</v>
      </c>
      <c r="D413" t="s">
        <v>14</v>
      </c>
      <c r="E413" t="s">
        <v>2095</v>
      </c>
    </row>
    <row r="414" spans="1:5" x14ac:dyDescent="0.2">
      <c r="A414" t="s">
        <v>20</v>
      </c>
      <c r="B414">
        <v>1071</v>
      </c>
      <c r="D414" t="s">
        <v>14</v>
      </c>
      <c r="E414" t="s">
        <v>2095</v>
      </c>
    </row>
    <row r="415" spans="1:5" x14ac:dyDescent="0.2">
      <c r="A415" t="s">
        <v>20</v>
      </c>
      <c r="B415">
        <v>1073</v>
      </c>
      <c r="D415" t="s">
        <v>14</v>
      </c>
      <c r="E415" t="s">
        <v>2095</v>
      </c>
    </row>
    <row r="416" spans="1:5" x14ac:dyDescent="0.2">
      <c r="A416" t="s">
        <v>20</v>
      </c>
      <c r="B416">
        <v>1095</v>
      </c>
      <c r="D416" t="s">
        <v>14</v>
      </c>
      <c r="E416" t="s">
        <v>2095</v>
      </c>
    </row>
    <row r="417" spans="1:5" x14ac:dyDescent="0.2">
      <c r="A417" t="s">
        <v>20</v>
      </c>
      <c r="B417">
        <v>1101</v>
      </c>
      <c r="D417" t="s">
        <v>14</v>
      </c>
      <c r="E417" t="s">
        <v>2095</v>
      </c>
    </row>
    <row r="418" spans="1:5" x14ac:dyDescent="0.2">
      <c r="A418" t="s">
        <v>20</v>
      </c>
      <c r="B418">
        <v>1113</v>
      </c>
      <c r="D418" t="s">
        <v>14</v>
      </c>
      <c r="E418" t="s">
        <v>2095</v>
      </c>
    </row>
    <row r="419" spans="1:5" x14ac:dyDescent="0.2">
      <c r="A419" t="s">
        <v>20</v>
      </c>
      <c r="B419">
        <v>1137</v>
      </c>
      <c r="D419" t="s">
        <v>14</v>
      </c>
      <c r="E419" t="s">
        <v>2095</v>
      </c>
    </row>
    <row r="420" spans="1:5" x14ac:dyDescent="0.2">
      <c r="A420" t="s">
        <v>20</v>
      </c>
      <c r="B420">
        <v>1140</v>
      </c>
      <c r="D420" t="s">
        <v>14</v>
      </c>
      <c r="E420" t="s">
        <v>2095</v>
      </c>
    </row>
    <row r="421" spans="1:5" x14ac:dyDescent="0.2">
      <c r="A421" t="s">
        <v>20</v>
      </c>
      <c r="B421">
        <v>1152</v>
      </c>
      <c r="D421" t="s">
        <v>14</v>
      </c>
      <c r="E421" t="s">
        <v>2095</v>
      </c>
    </row>
    <row r="422" spans="1:5" x14ac:dyDescent="0.2">
      <c r="A422" t="s">
        <v>20</v>
      </c>
      <c r="B422">
        <v>1170</v>
      </c>
      <c r="D422" t="s">
        <v>14</v>
      </c>
      <c r="E422" t="s">
        <v>2095</v>
      </c>
    </row>
    <row r="423" spans="1:5" x14ac:dyDescent="0.2">
      <c r="A423" t="s">
        <v>20</v>
      </c>
      <c r="B423">
        <v>1249</v>
      </c>
      <c r="D423" t="s">
        <v>14</v>
      </c>
      <c r="E423" t="s">
        <v>2095</v>
      </c>
    </row>
    <row r="424" spans="1:5" x14ac:dyDescent="0.2">
      <c r="A424" t="s">
        <v>20</v>
      </c>
      <c r="B424">
        <v>1267</v>
      </c>
      <c r="D424" t="s">
        <v>14</v>
      </c>
      <c r="E424" t="s">
        <v>2095</v>
      </c>
    </row>
    <row r="425" spans="1:5" x14ac:dyDescent="0.2">
      <c r="A425" t="s">
        <v>20</v>
      </c>
      <c r="B425">
        <v>1280</v>
      </c>
      <c r="D425" t="s">
        <v>14</v>
      </c>
      <c r="E425" t="s">
        <v>2095</v>
      </c>
    </row>
    <row r="426" spans="1:5" x14ac:dyDescent="0.2">
      <c r="A426" t="s">
        <v>20</v>
      </c>
      <c r="B426">
        <v>1297</v>
      </c>
      <c r="D426" t="s">
        <v>14</v>
      </c>
      <c r="E426" t="s">
        <v>2095</v>
      </c>
    </row>
    <row r="427" spans="1:5" x14ac:dyDescent="0.2">
      <c r="A427" t="s">
        <v>20</v>
      </c>
      <c r="B427">
        <v>1345</v>
      </c>
      <c r="D427" t="s">
        <v>14</v>
      </c>
      <c r="E427" t="s">
        <v>2095</v>
      </c>
    </row>
    <row r="428" spans="1:5" x14ac:dyDescent="0.2">
      <c r="A428" t="s">
        <v>20</v>
      </c>
      <c r="B428">
        <v>1354</v>
      </c>
      <c r="D428" t="s">
        <v>14</v>
      </c>
      <c r="E428" t="s">
        <v>2095</v>
      </c>
    </row>
    <row r="429" spans="1:5" x14ac:dyDescent="0.2">
      <c r="A429" t="s">
        <v>20</v>
      </c>
      <c r="B429">
        <v>1385</v>
      </c>
      <c r="D429" t="s">
        <v>14</v>
      </c>
      <c r="E429" t="s">
        <v>2095</v>
      </c>
    </row>
    <row r="430" spans="1:5" x14ac:dyDescent="0.2">
      <c r="A430" t="s">
        <v>20</v>
      </c>
      <c r="B430">
        <v>1396</v>
      </c>
      <c r="D430" t="s">
        <v>14</v>
      </c>
      <c r="E430" t="s">
        <v>2095</v>
      </c>
    </row>
    <row r="431" spans="1:5" x14ac:dyDescent="0.2">
      <c r="A431" t="s">
        <v>20</v>
      </c>
      <c r="B431">
        <v>1396</v>
      </c>
      <c r="D431" t="s">
        <v>14</v>
      </c>
      <c r="E431" t="s">
        <v>2095</v>
      </c>
    </row>
    <row r="432" spans="1:5" x14ac:dyDescent="0.2">
      <c r="A432" t="s">
        <v>20</v>
      </c>
      <c r="B432">
        <v>1425</v>
      </c>
      <c r="D432" t="s">
        <v>14</v>
      </c>
      <c r="E432" t="s">
        <v>2095</v>
      </c>
    </row>
    <row r="433" spans="1:5" x14ac:dyDescent="0.2">
      <c r="A433" t="s">
        <v>20</v>
      </c>
      <c r="B433">
        <v>1442</v>
      </c>
      <c r="D433" t="s">
        <v>14</v>
      </c>
      <c r="E433" t="s">
        <v>2095</v>
      </c>
    </row>
    <row r="434" spans="1:5" x14ac:dyDescent="0.2">
      <c r="A434" t="s">
        <v>20</v>
      </c>
      <c r="B434">
        <v>1460</v>
      </c>
      <c r="D434" t="s">
        <v>14</v>
      </c>
      <c r="E434" t="s">
        <v>2095</v>
      </c>
    </row>
    <row r="435" spans="1:5" x14ac:dyDescent="0.2">
      <c r="A435" t="s">
        <v>20</v>
      </c>
      <c r="B435">
        <v>1467</v>
      </c>
      <c r="D435" t="s">
        <v>14</v>
      </c>
      <c r="E435" t="s">
        <v>2095</v>
      </c>
    </row>
    <row r="436" spans="1:5" x14ac:dyDescent="0.2">
      <c r="A436" t="s">
        <v>20</v>
      </c>
      <c r="B436">
        <v>1470</v>
      </c>
      <c r="D436" t="s">
        <v>14</v>
      </c>
      <c r="E436" t="s">
        <v>2095</v>
      </c>
    </row>
    <row r="437" spans="1:5" x14ac:dyDescent="0.2">
      <c r="A437" t="s">
        <v>20</v>
      </c>
      <c r="B437">
        <v>1518</v>
      </c>
      <c r="D437" t="s">
        <v>14</v>
      </c>
      <c r="E437" t="s">
        <v>2095</v>
      </c>
    </row>
    <row r="438" spans="1:5" x14ac:dyDescent="0.2">
      <c r="A438" t="s">
        <v>20</v>
      </c>
      <c r="B438">
        <v>1539</v>
      </c>
      <c r="D438" t="s">
        <v>14</v>
      </c>
      <c r="E438" t="s">
        <v>2095</v>
      </c>
    </row>
    <row r="439" spans="1:5" x14ac:dyDescent="0.2">
      <c r="A439" t="s">
        <v>20</v>
      </c>
      <c r="B439">
        <v>1548</v>
      </c>
      <c r="D439" t="s">
        <v>14</v>
      </c>
      <c r="E439" t="s">
        <v>2095</v>
      </c>
    </row>
    <row r="440" spans="1:5" x14ac:dyDescent="0.2">
      <c r="A440" t="s">
        <v>20</v>
      </c>
      <c r="B440">
        <v>1559</v>
      </c>
      <c r="D440" t="s">
        <v>14</v>
      </c>
      <c r="E440" t="s">
        <v>2095</v>
      </c>
    </row>
    <row r="441" spans="1:5" x14ac:dyDescent="0.2">
      <c r="A441" t="s">
        <v>20</v>
      </c>
      <c r="B441">
        <v>1561</v>
      </c>
      <c r="D441" t="s">
        <v>14</v>
      </c>
      <c r="E441" t="s">
        <v>2095</v>
      </c>
    </row>
    <row r="442" spans="1:5" x14ac:dyDescent="0.2">
      <c r="A442" t="s">
        <v>20</v>
      </c>
      <c r="B442">
        <v>1572</v>
      </c>
      <c r="D442" t="s">
        <v>14</v>
      </c>
      <c r="E442" t="s">
        <v>2095</v>
      </c>
    </row>
    <row r="443" spans="1:5" x14ac:dyDescent="0.2">
      <c r="A443" t="s">
        <v>20</v>
      </c>
      <c r="B443">
        <v>1573</v>
      </c>
      <c r="D443" t="s">
        <v>14</v>
      </c>
      <c r="E443" t="s">
        <v>2095</v>
      </c>
    </row>
    <row r="444" spans="1:5" x14ac:dyDescent="0.2">
      <c r="A444" t="s">
        <v>20</v>
      </c>
      <c r="B444">
        <v>1600</v>
      </c>
      <c r="D444" t="s">
        <v>14</v>
      </c>
      <c r="E444" t="s">
        <v>2095</v>
      </c>
    </row>
    <row r="445" spans="1:5" x14ac:dyDescent="0.2">
      <c r="A445" t="s">
        <v>20</v>
      </c>
      <c r="B445">
        <v>1604</v>
      </c>
      <c r="D445" t="s">
        <v>14</v>
      </c>
      <c r="E445" t="s">
        <v>2095</v>
      </c>
    </row>
    <row r="446" spans="1:5" x14ac:dyDescent="0.2">
      <c r="A446" t="s">
        <v>20</v>
      </c>
      <c r="B446">
        <v>1605</v>
      </c>
      <c r="D446" t="s">
        <v>14</v>
      </c>
      <c r="E446" t="s">
        <v>2095</v>
      </c>
    </row>
    <row r="447" spans="1:5" x14ac:dyDescent="0.2">
      <c r="A447" t="s">
        <v>20</v>
      </c>
      <c r="B447">
        <v>1606</v>
      </c>
      <c r="D447" t="s">
        <v>14</v>
      </c>
      <c r="E447" t="s">
        <v>2095</v>
      </c>
    </row>
    <row r="448" spans="1:5" x14ac:dyDescent="0.2">
      <c r="A448" t="s">
        <v>20</v>
      </c>
      <c r="B448">
        <v>1613</v>
      </c>
      <c r="D448" t="s">
        <v>14</v>
      </c>
      <c r="E448" t="s">
        <v>2095</v>
      </c>
    </row>
    <row r="449" spans="1:5" x14ac:dyDescent="0.2">
      <c r="A449" t="s">
        <v>20</v>
      </c>
      <c r="B449">
        <v>1621</v>
      </c>
      <c r="D449" t="s">
        <v>14</v>
      </c>
      <c r="E449" t="s">
        <v>2095</v>
      </c>
    </row>
    <row r="450" spans="1:5" x14ac:dyDescent="0.2">
      <c r="A450" t="s">
        <v>20</v>
      </c>
      <c r="B450">
        <v>1629</v>
      </c>
      <c r="D450" t="s">
        <v>14</v>
      </c>
      <c r="E450" t="s">
        <v>2095</v>
      </c>
    </row>
    <row r="451" spans="1:5" x14ac:dyDescent="0.2">
      <c r="A451" t="s">
        <v>20</v>
      </c>
      <c r="B451">
        <v>1681</v>
      </c>
      <c r="D451" t="s">
        <v>14</v>
      </c>
      <c r="E451" t="s">
        <v>2095</v>
      </c>
    </row>
    <row r="452" spans="1:5" x14ac:dyDescent="0.2">
      <c r="A452" t="s">
        <v>20</v>
      </c>
      <c r="B452">
        <v>1684</v>
      </c>
      <c r="D452" t="s">
        <v>14</v>
      </c>
      <c r="E452" t="s">
        <v>2095</v>
      </c>
    </row>
    <row r="453" spans="1:5" x14ac:dyDescent="0.2">
      <c r="A453" t="s">
        <v>20</v>
      </c>
      <c r="B453">
        <v>1690</v>
      </c>
      <c r="D453" t="s">
        <v>14</v>
      </c>
      <c r="E453" t="s">
        <v>2095</v>
      </c>
    </row>
    <row r="454" spans="1:5" x14ac:dyDescent="0.2">
      <c r="A454" t="s">
        <v>20</v>
      </c>
      <c r="B454">
        <v>1697</v>
      </c>
      <c r="D454" t="s">
        <v>14</v>
      </c>
      <c r="E454" t="s">
        <v>2095</v>
      </c>
    </row>
    <row r="455" spans="1:5" x14ac:dyDescent="0.2">
      <c r="A455" t="s">
        <v>20</v>
      </c>
      <c r="B455">
        <v>1703</v>
      </c>
      <c r="D455" t="s">
        <v>14</v>
      </c>
      <c r="E455" t="s">
        <v>2095</v>
      </c>
    </row>
    <row r="456" spans="1:5" x14ac:dyDescent="0.2">
      <c r="A456" t="s">
        <v>20</v>
      </c>
      <c r="B456">
        <v>1713</v>
      </c>
      <c r="D456" t="s">
        <v>14</v>
      </c>
      <c r="E456" t="s">
        <v>2095</v>
      </c>
    </row>
    <row r="457" spans="1:5" x14ac:dyDescent="0.2">
      <c r="A457" t="s">
        <v>20</v>
      </c>
      <c r="B457">
        <v>1773</v>
      </c>
      <c r="D457" t="s">
        <v>14</v>
      </c>
      <c r="E457" t="s">
        <v>2095</v>
      </c>
    </row>
    <row r="458" spans="1:5" x14ac:dyDescent="0.2">
      <c r="A458" t="s">
        <v>20</v>
      </c>
      <c r="B458">
        <v>1782</v>
      </c>
      <c r="D458" t="s">
        <v>14</v>
      </c>
      <c r="E458" t="s">
        <v>2095</v>
      </c>
    </row>
    <row r="459" spans="1:5" x14ac:dyDescent="0.2">
      <c r="A459" t="s">
        <v>20</v>
      </c>
      <c r="B459">
        <v>1784</v>
      </c>
      <c r="D459" t="s">
        <v>14</v>
      </c>
      <c r="E459" t="s">
        <v>2095</v>
      </c>
    </row>
    <row r="460" spans="1:5" x14ac:dyDescent="0.2">
      <c r="A460" t="s">
        <v>20</v>
      </c>
      <c r="B460">
        <v>1785</v>
      </c>
      <c r="D460" t="s">
        <v>14</v>
      </c>
      <c r="E460" t="s">
        <v>2095</v>
      </c>
    </row>
    <row r="461" spans="1:5" x14ac:dyDescent="0.2">
      <c r="A461" t="s">
        <v>20</v>
      </c>
      <c r="B461">
        <v>1797</v>
      </c>
      <c r="D461" t="s">
        <v>14</v>
      </c>
      <c r="E461" t="s">
        <v>2095</v>
      </c>
    </row>
    <row r="462" spans="1:5" x14ac:dyDescent="0.2">
      <c r="A462" t="s">
        <v>20</v>
      </c>
      <c r="B462">
        <v>1815</v>
      </c>
      <c r="D462" t="s">
        <v>14</v>
      </c>
      <c r="E462" t="s">
        <v>2095</v>
      </c>
    </row>
    <row r="463" spans="1:5" x14ac:dyDescent="0.2">
      <c r="A463" t="s">
        <v>20</v>
      </c>
      <c r="B463">
        <v>1821</v>
      </c>
      <c r="D463" t="s">
        <v>14</v>
      </c>
      <c r="E463" t="s">
        <v>2095</v>
      </c>
    </row>
    <row r="464" spans="1:5" x14ac:dyDescent="0.2">
      <c r="A464" t="s">
        <v>20</v>
      </c>
      <c r="B464">
        <v>1866</v>
      </c>
      <c r="D464" t="s">
        <v>14</v>
      </c>
      <c r="E464" t="s">
        <v>2095</v>
      </c>
    </row>
    <row r="465" spans="1:5" x14ac:dyDescent="0.2">
      <c r="A465" t="s">
        <v>20</v>
      </c>
      <c r="B465">
        <v>1884</v>
      </c>
      <c r="D465" t="s">
        <v>14</v>
      </c>
      <c r="E465" t="s">
        <v>2095</v>
      </c>
    </row>
    <row r="466" spans="1:5" x14ac:dyDescent="0.2">
      <c r="A466" t="s">
        <v>20</v>
      </c>
      <c r="B466">
        <v>1887</v>
      </c>
      <c r="D466" t="s">
        <v>14</v>
      </c>
      <c r="E466" t="s">
        <v>2095</v>
      </c>
    </row>
    <row r="467" spans="1:5" x14ac:dyDescent="0.2">
      <c r="A467" t="s">
        <v>20</v>
      </c>
      <c r="B467">
        <v>1894</v>
      </c>
      <c r="D467" t="s">
        <v>14</v>
      </c>
      <c r="E467" t="s">
        <v>2095</v>
      </c>
    </row>
    <row r="468" spans="1:5" x14ac:dyDescent="0.2">
      <c r="A468" t="s">
        <v>20</v>
      </c>
      <c r="B468">
        <v>1902</v>
      </c>
      <c r="D468" t="s">
        <v>14</v>
      </c>
      <c r="E468" t="s">
        <v>2095</v>
      </c>
    </row>
    <row r="469" spans="1:5" x14ac:dyDescent="0.2">
      <c r="A469" t="s">
        <v>20</v>
      </c>
      <c r="B469">
        <v>1917</v>
      </c>
      <c r="D469" t="s">
        <v>14</v>
      </c>
      <c r="E469" t="s">
        <v>2095</v>
      </c>
    </row>
    <row r="470" spans="1:5" x14ac:dyDescent="0.2">
      <c r="A470" t="s">
        <v>20</v>
      </c>
      <c r="B470">
        <v>1965</v>
      </c>
      <c r="D470" t="s">
        <v>14</v>
      </c>
      <c r="E470" t="s">
        <v>2095</v>
      </c>
    </row>
    <row r="471" spans="1:5" x14ac:dyDescent="0.2">
      <c r="A471" t="s">
        <v>20</v>
      </c>
      <c r="B471">
        <v>1989</v>
      </c>
      <c r="D471" t="s">
        <v>14</v>
      </c>
      <c r="E471" t="s">
        <v>2095</v>
      </c>
    </row>
    <row r="472" spans="1:5" x14ac:dyDescent="0.2">
      <c r="A472" t="s">
        <v>20</v>
      </c>
      <c r="B472">
        <v>1991</v>
      </c>
      <c r="D472" t="s">
        <v>14</v>
      </c>
      <c r="E472" t="s">
        <v>2095</v>
      </c>
    </row>
    <row r="473" spans="1:5" x14ac:dyDescent="0.2">
      <c r="A473" t="s">
        <v>20</v>
      </c>
      <c r="B473">
        <v>2013</v>
      </c>
      <c r="D473" t="s">
        <v>14</v>
      </c>
      <c r="E473" t="s">
        <v>2095</v>
      </c>
    </row>
    <row r="474" spans="1:5" x14ac:dyDescent="0.2">
      <c r="A474" t="s">
        <v>20</v>
      </c>
      <c r="B474">
        <v>2038</v>
      </c>
      <c r="D474" t="s">
        <v>14</v>
      </c>
      <c r="E474" t="s">
        <v>2095</v>
      </c>
    </row>
    <row r="475" spans="1:5" x14ac:dyDescent="0.2">
      <c r="A475" t="s">
        <v>20</v>
      </c>
      <c r="B475">
        <v>2043</v>
      </c>
      <c r="D475" t="s">
        <v>14</v>
      </c>
      <c r="E475" t="s">
        <v>2095</v>
      </c>
    </row>
    <row r="476" spans="1:5" x14ac:dyDescent="0.2">
      <c r="A476" t="s">
        <v>20</v>
      </c>
      <c r="B476">
        <v>2053</v>
      </c>
      <c r="D476" t="s">
        <v>14</v>
      </c>
      <c r="E476" t="s">
        <v>2095</v>
      </c>
    </row>
    <row r="477" spans="1:5" x14ac:dyDescent="0.2">
      <c r="A477" t="s">
        <v>20</v>
      </c>
      <c r="B477">
        <v>2080</v>
      </c>
      <c r="D477" t="s">
        <v>14</v>
      </c>
      <c r="E477" t="s">
        <v>2095</v>
      </c>
    </row>
    <row r="478" spans="1:5" x14ac:dyDescent="0.2">
      <c r="A478" t="s">
        <v>20</v>
      </c>
      <c r="B478">
        <v>2100</v>
      </c>
      <c r="D478" t="s">
        <v>14</v>
      </c>
      <c r="E478" t="s">
        <v>2095</v>
      </c>
    </row>
    <row r="479" spans="1:5" x14ac:dyDescent="0.2">
      <c r="A479" t="s">
        <v>20</v>
      </c>
      <c r="B479">
        <v>2105</v>
      </c>
      <c r="D479" t="s">
        <v>14</v>
      </c>
      <c r="E479" t="s">
        <v>2095</v>
      </c>
    </row>
    <row r="480" spans="1:5" x14ac:dyDescent="0.2">
      <c r="A480" t="s">
        <v>20</v>
      </c>
      <c r="B480">
        <v>2106</v>
      </c>
      <c r="D480" t="s">
        <v>14</v>
      </c>
      <c r="E480" t="s">
        <v>2095</v>
      </c>
    </row>
    <row r="481" spans="1:5" x14ac:dyDescent="0.2">
      <c r="A481" t="s">
        <v>20</v>
      </c>
      <c r="B481">
        <v>2107</v>
      </c>
      <c r="D481" t="s">
        <v>14</v>
      </c>
      <c r="E481" t="s">
        <v>2095</v>
      </c>
    </row>
    <row r="482" spans="1:5" x14ac:dyDescent="0.2">
      <c r="A482" t="s">
        <v>20</v>
      </c>
      <c r="B482">
        <v>2120</v>
      </c>
      <c r="D482" t="s">
        <v>14</v>
      </c>
      <c r="E482" t="s">
        <v>2095</v>
      </c>
    </row>
    <row r="483" spans="1:5" x14ac:dyDescent="0.2">
      <c r="A483" t="s">
        <v>20</v>
      </c>
      <c r="B483">
        <v>2144</v>
      </c>
      <c r="D483" t="s">
        <v>14</v>
      </c>
      <c r="E483" t="s">
        <v>2095</v>
      </c>
    </row>
    <row r="484" spans="1:5" x14ac:dyDescent="0.2">
      <c r="A484" t="s">
        <v>20</v>
      </c>
      <c r="B484">
        <v>2188</v>
      </c>
      <c r="D484" t="s">
        <v>14</v>
      </c>
      <c r="E484" t="s">
        <v>2095</v>
      </c>
    </row>
    <row r="485" spans="1:5" x14ac:dyDescent="0.2">
      <c r="A485" t="s">
        <v>20</v>
      </c>
      <c r="B485">
        <v>2218</v>
      </c>
      <c r="D485" t="s">
        <v>14</v>
      </c>
      <c r="E485" t="s">
        <v>2095</v>
      </c>
    </row>
    <row r="486" spans="1:5" x14ac:dyDescent="0.2">
      <c r="A486" t="s">
        <v>20</v>
      </c>
      <c r="B486">
        <v>2220</v>
      </c>
      <c r="D486" t="s">
        <v>14</v>
      </c>
      <c r="E486" t="s">
        <v>2095</v>
      </c>
    </row>
    <row r="487" spans="1:5" x14ac:dyDescent="0.2">
      <c r="A487" t="s">
        <v>20</v>
      </c>
      <c r="B487">
        <v>2230</v>
      </c>
      <c r="D487" t="s">
        <v>14</v>
      </c>
      <c r="E487" t="s">
        <v>2095</v>
      </c>
    </row>
    <row r="488" spans="1:5" x14ac:dyDescent="0.2">
      <c r="A488" t="s">
        <v>20</v>
      </c>
      <c r="B488">
        <v>2237</v>
      </c>
      <c r="D488" t="s">
        <v>14</v>
      </c>
      <c r="E488" t="s">
        <v>2095</v>
      </c>
    </row>
    <row r="489" spans="1:5" x14ac:dyDescent="0.2">
      <c r="A489" t="s">
        <v>20</v>
      </c>
      <c r="B489">
        <v>2261</v>
      </c>
      <c r="D489" t="s">
        <v>14</v>
      </c>
      <c r="E489" t="s">
        <v>2095</v>
      </c>
    </row>
    <row r="490" spans="1:5" x14ac:dyDescent="0.2">
      <c r="A490" t="s">
        <v>20</v>
      </c>
      <c r="B490">
        <v>2266</v>
      </c>
      <c r="D490" t="s">
        <v>14</v>
      </c>
      <c r="E490" t="s">
        <v>2095</v>
      </c>
    </row>
    <row r="491" spans="1:5" x14ac:dyDescent="0.2">
      <c r="A491" t="s">
        <v>20</v>
      </c>
      <c r="B491">
        <v>2283</v>
      </c>
      <c r="D491" t="s">
        <v>14</v>
      </c>
      <c r="E491" t="s">
        <v>2095</v>
      </c>
    </row>
    <row r="492" spans="1:5" x14ac:dyDescent="0.2">
      <c r="A492" t="s">
        <v>20</v>
      </c>
      <c r="B492">
        <v>2289</v>
      </c>
      <c r="D492" t="s">
        <v>14</v>
      </c>
      <c r="E492" t="s">
        <v>2095</v>
      </c>
    </row>
    <row r="493" spans="1:5" x14ac:dyDescent="0.2">
      <c r="A493" t="s">
        <v>20</v>
      </c>
      <c r="B493">
        <v>2293</v>
      </c>
      <c r="D493" t="s">
        <v>14</v>
      </c>
      <c r="E493" t="s">
        <v>2095</v>
      </c>
    </row>
    <row r="494" spans="1:5" x14ac:dyDescent="0.2">
      <c r="A494" t="s">
        <v>20</v>
      </c>
      <c r="B494">
        <v>2320</v>
      </c>
      <c r="D494" t="s">
        <v>14</v>
      </c>
      <c r="E494" t="s">
        <v>2095</v>
      </c>
    </row>
    <row r="495" spans="1:5" x14ac:dyDescent="0.2">
      <c r="A495" t="s">
        <v>20</v>
      </c>
      <c r="B495">
        <v>2326</v>
      </c>
      <c r="D495" t="s">
        <v>14</v>
      </c>
      <c r="E495" t="s">
        <v>2095</v>
      </c>
    </row>
    <row r="496" spans="1:5" x14ac:dyDescent="0.2">
      <c r="A496" t="s">
        <v>20</v>
      </c>
      <c r="B496">
        <v>2331</v>
      </c>
      <c r="D496" t="s">
        <v>14</v>
      </c>
      <c r="E496" t="s">
        <v>2095</v>
      </c>
    </row>
    <row r="497" spans="1:5" x14ac:dyDescent="0.2">
      <c r="A497" t="s">
        <v>20</v>
      </c>
      <c r="B497">
        <v>2346</v>
      </c>
      <c r="D497" t="s">
        <v>14</v>
      </c>
      <c r="E497" t="s">
        <v>2095</v>
      </c>
    </row>
    <row r="498" spans="1:5" x14ac:dyDescent="0.2">
      <c r="A498" t="s">
        <v>20</v>
      </c>
      <c r="B498">
        <v>2353</v>
      </c>
      <c r="D498" t="s">
        <v>14</v>
      </c>
      <c r="E498" t="s">
        <v>2095</v>
      </c>
    </row>
    <row r="499" spans="1:5" x14ac:dyDescent="0.2">
      <c r="A499" t="s">
        <v>20</v>
      </c>
      <c r="B499">
        <v>2409</v>
      </c>
      <c r="D499" t="s">
        <v>14</v>
      </c>
      <c r="E499" t="s">
        <v>2095</v>
      </c>
    </row>
    <row r="500" spans="1:5" x14ac:dyDescent="0.2">
      <c r="A500" t="s">
        <v>20</v>
      </c>
      <c r="B500">
        <v>2414</v>
      </c>
      <c r="D500" t="s">
        <v>14</v>
      </c>
      <c r="E500" t="s">
        <v>2095</v>
      </c>
    </row>
    <row r="501" spans="1:5" x14ac:dyDescent="0.2">
      <c r="A501" t="s">
        <v>20</v>
      </c>
      <c r="B501">
        <v>2431</v>
      </c>
      <c r="D501" t="s">
        <v>14</v>
      </c>
      <c r="E501" t="s">
        <v>2095</v>
      </c>
    </row>
    <row r="502" spans="1:5" x14ac:dyDescent="0.2">
      <c r="A502" t="s">
        <v>20</v>
      </c>
      <c r="B502">
        <v>2436</v>
      </c>
      <c r="D502" t="s">
        <v>14</v>
      </c>
      <c r="E502" t="s">
        <v>2095</v>
      </c>
    </row>
    <row r="503" spans="1:5" x14ac:dyDescent="0.2">
      <c r="A503" t="s">
        <v>20</v>
      </c>
      <c r="B503">
        <v>2441</v>
      </c>
      <c r="D503" t="s">
        <v>14</v>
      </c>
      <c r="E503" t="s">
        <v>2095</v>
      </c>
    </row>
    <row r="504" spans="1:5" x14ac:dyDescent="0.2">
      <c r="A504" t="s">
        <v>20</v>
      </c>
      <c r="B504">
        <v>2443</v>
      </c>
      <c r="D504" t="s">
        <v>14</v>
      </c>
      <c r="E504" t="s">
        <v>2095</v>
      </c>
    </row>
    <row r="505" spans="1:5" x14ac:dyDescent="0.2">
      <c r="A505" t="s">
        <v>20</v>
      </c>
      <c r="B505">
        <v>2443</v>
      </c>
      <c r="D505" t="s">
        <v>14</v>
      </c>
      <c r="E505" t="s">
        <v>2095</v>
      </c>
    </row>
    <row r="506" spans="1:5" x14ac:dyDescent="0.2">
      <c r="A506" t="s">
        <v>20</v>
      </c>
      <c r="B506">
        <v>2468</v>
      </c>
      <c r="D506" t="s">
        <v>14</v>
      </c>
      <c r="E506" t="s">
        <v>2095</v>
      </c>
    </row>
    <row r="507" spans="1:5" x14ac:dyDescent="0.2">
      <c r="A507" t="s">
        <v>20</v>
      </c>
      <c r="B507">
        <v>2475</v>
      </c>
      <c r="D507" t="s">
        <v>14</v>
      </c>
      <c r="E507" t="s">
        <v>2095</v>
      </c>
    </row>
    <row r="508" spans="1:5" x14ac:dyDescent="0.2">
      <c r="A508" t="s">
        <v>20</v>
      </c>
      <c r="B508">
        <v>2489</v>
      </c>
      <c r="D508" t="s">
        <v>14</v>
      </c>
      <c r="E508" t="s">
        <v>2095</v>
      </c>
    </row>
    <row r="509" spans="1:5" x14ac:dyDescent="0.2">
      <c r="A509" t="s">
        <v>20</v>
      </c>
      <c r="B509">
        <v>2506</v>
      </c>
      <c r="D509" t="s">
        <v>14</v>
      </c>
      <c r="E509" t="s">
        <v>2095</v>
      </c>
    </row>
    <row r="510" spans="1:5" x14ac:dyDescent="0.2">
      <c r="A510" t="s">
        <v>20</v>
      </c>
      <c r="B510">
        <v>2526</v>
      </c>
      <c r="D510" t="s">
        <v>14</v>
      </c>
      <c r="E510" t="s">
        <v>2095</v>
      </c>
    </row>
    <row r="511" spans="1:5" x14ac:dyDescent="0.2">
      <c r="A511" t="s">
        <v>20</v>
      </c>
      <c r="B511">
        <v>2528</v>
      </c>
      <c r="D511" t="s">
        <v>14</v>
      </c>
      <c r="E511" t="s">
        <v>2095</v>
      </c>
    </row>
    <row r="512" spans="1:5" x14ac:dyDescent="0.2">
      <c r="A512" t="s">
        <v>20</v>
      </c>
      <c r="B512">
        <v>2551</v>
      </c>
      <c r="D512" t="s">
        <v>14</v>
      </c>
      <c r="E512" t="s">
        <v>2095</v>
      </c>
    </row>
    <row r="513" spans="1:5" x14ac:dyDescent="0.2">
      <c r="A513" t="s">
        <v>20</v>
      </c>
      <c r="B513">
        <v>2662</v>
      </c>
      <c r="D513" t="s">
        <v>14</v>
      </c>
      <c r="E513" t="s">
        <v>2095</v>
      </c>
    </row>
    <row r="514" spans="1:5" x14ac:dyDescent="0.2">
      <c r="A514" t="s">
        <v>20</v>
      </c>
      <c r="B514">
        <v>2673</v>
      </c>
      <c r="D514" t="s">
        <v>14</v>
      </c>
      <c r="E514" t="s">
        <v>2095</v>
      </c>
    </row>
    <row r="515" spans="1:5" x14ac:dyDescent="0.2">
      <c r="A515" t="s">
        <v>20</v>
      </c>
      <c r="B515">
        <v>2693</v>
      </c>
      <c r="D515" t="s">
        <v>14</v>
      </c>
      <c r="E515" t="s">
        <v>2095</v>
      </c>
    </row>
    <row r="516" spans="1:5" x14ac:dyDescent="0.2">
      <c r="A516" t="s">
        <v>20</v>
      </c>
      <c r="B516">
        <v>2725</v>
      </c>
      <c r="D516" t="s">
        <v>14</v>
      </c>
      <c r="E516" t="s">
        <v>2095</v>
      </c>
    </row>
    <row r="517" spans="1:5" x14ac:dyDescent="0.2">
      <c r="A517" t="s">
        <v>20</v>
      </c>
      <c r="B517">
        <v>2739</v>
      </c>
      <c r="D517" t="s">
        <v>14</v>
      </c>
      <c r="E517" t="s">
        <v>2095</v>
      </c>
    </row>
    <row r="518" spans="1:5" x14ac:dyDescent="0.2">
      <c r="A518" t="s">
        <v>20</v>
      </c>
      <c r="B518">
        <v>2756</v>
      </c>
      <c r="D518" t="s">
        <v>14</v>
      </c>
      <c r="E518" t="s">
        <v>2095</v>
      </c>
    </row>
    <row r="519" spans="1:5" x14ac:dyDescent="0.2">
      <c r="A519" t="s">
        <v>20</v>
      </c>
      <c r="B519">
        <v>2768</v>
      </c>
      <c r="D519" t="s">
        <v>14</v>
      </c>
      <c r="E519" t="s">
        <v>2095</v>
      </c>
    </row>
    <row r="520" spans="1:5" x14ac:dyDescent="0.2">
      <c r="A520" t="s">
        <v>20</v>
      </c>
      <c r="B520">
        <v>2805</v>
      </c>
      <c r="D520" t="s">
        <v>14</v>
      </c>
      <c r="E520" t="s">
        <v>2095</v>
      </c>
    </row>
    <row r="521" spans="1:5" x14ac:dyDescent="0.2">
      <c r="A521" t="s">
        <v>20</v>
      </c>
      <c r="B521">
        <v>2857</v>
      </c>
      <c r="D521" t="s">
        <v>14</v>
      </c>
      <c r="E521" t="s">
        <v>2095</v>
      </c>
    </row>
    <row r="522" spans="1:5" x14ac:dyDescent="0.2">
      <c r="A522" t="s">
        <v>20</v>
      </c>
      <c r="B522">
        <v>2875</v>
      </c>
      <c r="D522" t="s">
        <v>14</v>
      </c>
      <c r="E522" t="s">
        <v>2095</v>
      </c>
    </row>
    <row r="523" spans="1:5" x14ac:dyDescent="0.2">
      <c r="A523" t="s">
        <v>20</v>
      </c>
      <c r="B523">
        <v>2893</v>
      </c>
      <c r="D523" t="s">
        <v>14</v>
      </c>
      <c r="E523" t="s">
        <v>2095</v>
      </c>
    </row>
    <row r="524" spans="1:5" x14ac:dyDescent="0.2">
      <c r="A524" t="s">
        <v>20</v>
      </c>
      <c r="B524">
        <v>2985</v>
      </c>
      <c r="D524" t="s">
        <v>14</v>
      </c>
      <c r="E524" t="s">
        <v>2095</v>
      </c>
    </row>
    <row r="525" spans="1:5" x14ac:dyDescent="0.2">
      <c r="A525" t="s">
        <v>20</v>
      </c>
      <c r="B525">
        <v>3016</v>
      </c>
      <c r="D525" t="s">
        <v>14</v>
      </c>
      <c r="E525" t="s">
        <v>2095</v>
      </c>
    </row>
    <row r="526" spans="1:5" x14ac:dyDescent="0.2">
      <c r="A526" t="s">
        <v>20</v>
      </c>
      <c r="B526">
        <v>3036</v>
      </c>
      <c r="D526" t="s">
        <v>14</v>
      </c>
      <c r="E526" t="s">
        <v>2095</v>
      </c>
    </row>
    <row r="527" spans="1:5" x14ac:dyDescent="0.2">
      <c r="A527" t="s">
        <v>20</v>
      </c>
      <c r="B527">
        <v>3059</v>
      </c>
      <c r="D527" t="s">
        <v>14</v>
      </c>
      <c r="E527" t="s">
        <v>2095</v>
      </c>
    </row>
    <row r="528" spans="1:5" x14ac:dyDescent="0.2">
      <c r="A528" t="s">
        <v>20</v>
      </c>
      <c r="B528">
        <v>3063</v>
      </c>
      <c r="D528" t="s">
        <v>14</v>
      </c>
      <c r="E528" t="s">
        <v>2095</v>
      </c>
    </row>
    <row r="529" spans="1:5" x14ac:dyDescent="0.2">
      <c r="A529" t="s">
        <v>20</v>
      </c>
      <c r="B529">
        <v>3116</v>
      </c>
      <c r="D529" t="s">
        <v>14</v>
      </c>
      <c r="E529" t="s">
        <v>2095</v>
      </c>
    </row>
    <row r="530" spans="1:5" x14ac:dyDescent="0.2">
      <c r="A530" t="s">
        <v>20</v>
      </c>
      <c r="B530">
        <v>3131</v>
      </c>
      <c r="D530" t="s">
        <v>14</v>
      </c>
      <c r="E530" t="s">
        <v>2095</v>
      </c>
    </row>
    <row r="531" spans="1:5" x14ac:dyDescent="0.2">
      <c r="A531" t="s">
        <v>20</v>
      </c>
      <c r="B531">
        <v>3177</v>
      </c>
      <c r="D531" t="s">
        <v>14</v>
      </c>
      <c r="E531" t="s">
        <v>2095</v>
      </c>
    </row>
    <row r="532" spans="1:5" x14ac:dyDescent="0.2">
      <c r="A532" t="s">
        <v>20</v>
      </c>
      <c r="B532">
        <v>3205</v>
      </c>
      <c r="D532" t="s">
        <v>14</v>
      </c>
      <c r="E532" t="s">
        <v>2095</v>
      </c>
    </row>
    <row r="533" spans="1:5" x14ac:dyDescent="0.2">
      <c r="A533" t="s">
        <v>20</v>
      </c>
      <c r="B533">
        <v>3272</v>
      </c>
      <c r="D533" t="s">
        <v>14</v>
      </c>
      <c r="E533" t="s">
        <v>2095</v>
      </c>
    </row>
    <row r="534" spans="1:5" x14ac:dyDescent="0.2">
      <c r="A534" t="s">
        <v>20</v>
      </c>
      <c r="B534">
        <v>3308</v>
      </c>
      <c r="D534" t="s">
        <v>14</v>
      </c>
      <c r="E534" t="s">
        <v>2095</v>
      </c>
    </row>
    <row r="535" spans="1:5" x14ac:dyDescent="0.2">
      <c r="A535" t="s">
        <v>20</v>
      </c>
      <c r="B535">
        <v>3318</v>
      </c>
      <c r="D535" t="s">
        <v>14</v>
      </c>
      <c r="E535" t="s">
        <v>2095</v>
      </c>
    </row>
    <row r="536" spans="1:5" x14ac:dyDescent="0.2">
      <c r="A536" t="s">
        <v>20</v>
      </c>
      <c r="B536">
        <v>3376</v>
      </c>
      <c r="D536" t="s">
        <v>14</v>
      </c>
      <c r="E536" t="s">
        <v>2095</v>
      </c>
    </row>
    <row r="537" spans="1:5" x14ac:dyDescent="0.2">
      <c r="A537" t="s">
        <v>20</v>
      </c>
      <c r="B537">
        <v>3388</v>
      </c>
      <c r="D537" t="s">
        <v>14</v>
      </c>
      <c r="E537" t="s">
        <v>2095</v>
      </c>
    </row>
    <row r="538" spans="1:5" x14ac:dyDescent="0.2">
      <c r="A538" t="s">
        <v>20</v>
      </c>
      <c r="B538">
        <v>3533</v>
      </c>
      <c r="D538" t="s">
        <v>14</v>
      </c>
      <c r="E538" t="s">
        <v>2095</v>
      </c>
    </row>
    <row r="539" spans="1:5" x14ac:dyDescent="0.2">
      <c r="A539" t="s">
        <v>20</v>
      </c>
      <c r="B539">
        <v>3537</v>
      </c>
      <c r="D539" t="s">
        <v>14</v>
      </c>
      <c r="E539" t="s">
        <v>2095</v>
      </c>
    </row>
    <row r="540" spans="1:5" x14ac:dyDescent="0.2">
      <c r="A540" t="s">
        <v>20</v>
      </c>
      <c r="B540">
        <v>3594</v>
      </c>
      <c r="D540" t="s">
        <v>14</v>
      </c>
      <c r="E540" t="s">
        <v>2095</v>
      </c>
    </row>
    <row r="541" spans="1:5" x14ac:dyDescent="0.2">
      <c r="A541" t="s">
        <v>20</v>
      </c>
      <c r="B541">
        <v>3596</v>
      </c>
      <c r="D541" t="s">
        <v>14</v>
      </c>
      <c r="E541" t="s">
        <v>2095</v>
      </c>
    </row>
    <row r="542" spans="1:5" x14ac:dyDescent="0.2">
      <c r="A542" t="s">
        <v>20</v>
      </c>
      <c r="B542">
        <v>3657</v>
      </c>
      <c r="D542" t="s">
        <v>14</v>
      </c>
      <c r="E542" t="s">
        <v>2095</v>
      </c>
    </row>
    <row r="543" spans="1:5" x14ac:dyDescent="0.2">
      <c r="A543" t="s">
        <v>20</v>
      </c>
      <c r="B543">
        <v>3727</v>
      </c>
      <c r="D543" t="s">
        <v>14</v>
      </c>
      <c r="E543" t="s">
        <v>2095</v>
      </c>
    </row>
    <row r="544" spans="1:5" x14ac:dyDescent="0.2">
      <c r="A544" t="s">
        <v>20</v>
      </c>
      <c r="B544">
        <v>3742</v>
      </c>
      <c r="D544" t="s">
        <v>14</v>
      </c>
      <c r="E544" t="s">
        <v>2095</v>
      </c>
    </row>
    <row r="545" spans="1:5" x14ac:dyDescent="0.2">
      <c r="A545" t="s">
        <v>20</v>
      </c>
      <c r="B545">
        <v>3777</v>
      </c>
      <c r="D545" t="s">
        <v>14</v>
      </c>
      <c r="E545" t="s">
        <v>2095</v>
      </c>
    </row>
    <row r="546" spans="1:5" x14ac:dyDescent="0.2">
      <c r="A546" t="s">
        <v>20</v>
      </c>
      <c r="B546">
        <v>3934</v>
      </c>
      <c r="D546" t="s">
        <v>14</v>
      </c>
      <c r="E546" t="s">
        <v>2095</v>
      </c>
    </row>
    <row r="547" spans="1:5" x14ac:dyDescent="0.2">
      <c r="A547" t="s">
        <v>20</v>
      </c>
      <c r="B547">
        <v>4006</v>
      </c>
      <c r="D547" t="s">
        <v>14</v>
      </c>
      <c r="E547" t="s">
        <v>2095</v>
      </c>
    </row>
    <row r="548" spans="1:5" x14ac:dyDescent="0.2">
      <c r="A548" t="s">
        <v>20</v>
      </c>
      <c r="B548">
        <v>4065</v>
      </c>
      <c r="D548" t="s">
        <v>14</v>
      </c>
      <c r="E548" t="s">
        <v>2095</v>
      </c>
    </row>
    <row r="549" spans="1:5" x14ac:dyDescent="0.2">
      <c r="A549" t="s">
        <v>20</v>
      </c>
      <c r="B549">
        <v>4233</v>
      </c>
      <c r="D549" t="s">
        <v>14</v>
      </c>
      <c r="E549" t="s">
        <v>2095</v>
      </c>
    </row>
    <row r="550" spans="1:5" x14ac:dyDescent="0.2">
      <c r="A550" t="s">
        <v>20</v>
      </c>
      <c r="B550">
        <v>4289</v>
      </c>
      <c r="D550" t="s">
        <v>14</v>
      </c>
      <c r="E550" t="s">
        <v>2095</v>
      </c>
    </row>
    <row r="551" spans="1:5" x14ac:dyDescent="0.2">
      <c r="A551" t="s">
        <v>20</v>
      </c>
      <c r="B551">
        <v>4358</v>
      </c>
      <c r="D551" t="s">
        <v>14</v>
      </c>
      <c r="E551" t="s">
        <v>2095</v>
      </c>
    </row>
    <row r="552" spans="1:5" x14ac:dyDescent="0.2">
      <c r="A552" t="s">
        <v>20</v>
      </c>
      <c r="B552">
        <v>4498</v>
      </c>
      <c r="D552" t="s">
        <v>14</v>
      </c>
      <c r="E552" t="s">
        <v>2095</v>
      </c>
    </row>
    <row r="553" spans="1:5" x14ac:dyDescent="0.2">
      <c r="A553" t="s">
        <v>20</v>
      </c>
      <c r="B553">
        <v>4799</v>
      </c>
      <c r="D553" t="s">
        <v>14</v>
      </c>
      <c r="E553" t="s">
        <v>2095</v>
      </c>
    </row>
    <row r="554" spans="1:5" x14ac:dyDescent="0.2">
      <c r="A554" t="s">
        <v>20</v>
      </c>
      <c r="B554">
        <v>5139</v>
      </c>
      <c r="D554" t="s">
        <v>14</v>
      </c>
      <c r="E554" t="s">
        <v>2095</v>
      </c>
    </row>
    <row r="555" spans="1:5" x14ac:dyDescent="0.2">
      <c r="A555" t="s">
        <v>20</v>
      </c>
      <c r="B555">
        <v>5168</v>
      </c>
      <c r="D555" t="s">
        <v>14</v>
      </c>
      <c r="E555" t="s">
        <v>2095</v>
      </c>
    </row>
    <row r="556" spans="1:5" x14ac:dyDescent="0.2">
      <c r="A556" t="s">
        <v>20</v>
      </c>
      <c r="B556">
        <v>5180</v>
      </c>
      <c r="D556" t="s">
        <v>14</v>
      </c>
      <c r="E556" t="s">
        <v>2095</v>
      </c>
    </row>
    <row r="557" spans="1:5" x14ac:dyDescent="0.2">
      <c r="A557" t="s">
        <v>20</v>
      </c>
      <c r="B557">
        <v>5203</v>
      </c>
      <c r="D557" t="s">
        <v>14</v>
      </c>
      <c r="E557" t="s">
        <v>2095</v>
      </c>
    </row>
    <row r="558" spans="1:5" x14ac:dyDescent="0.2">
      <c r="A558" t="s">
        <v>20</v>
      </c>
      <c r="B558">
        <v>5419</v>
      </c>
      <c r="D558" t="s">
        <v>14</v>
      </c>
      <c r="E558" t="s">
        <v>2095</v>
      </c>
    </row>
    <row r="559" spans="1:5" x14ac:dyDescent="0.2">
      <c r="A559" t="s">
        <v>20</v>
      </c>
      <c r="B559">
        <v>5512</v>
      </c>
      <c r="D559" t="s">
        <v>14</v>
      </c>
      <c r="E559" t="s">
        <v>2095</v>
      </c>
    </row>
    <row r="560" spans="1:5" x14ac:dyDescent="0.2">
      <c r="A560" t="s">
        <v>20</v>
      </c>
      <c r="B560">
        <v>5880</v>
      </c>
      <c r="D560" t="s">
        <v>14</v>
      </c>
      <c r="E560" t="s">
        <v>2095</v>
      </c>
    </row>
    <row r="561" spans="1:5" x14ac:dyDescent="0.2">
      <c r="A561" t="s">
        <v>20</v>
      </c>
      <c r="B561">
        <v>5966</v>
      </c>
      <c r="D561" t="s">
        <v>14</v>
      </c>
      <c r="E561" t="s">
        <v>2095</v>
      </c>
    </row>
    <row r="562" spans="1:5" x14ac:dyDescent="0.2">
      <c r="A562" t="s">
        <v>20</v>
      </c>
      <c r="B562">
        <v>6212</v>
      </c>
      <c r="D562" t="s">
        <v>14</v>
      </c>
      <c r="E562" t="s">
        <v>2095</v>
      </c>
    </row>
    <row r="563" spans="1:5" x14ac:dyDescent="0.2">
      <c r="A563" t="s">
        <v>20</v>
      </c>
      <c r="B563">
        <v>6286</v>
      </c>
      <c r="D563" t="s">
        <v>14</v>
      </c>
      <c r="E563" t="s">
        <v>2095</v>
      </c>
    </row>
    <row r="564" spans="1:5" x14ac:dyDescent="0.2">
      <c r="A564" t="s">
        <v>20</v>
      </c>
      <c r="B564">
        <v>6406</v>
      </c>
      <c r="D564" t="s">
        <v>14</v>
      </c>
      <c r="E564" t="s">
        <v>2095</v>
      </c>
    </row>
    <row r="565" spans="1:5" x14ac:dyDescent="0.2">
      <c r="A565" t="s">
        <v>20</v>
      </c>
      <c r="B565">
        <v>6465</v>
      </c>
      <c r="D565" t="s">
        <v>14</v>
      </c>
      <c r="E565" t="s">
        <v>2095</v>
      </c>
    </row>
    <row r="566" spans="1:5" x14ac:dyDescent="0.2">
      <c r="A566" t="s">
        <v>20</v>
      </c>
      <c r="B566">
        <v>7295</v>
      </c>
      <c r="D566" t="s">
        <v>14</v>
      </c>
      <c r="E566" t="s">
        <v>2095</v>
      </c>
    </row>
    <row r="567" spans="1:5" x14ac:dyDescent="0.2">
      <c r="A567" t="s">
        <v>20</v>
      </c>
      <c r="B567" t="s">
        <v>2095</v>
      </c>
      <c r="D567" t="s">
        <v>14</v>
      </c>
      <c r="E567" t="s">
        <v>2095</v>
      </c>
    </row>
    <row r="568" spans="1:5" x14ac:dyDescent="0.2">
      <c r="A568" t="s">
        <v>20</v>
      </c>
      <c r="B568" t="s">
        <v>2095</v>
      </c>
      <c r="D568" t="s">
        <v>14</v>
      </c>
      <c r="E568" t="s">
        <v>2095</v>
      </c>
    </row>
    <row r="569" spans="1:5" x14ac:dyDescent="0.2">
      <c r="A569" t="s">
        <v>20</v>
      </c>
      <c r="B569" t="s">
        <v>2095</v>
      </c>
      <c r="D569" t="s">
        <v>14</v>
      </c>
      <c r="E569" t="s">
        <v>2095</v>
      </c>
    </row>
    <row r="570" spans="1:5" x14ac:dyDescent="0.2">
      <c r="A570" t="s">
        <v>20</v>
      </c>
      <c r="B570" t="s">
        <v>2095</v>
      </c>
      <c r="D570" t="s">
        <v>14</v>
      </c>
      <c r="E570" t="s">
        <v>2095</v>
      </c>
    </row>
    <row r="571" spans="1:5" x14ac:dyDescent="0.2">
      <c r="A571" t="s">
        <v>20</v>
      </c>
      <c r="B571" t="s">
        <v>2095</v>
      </c>
      <c r="D571" t="s">
        <v>14</v>
      </c>
      <c r="E571" t="s">
        <v>2095</v>
      </c>
    </row>
    <row r="572" spans="1:5" x14ac:dyDescent="0.2">
      <c r="A572" t="s">
        <v>20</v>
      </c>
      <c r="B572" t="s">
        <v>2095</v>
      </c>
      <c r="D572" t="s">
        <v>14</v>
      </c>
      <c r="E572" t="s">
        <v>2095</v>
      </c>
    </row>
    <row r="573" spans="1:5" x14ac:dyDescent="0.2">
      <c r="A573" t="s">
        <v>20</v>
      </c>
      <c r="B573" t="s">
        <v>2095</v>
      </c>
      <c r="D573" t="s">
        <v>14</v>
      </c>
      <c r="E573" t="s">
        <v>2095</v>
      </c>
    </row>
    <row r="574" spans="1:5" x14ac:dyDescent="0.2">
      <c r="A574" t="s">
        <v>20</v>
      </c>
      <c r="B574" t="s">
        <v>2095</v>
      </c>
      <c r="D574" t="s">
        <v>14</v>
      </c>
      <c r="E574" t="s">
        <v>2095</v>
      </c>
    </row>
    <row r="575" spans="1:5" x14ac:dyDescent="0.2">
      <c r="A575" t="s">
        <v>20</v>
      </c>
      <c r="B575" t="s">
        <v>2095</v>
      </c>
      <c r="D575" t="s">
        <v>14</v>
      </c>
      <c r="E575" t="s">
        <v>2095</v>
      </c>
    </row>
    <row r="576" spans="1:5" x14ac:dyDescent="0.2">
      <c r="A576" t="s">
        <v>20</v>
      </c>
      <c r="B576" t="s">
        <v>2095</v>
      </c>
      <c r="D576" t="s">
        <v>14</v>
      </c>
      <c r="E576" t="s">
        <v>2095</v>
      </c>
    </row>
    <row r="577" spans="1:5" x14ac:dyDescent="0.2">
      <c r="A577" t="s">
        <v>20</v>
      </c>
      <c r="B577" t="s">
        <v>2095</v>
      </c>
      <c r="D577" t="s">
        <v>14</v>
      </c>
      <c r="E577" t="s">
        <v>2095</v>
      </c>
    </row>
    <row r="578" spans="1:5" x14ac:dyDescent="0.2">
      <c r="A578" t="s">
        <v>20</v>
      </c>
      <c r="B578" t="s">
        <v>2095</v>
      </c>
      <c r="D578" t="s">
        <v>14</v>
      </c>
      <c r="E578" t="s">
        <v>2095</v>
      </c>
    </row>
    <row r="579" spans="1:5" x14ac:dyDescent="0.2">
      <c r="A579" t="s">
        <v>20</v>
      </c>
      <c r="B579" t="s">
        <v>2095</v>
      </c>
      <c r="D579" t="s">
        <v>14</v>
      </c>
      <c r="E579" t="s">
        <v>2095</v>
      </c>
    </row>
    <row r="580" spans="1:5" x14ac:dyDescent="0.2">
      <c r="A580" t="s">
        <v>20</v>
      </c>
      <c r="B580" t="s">
        <v>2095</v>
      </c>
      <c r="D580" t="s">
        <v>14</v>
      </c>
      <c r="E580" t="s">
        <v>2095</v>
      </c>
    </row>
    <row r="581" spans="1:5" x14ac:dyDescent="0.2">
      <c r="A581" t="s">
        <v>20</v>
      </c>
      <c r="B581" t="s">
        <v>2095</v>
      </c>
      <c r="D581" t="s">
        <v>14</v>
      </c>
      <c r="E581" t="s">
        <v>2095</v>
      </c>
    </row>
    <row r="582" spans="1:5" x14ac:dyDescent="0.2">
      <c r="A582" t="s">
        <v>20</v>
      </c>
      <c r="B582" t="s">
        <v>2095</v>
      </c>
      <c r="D582" t="s">
        <v>14</v>
      </c>
      <c r="E582" t="s">
        <v>2095</v>
      </c>
    </row>
    <row r="583" spans="1:5" x14ac:dyDescent="0.2">
      <c r="A583" t="s">
        <v>20</v>
      </c>
      <c r="B583" t="s">
        <v>2095</v>
      </c>
      <c r="D583" t="s">
        <v>14</v>
      </c>
      <c r="E583" t="s">
        <v>2095</v>
      </c>
    </row>
    <row r="584" spans="1:5" x14ac:dyDescent="0.2">
      <c r="A584" t="s">
        <v>20</v>
      </c>
      <c r="B584" t="s">
        <v>2095</v>
      </c>
      <c r="D584" t="s">
        <v>14</v>
      </c>
      <c r="E584" t="s">
        <v>2095</v>
      </c>
    </row>
    <row r="585" spans="1:5" x14ac:dyDescent="0.2">
      <c r="A585" t="s">
        <v>20</v>
      </c>
      <c r="B585" t="s">
        <v>2095</v>
      </c>
      <c r="D585" t="s">
        <v>14</v>
      </c>
      <c r="E585" t="s">
        <v>2095</v>
      </c>
    </row>
    <row r="586" spans="1:5" x14ac:dyDescent="0.2">
      <c r="A586" t="s">
        <v>20</v>
      </c>
      <c r="B586" t="s">
        <v>2095</v>
      </c>
      <c r="D586" t="s">
        <v>14</v>
      </c>
      <c r="E586" t="s">
        <v>2095</v>
      </c>
    </row>
    <row r="587" spans="1:5" x14ac:dyDescent="0.2">
      <c r="A587" t="s">
        <v>20</v>
      </c>
      <c r="B587" t="s">
        <v>2095</v>
      </c>
      <c r="D587" t="s">
        <v>14</v>
      </c>
      <c r="E587" t="s">
        <v>2095</v>
      </c>
    </row>
    <row r="588" spans="1:5" x14ac:dyDescent="0.2">
      <c r="A588" t="s">
        <v>20</v>
      </c>
      <c r="B588" t="s">
        <v>2095</v>
      </c>
      <c r="D588" t="s">
        <v>14</v>
      </c>
      <c r="E588" t="s">
        <v>2095</v>
      </c>
    </row>
    <row r="589" spans="1:5" x14ac:dyDescent="0.2">
      <c r="A589" t="s">
        <v>20</v>
      </c>
      <c r="B589" t="s">
        <v>2095</v>
      </c>
      <c r="D589" t="s">
        <v>14</v>
      </c>
      <c r="E589" t="s">
        <v>2095</v>
      </c>
    </row>
    <row r="590" spans="1:5" x14ac:dyDescent="0.2">
      <c r="A590" t="s">
        <v>20</v>
      </c>
      <c r="B590" t="s">
        <v>2095</v>
      </c>
      <c r="D590" t="s">
        <v>14</v>
      </c>
      <c r="E590" t="s">
        <v>2095</v>
      </c>
    </row>
    <row r="591" spans="1:5" x14ac:dyDescent="0.2">
      <c r="A591" t="s">
        <v>20</v>
      </c>
      <c r="B591" t="s">
        <v>2095</v>
      </c>
      <c r="D591" t="s">
        <v>14</v>
      </c>
      <c r="E591" t="s">
        <v>2095</v>
      </c>
    </row>
    <row r="592" spans="1:5" x14ac:dyDescent="0.2">
      <c r="A592" t="s">
        <v>20</v>
      </c>
      <c r="B592" t="s">
        <v>2095</v>
      </c>
      <c r="D592" t="s">
        <v>14</v>
      </c>
      <c r="E592" t="s">
        <v>2095</v>
      </c>
    </row>
    <row r="593" spans="1:5" x14ac:dyDescent="0.2">
      <c r="A593" t="s">
        <v>20</v>
      </c>
      <c r="B593" t="s">
        <v>2095</v>
      </c>
      <c r="D593" t="s">
        <v>14</v>
      </c>
      <c r="E593" t="s">
        <v>2095</v>
      </c>
    </row>
    <row r="594" spans="1:5" x14ac:dyDescent="0.2">
      <c r="A594" t="s">
        <v>20</v>
      </c>
      <c r="B594" t="s">
        <v>2095</v>
      </c>
      <c r="D594" t="s">
        <v>14</v>
      </c>
      <c r="E594" t="s">
        <v>2095</v>
      </c>
    </row>
    <row r="595" spans="1:5" x14ac:dyDescent="0.2">
      <c r="A595" t="s">
        <v>20</v>
      </c>
      <c r="B595" t="s">
        <v>2095</v>
      </c>
      <c r="D595" t="s">
        <v>14</v>
      </c>
      <c r="E595" t="s">
        <v>2095</v>
      </c>
    </row>
    <row r="596" spans="1:5" x14ac:dyDescent="0.2">
      <c r="A596" t="s">
        <v>20</v>
      </c>
      <c r="B596" t="s">
        <v>2095</v>
      </c>
      <c r="D596" t="s">
        <v>14</v>
      </c>
      <c r="E596" t="s">
        <v>2095</v>
      </c>
    </row>
    <row r="597" spans="1:5" x14ac:dyDescent="0.2">
      <c r="A597" t="s">
        <v>20</v>
      </c>
      <c r="B597" t="s">
        <v>2095</v>
      </c>
      <c r="D597" t="s">
        <v>14</v>
      </c>
      <c r="E597" t="s">
        <v>2095</v>
      </c>
    </row>
    <row r="598" spans="1:5" x14ac:dyDescent="0.2">
      <c r="A598" t="s">
        <v>20</v>
      </c>
      <c r="B598" t="s">
        <v>2095</v>
      </c>
      <c r="D598" t="s">
        <v>14</v>
      </c>
      <c r="E598" t="s">
        <v>2095</v>
      </c>
    </row>
    <row r="599" spans="1:5" x14ac:dyDescent="0.2">
      <c r="A599" t="s">
        <v>20</v>
      </c>
      <c r="B599" t="s">
        <v>2095</v>
      </c>
      <c r="D599" t="s">
        <v>14</v>
      </c>
      <c r="E599" t="s">
        <v>2095</v>
      </c>
    </row>
    <row r="600" spans="1:5" x14ac:dyDescent="0.2">
      <c r="A600" t="s">
        <v>20</v>
      </c>
      <c r="B600" t="s">
        <v>2095</v>
      </c>
      <c r="D600" t="s">
        <v>14</v>
      </c>
      <c r="E600" t="s">
        <v>2095</v>
      </c>
    </row>
    <row r="601" spans="1:5" x14ac:dyDescent="0.2">
      <c r="A601" t="s">
        <v>20</v>
      </c>
      <c r="B601" t="s">
        <v>2095</v>
      </c>
      <c r="D601" t="s">
        <v>14</v>
      </c>
      <c r="E601" t="s">
        <v>2095</v>
      </c>
    </row>
    <row r="602" spans="1:5" x14ac:dyDescent="0.2">
      <c r="A602" t="s">
        <v>20</v>
      </c>
      <c r="B602" t="s">
        <v>2095</v>
      </c>
      <c r="D602" t="s">
        <v>14</v>
      </c>
      <c r="E602" t="s">
        <v>2095</v>
      </c>
    </row>
    <row r="603" spans="1:5" x14ac:dyDescent="0.2">
      <c r="A603" t="s">
        <v>20</v>
      </c>
      <c r="B603" t="s">
        <v>2095</v>
      </c>
      <c r="D603" t="s">
        <v>14</v>
      </c>
      <c r="E603" t="s">
        <v>2095</v>
      </c>
    </row>
    <row r="604" spans="1:5" x14ac:dyDescent="0.2">
      <c r="A604" t="s">
        <v>20</v>
      </c>
      <c r="B604" t="s">
        <v>2095</v>
      </c>
      <c r="D604" t="s">
        <v>14</v>
      </c>
      <c r="E604" t="s">
        <v>2095</v>
      </c>
    </row>
    <row r="605" spans="1:5" x14ac:dyDescent="0.2">
      <c r="A605" t="s">
        <v>20</v>
      </c>
      <c r="B605" t="s">
        <v>2095</v>
      </c>
      <c r="D605" t="s">
        <v>14</v>
      </c>
      <c r="E605" t="s">
        <v>2095</v>
      </c>
    </row>
    <row r="606" spans="1:5" x14ac:dyDescent="0.2">
      <c r="A606" t="s">
        <v>20</v>
      </c>
      <c r="B606" t="s">
        <v>2095</v>
      </c>
      <c r="D606" t="s">
        <v>14</v>
      </c>
      <c r="E606" t="s">
        <v>2095</v>
      </c>
    </row>
    <row r="607" spans="1:5" x14ac:dyDescent="0.2">
      <c r="A607" t="s">
        <v>20</v>
      </c>
      <c r="B607" t="s">
        <v>2095</v>
      </c>
      <c r="D607" t="s">
        <v>14</v>
      </c>
      <c r="E607" t="s">
        <v>2095</v>
      </c>
    </row>
    <row r="608" spans="1:5" x14ac:dyDescent="0.2">
      <c r="A608" t="s">
        <v>20</v>
      </c>
      <c r="B608" t="s">
        <v>2095</v>
      </c>
      <c r="D608" t="s">
        <v>14</v>
      </c>
      <c r="E608" t="s">
        <v>2095</v>
      </c>
    </row>
    <row r="609" spans="1:5" x14ac:dyDescent="0.2">
      <c r="A609" t="s">
        <v>20</v>
      </c>
      <c r="B609" t="s">
        <v>2095</v>
      </c>
      <c r="D609" t="s">
        <v>14</v>
      </c>
      <c r="E609" t="s">
        <v>2095</v>
      </c>
    </row>
    <row r="610" spans="1:5" x14ac:dyDescent="0.2">
      <c r="A610" t="s">
        <v>20</v>
      </c>
      <c r="B610" t="s">
        <v>2095</v>
      </c>
      <c r="D610" t="s">
        <v>14</v>
      </c>
      <c r="E610" t="s">
        <v>2095</v>
      </c>
    </row>
    <row r="611" spans="1:5" x14ac:dyDescent="0.2">
      <c r="A611" t="s">
        <v>20</v>
      </c>
      <c r="B611" t="s">
        <v>2095</v>
      </c>
      <c r="D611" t="s">
        <v>14</v>
      </c>
      <c r="E611" t="s">
        <v>2095</v>
      </c>
    </row>
    <row r="612" spans="1:5" x14ac:dyDescent="0.2">
      <c r="A612" t="s">
        <v>20</v>
      </c>
      <c r="B612" t="s">
        <v>2095</v>
      </c>
      <c r="D612" t="s">
        <v>14</v>
      </c>
      <c r="E612" t="s">
        <v>2095</v>
      </c>
    </row>
    <row r="613" spans="1:5" x14ac:dyDescent="0.2">
      <c r="A613" t="s">
        <v>20</v>
      </c>
      <c r="B613" t="s">
        <v>2095</v>
      </c>
      <c r="D613" t="s">
        <v>14</v>
      </c>
      <c r="E613" t="s">
        <v>2095</v>
      </c>
    </row>
    <row r="614" spans="1:5" x14ac:dyDescent="0.2">
      <c r="A614" t="s">
        <v>20</v>
      </c>
      <c r="B614" t="s">
        <v>2095</v>
      </c>
      <c r="D614" t="s">
        <v>14</v>
      </c>
      <c r="E614" t="s">
        <v>2095</v>
      </c>
    </row>
    <row r="615" spans="1:5" x14ac:dyDescent="0.2">
      <c r="A615" t="s">
        <v>20</v>
      </c>
      <c r="B615" t="s">
        <v>2095</v>
      </c>
      <c r="D615" t="s">
        <v>14</v>
      </c>
      <c r="E615" t="s">
        <v>2095</v>
      </c>
    </row>
    <row r="616" spans="1:5" x14ac:dyDescent="0.2">
      <c r="A616" t="s">
        <v>20</v>
      </c>
      <c r="B616" t="s">
        <v>2095</v>
      </c>
      <c r="D616" t="s">
        <v>14</v>
      </c>
      <c r="E616" t="s">
        <v>2095</v>
      </c>
    </row>
    <row r="617" spans="1:5" x14ac:dyDescent="0.2">
      <c r="A617" t="s">
        <v>20</v>
      </c>
      <c r="B617" t="s">
        <v>2095</v>
      </c>
      <c r="D617" t="s">
        <v>14</v>
      </c>
      <c r="E617" t="s">
        <v>2095</v>
      </c>
    </row>
    <row r="618" spans="1:5" x14ac:dyDescent="0.2">
      <c r="A618" t="s">
        <v>20</v>
      </c>
      <c r="B618" t="s">
        <v>2095</v>
      </c>
      <c r="D618" t="s">
        <v>14</v>
      </c>
      <c r="E618" t="s">
        <v>2095</v>
      </c>
    </row>
    <row r="619" spans="1:5" x14ac:dyDescent="0.2">
      <c r="A619" t="s">
        <v>20</v>
      </c>
      <c r="B619" t="s">
        <v>2095</v>
      </c>
      <c r="D619" t="s">
        <v>14</v>
      </c>
      <c r="E619" t="s">
        <v>2095</v>
      </c>
    </row>
    <row r="620" spans="1:5" x14ac:dyDescent="0.2">
      <c r="A620" t="s">
        <v>20</v>
      </c>
      <c r="B620" t="s">
        <v>2095</v>
      </c>
      <c r="D620" t="s">
        <v>14</v>
      </c>
      <c r="E620" t="s">
        <v>2095</v>
      </c>
    </row>
    <row r="621" spans="1:5" x14ac:dyDescent="0.2">
      <c r="A621" t="s">
        <v>20</v>
      </c>
      <c r="B621" t="s">
        <v>2095</v>
      </c>
      <c r="D621" t="s">
        <v>14</v>
      </c>
      <c r="E621" t="s">
        <v>2095</v>
      </c>
    </row>
    <row r="622" spans="1:5" x14ac:dyDescent="0.2">
      <c r="A622" t="s">
        <v>20</v>
      </c>
      <c r="B622" t="s">
        <v>2095</v>
      </c>
      <c r="D622" t="s">
        <v>14</v>
      </c>
      <c r="E622" t="s">
        <v>2095</v>
      </c>
    </row>
    <row r="623" spans="1:5" x14ac:dyDescent="0.2">
      <c r="A623" t="s">
        <v>20</v>
      </c>
      <c r="B623" t="s">
        <v>2095</v>
      </c>
      <c r="D623" t="s">
        <v>14</v>
      </c>
      <c r="E623" t="s">
        <v>2095</v>
      </c>
    </row>
    <row r="624" spans="1:5" x14ac:dyDescent="0.2">
      <c r="A624" t="s">
        <v>20</v>
      </c>
      <c r="B624" t="s">
        <v>2095</v>
      </c>
      <c r="D624" t="s">
        <v>14</v>
      </c>
      <c r="E624" t="s">
        <v>2095</v>
      </c>
    </row>
    <row r="625" spans="1:5" x14ac:dyDescent="0.2">
      <c r="A625" t="s">
        <v>20</v>
      </c>
      <c r="B625" t="s">
        <v>2095</v>
      </c>
      <c r="D625" t="s">
        <v>14</v>
      </c>
      <c r="E625" t="s">
        <v>2095</v>
      </c>
    </row>
    <row r="626" spans="1:5" x14ac:dyDescent="0.2">
      <c r="A626" t="s">
        <v>20</v>
      </c>
      <c r="B626" t="s">
        <v>2095</v>
      </c>
      <c r="D626" t="s">
        <v>14</v>
      </c>
      <c r="E626" t="s">
        <v>2095</v>
      </c>
    </row>
    <row r="627" spans="1:5" x14ac:dyDescent="0.2">
      <c r="A627" t="s">
        <v>20</v>
      </c>
      <c r="B627" t="s">
        <v>2095</v>
      </c>
      <c r="D627" t="s">
        <v>14</v>
      </c>
      <c r="E627" t="s">
        <v>2095</v>
      </c>
    </row>
    <row r="628" spans="1:5" x14ac:dyDescent="0.2">
      <c r="A628" t="s">
        <v>20</v>
      </c>
      <c r="B628" t="s">
        <v>2095</v>
      </c>
      <c r="D628" t="s">
        <v>14</v>
      </c>
      <c r="E628" t="s">
        <v>2095</v>
      </c>
    </row>
    <row r="629" spans="1:5" x14ac:dyDescent="0.2">
      <c r="A629" t="s">
        <v>20</v>
      </c>
      <c r="B629" t="s">
        <v>2095</v>
      </c>
      <c r="D629" t="s">
        <v>14</v>
      </c>
      <c r="E629" t="s">
        <v>2095</v>
      </c>
    </row>
    <row r="630" spans="1:5" x14ac:dyDescent="0.2">
      <c r="A630" t="s">
        <v>20</v>
      </c>
      <c r="B630" t="s">
        <v>2095</v>
      </c>
      <c r="D630" t="s">
        <v>14</v>
      </c>
      <c r="E630" t="s">
        <v>2095</v>
      </c>
    </row>
    <row r="631" spans="1:5" x14ac:dyDescent="0.2">
      <c r="A631" t="s">
        <v>20</v>
      </c>
      <c r="B631" t="s">
        <v>2095</v>
      </c>
      <c r="D631" t="s">
        <v>14</v>
      </c>
      <c r="E631" t="s">
        <v>2095</v>
      </c>
    </row>
    <row r="632" spans="1:5" x14ac:dyDescent="0.2">
      <c r="A632" t="s">
        <v>20</v>
      </c>
      <c r="B632" t="s">
        <v>2095</v>
      </c>
      <c r="D632" t="s">
        <v>14</v>
      </c>
      <c r="E632" t="s">
        <v>2095</v>
      </c>
    </row>
    <row r="633" spans="1:5" x14ac:dyDescent="0.2">
      <c r="A633" t="s">
        <v>20</v>
      </c>
      <c r="B633" t="s">
        <v>2095</v>
      </c>
      <c r="D633" t="s">
        <v>14</v>
      </c>
      <c r="E633" t="s">
        <v>2095</v>
      </c>
    </row>
    <row r="634" spans="1:5" x14ac:dyDescent="0.2">
      <c r="A634" t="s">
        <v>20</v>
      </c>
      <c r="B634" t="s">
        <v>2095</v>
      </c>
      <c r="D634" t="s">
        <v>14</v>
      </c>
      <c r="E634" t="s">
        <v>2095</v>
      </c>
    </row>
    <row r="635" spans="1:5" x14ac:dyDescent="0.2">
      <c r="A635" t="s">
        <v>20</v>
      </c>
      <c r="B635" t="s">
        <v>2095</v>
      </c>
      <c r="D635" t="s">
        <v>14</v>
      </c>
      <c r="E635" t="s">
        <v>2095</v>
      </c>
    </row>
    <row r="636" spans="1:5" x14ac:dyDescent="0.2">
      <c r="A636" t="s">
        <v>20</v>
      </c>
      <c r="B636" t="s">
        <v>2095</v>
      </c>
      <c r="D636" t="s">
        <v>14</v>
      </c>
      <c r="E636" t="s">
        <v>2095</v>
      </c>
    </row>
    <row r="637" spans="1:5" x14ac:dyDescent="0.2">
      <c r="A637" t="s">
        <v>20</v>
      </c>
      <c r="B637" t="s">
        <v>2095</v>
      </c>
      <c r="D637" t="s">
        <v>14</v>
      </c>
      <c r="E637" t="s">
        <v>2095</v>
      </c>
    </row>
    <row r="638" spans="1:5" x14ac:dyDescent="0.2">
      <c r="A638" t="s">
        <v>20</v>
      </c>
      <c r="B638" t="s">
        <v>2095</v>
      </c>
      <c r="D638" t="s">
        <v>14</v>
      </c>
      <c r="E638" t="s">
        <v>2095</v>
      </c>
    </row>
    <row r="639" spans="1:5" x14ac:dyDescent="0.2">
      <c r="A639" t="s">
        <v>20</v>
      </c>
      <c r="B639" t="s">
        <v>2095</v>
      </c>
      <c r="D639" t="s">
        <v>14</v>
      </c>
      <c r="E639" t="s">
        <v>2095</v>
      </c>
    </row>
    <row r="640" spans="1:5" x14ac:dyDescent="0.2">
      <c r="A640" t="s">
        <v>20</v>
      </c>
      <c r="B640" t="s">
        <v>2095</v>
      </c>
      <c r="D640" t="s">
        <v>14</v>
      </c>
      <c r="E640" t="s">
        <v>2095</v>
      </c>
    </row>
    <row r="641" spans="1:5" x14ac:dyDescent="0.2">
      <c r="A641" t="s">
        <v>20</v>
      </c>
      <c r="B641" t="s">
        <v>2095</v>
      </c>
      <c r="D641" t="s">
        <v>14</v>
      </c>
      <c r="E641" t="s">
        <v>2095</v>
      </c>
    </row>
    <row r="642" spans="1:5" x14ac:dyDescent="0.2">
      <c r="A642" t="s">
        <v>20</v>
      </c>
      <c r="B642" t="s">
        <v>2095</v>
      </c>
      <c r="D642" t="s">
        <v>14</v>
      </c>
      <c r="E642" t="s">
        <v>2095</v>
      </c>
    </row>
    <row r="643" spans="1:5" x14ac:dyDescent="0.2">
      <c r="A643" t="s">
        <v>20</v>
      </c>
      <c r="B643" t="s">
        <v>2095</v>
      </c>
      <c r="D643" t="s">
        <v>14</v>
      </c>
      <c r="E643" t="s">
        <v>2095</v>
      </c>
    </row>
    <row r="644" spans="1:5" x14ac:dyDescent="0.2">
      <c r="A644" t="s">
        <v>20</v>
      </c>
      <c r="B644" t="s">
        <v>2095</v>
      </c>
      <c r="D644" t="s">
        <v>14</v>
      </c>
      <c r="E644" t="s">
        <v>2095</v>
      </c>
    </row>
    <row r="645" spans="1:5" x14ac:dyDescent="0.2">
      <c r="A645" t="s">
        <v>20</v>
      </c>
      <c r="B645" t="s">
        <v>2095</v>
      </c>
      <c r="D645" t="s">
        <v>14</v>
      </c>
      <c r="E645" t="s">
        <v>2095</v>
      </c>
    </row>
    <row r="646" spans="1:5" x14ac:dyDescent="0.2">
      <c r="A646" t="s">
        <v>20</v>
      </c>
      <c r="B646" t="s">
        <v>2095</v>
      </c>
      <c r="D646" t="s">
        <v>14</v>
      </c>
      <c r="E646" t="s">
        <v>2095</v>
      </c>
    </row>
    <row r="647" spans="1:5" x14ac:dyDescent="0.2">
      <c r="A647" t="s">
        <v>20</v>
      </c>
      <c r="B647" t="s">
        <v>2095</v>
      </c>
      <c r="D647" t="s">
        <v>14</v>
      </c>
      <c r="E647" t="s">
        <v>2095</v>
      </c>
    </row>
    <row r="648" spans="1:5" x14ac:dyDescent="0.2">
      <c r="A648" t="s">
        <v>20</v>
      </c>
      <c r="B648" t="s">
        <v>2095</v>
      </c>
      <c r="D648" t="s">
        <v>14</v>
      </c>
      <c r="E648" t="s">
        <v>2095</v>
      </c>
    </row>
    <row r="649" spans="1:5" x14ac:dyDescent="0.2">
      <c r="A649" t="s">
        <v>20</v>
      </c>
      <c r="B649" t="s">
        <v>2095</v>
      </c>
      <c r="D649" t="s">
        <v>14</v>
      </c>
      <c r="E649" t="s">
        <v>2095</v>
      </c>
    </row>
    <row r="650" spans="1:5" x14ac:dyDescent="0.2">
      <c r="A650" t="s">
        <v>20</v>
      </c>
      <c r="B650" t="s">
        <v>2095</v>
      </c>
      <c r="D650" t="s">
        <v>14</v>
      </c>
      <c r="E650" t="s">
        <v>2095</v>
      </c>
    </row>
    <row r="651" spans="1:5" x14ac:dyDescent="0.2">
      <c r="A651" t="s">
        <v>20</v>
      </c>
      <c r="B651" t="s">
        <v>2095</v>
      </c>
      <c r="D651" t="s">
        <v>14</v>
      </c>
      <c r="E651" t="s">
        <v>2095</v>
      </c>
    </row>
    <row r="652" spans="1:5" x14ac:dyDescent="0.2">
      <c r="A652" t="s">
        <v>20</v>
      </c>
      <c r="B652" t="s">
        <v>2095</v>
      </c>
      <c r="D652" t="s">
        <v>14</v>
      </c>
      <c r="E652" t="s">
        <v>2095</v>
      </c>
    </row>
    <row r="653" spans="1:5" x14ac:dyDescent="0.2">
      <c r="A653" t="s">
        <v>20</v>
      </c>
      <c r="B653" t="s">
        <v>2095</v>
      </c>
      <c r="D653" t="s">
        <v>14</v>
      </c>
      <c r="E653" t="s">
        <v>2095</v>
      </c>
    </row>
    <row r="654" spans="1:5" x14ac:dyDescent="0.2">
      <c r="A654" t="s">
        <v>20</v>
      </c>
      <c r="B654" t="s">
        <v>2095</v>
      </c>
      <c r="D654" t="s">
        <v>14</v>
      </c>
      <c r="E654" t="s">
        <v>2095</v>
      </c>
    </row>
    <row r="655" spans="1:5" x14ac:dyDescent="0.2">
      <c r="A655" t="s">
        <v>20</v>
      </c>
      <c r="B655" t="s">
        <v>2095</v>
      </c>
      <c r="D655" t="s">
        <v>14</v>
      </c>
      <c r="E655" t="s">
        <v>2095</v>
      </c>
    </row>
    <row r="656" spans="1:5" x14ac:dyDescent="0.2">
      <c r="A656" t="s">
        <v>20</v>
      </c>
      <c r="B656" t="s">
        <v>2095</v>
      </c>
      <c r="D656" t="s">
        <v>14</v>
      </c>
      <c r="E656" t="s">
        <v>2095</v>
      </c>
    </row>
    <row r="657" spans="1:5" x14ac:dyDescent="0.2">
      <c r="A657" t="s">
        <v>20</v>
      </c>
      <c r="B657" t="s">
        <v>2095</v>
      </c>
      <c r="D657" t="s">
        <v>14</v>
      </c>
      <c r="E657" t="s">
        <v>2095</v>
      </c>
    </row>
    <row r="658" spans="1:5" x14ac:dyDescent="0.2">
      <c r="A658" t="s">
        <v>20</v>
      </c>
      <c r="B658" t="s">
        <v>2095</v>
      </c>
      <c r="D658" t="s">
        <v>14</v>
      </c>
      <c r="E658" t="s">
        <v>2095</v>
      </c>
    </row>
    <row r="659" spans="1:5" x14ac:dyDescent="0.2">
      <c r="A659" t="s">
        <v>20</v>
      </c>
      <c r="B659" t="s">
        <v>2095</v>
      </c>
      <c r="D659" t="s">
        <v>14</v>
      </c>
      <c r="E659" t="s">
        <v>2095</v>
      </c>
    </row>
    <row r="660" spans="1:5" x14ac:dyDescent="0.2">
      <c r="A660" t="s">
        <v>20</v>
      </c>
      <c r="B660" t="s">
        <v>2095</v>
      </c>
      <c r="D660" t="s">
        <v>14</v>
      </c>
      <c r="E660" t="s">
        <v>2095</v>
      </c>
    </row>
    <row r="661" spans="1:5" x14ac:dyDescent="0.2">
      <c r="A661" t="s">
        <v>20</v>
      </c>
      <c r="B661" t="s">
        <v>2095</v>
      </c>
      <c r="D661" t="s">
        <v>14</v>
      </c>
      <c r="E661" t="s">
        <v>2095</v>
      </c>
    </row>
    <row r="662" spans="1:5" x14ac:dyDescent="0.2">
      <c r="A662" t="s">
        <v>20</v>
      </c>
      <c r="B662" t="s">
        <v>2095</v>
      </c>
      <c r="D662" t="s">
        <v>14</v>
      </c>
      <c r="E662" t="s">
        <v>2095</v>
      </c>
    </row>
    <row r="663" spans="1:5" x14ac:dyDescent="0.2">
      <c r="A663" t="s">
        <v>20</v>
      </c>
      <c r="B663" t="s">
        <v>2095</v>
      </c>
      <c r="D663" t="s">
        <v>14</v>
      </c>
      <c r="E663" t="s">
        <v>2095</v>
      </c>
    </row>
    <row r="664" spans="1:5" x14ac:dyDescent="0.2">
      <c r="A664" t="s">
        <v>20</v>
      </c>
      <c r="B664" t="s">
        <v>2095</v>
      </c>
      <c r="D664" t="s">
        <v>14</v>
      </c>
      <c r="E664" t="s">
        <v>2095</v>
      </c>
    </row>
    <row r="665" spans="1:5" x14ac:dyDescent="0.2">
      <c r="A665" t="s">
        <v>20</v>
      </c>
      <c r="B665" t="s">
        <v>2095</v>
      </c>
      <c r="D665" t="s">
        <v>14</v>
      </c>
      <c r="E665" t="s">
        <v>2095</v>
      </c>
    </row>
    <row r="666" spans="1:5" x14ac:dyDescent="0.2">
      <c r="A666" t="s">
        <v>20</v>
      </c>
      <c r="B666" t="s">
        <v>2095</v>
      </c>
      <c r="D666" t="s">
        <v>14</v>
      </c>
      <c r="E666" t="s">
        <v>2095</v>
      </c>
    </row>
    <row r="667" spans="1:5" x14ac:dyDescent="0.2">
      <c r="A667" t="s">
        <v>20</v>
      </c>
      <c r="B667" t="s">
        <v>2095</v>
      </c>
      <c r="D667" t="s">
        <v>14</v>
      </c>
      <c r="E667" t="s">
        <v>2095</v>
      </c>
    </row>
    <row r="668" spans="1:5" x14ac:dyDescent="0.2">
      <c r="A668" t="s">
        <v>20</v>
      </c>
      <c r="B668" t="s">
        <v>2095</v>
      </c>
      <c r="D668" t="s">
        <v>14</v>
      </c>
      <c r="E668" t="s">
        <v>2095</v>
      </c>
    </row>
    <row r="669" spans="1:5" x14ac:dyDescent="0.2">
      <c r="A669" t="s">
        <v>20</v>
      </c>
      <c r="B669" t="s">
        <v>2095</v>
      </c>
      <c r="D669" t="s">
        <v>14</v>
      </c>
      <c r="E669" t="s">
        <v>2095</v>
      </c>
    </row>
    <row r="670" spans="1:5" x14ac:dyDescent="0.2">
      <c r="A670" t="s">
        <v>20</v>
      </c>
      <c r="B670" t="s">
        <v>2095</v>
      </c>
      <c r="D670" t="s">
        <v>14</v>
      </c>
      <c r="E670" t="s">
        <v>2095</v>
      </c>
    </row>
    <row r="671" spans="1:5" x14ac:dyDescent="0.2">
      <c r="A671" t="s">
        <v>20</v>
      </c>
      <c r="B671" t="s">
        <v>2095</v>
      </c>
      <c r="D671" t="s">
        <v>14</v>
      </c>
      <c r="E671" t="s">
        <v>2095</v>
      </c>
    </row>
    <row r="672" spans="1:5" x14ac:dyDescent="0.2">
      <c r="A672" t="s">
        <v>20</v>
      </c>
      <c r="B672" t="s">
        <v>2095</v>
      </c>
      <c r="D672" t="s">
        <v>14</v>
      </c>
      <c r="E672" t="s">
        <v>2095</v>
      </c>
    </row>
    <row r="673" spans="1:5" x14ac:dyDescent="0.2">
      <c r="A673" t="s">
        <v>20</v>
      </c>
      <c r="B673" t="s">
        <v>2095</v>
      </c>
      <c r="D673" t="s">
        <v>14</v>
      </c>
      <c r="E673" t="s">
        <v>2095</v>
      </c>
    </row>
    <row r="674" spans="1:5" x14ac:dyDescent="0.2">
      <c r="A674" t="s">
        <v>20</v>
      </c>
      <c r="B674" t="s">
        <v>2095</v>
      </c>
      <c r="D674" t="s">
        <v>14</v>
      </c>
      <c r="E674" t="s">
        <v>2095</v>
      </c>
    </row>
    <row r="675" spans="1:5" x14ac:dyDescent="0.2">
      <c r="A675" t="s">
        <v>20</v>
      </c>
      <c r="B675" t="s">
        <v>2095</v>
      </c>
      <c r="D675" t="s">
        <v>14</v>
      </c>
      <c r="E675" t="s">
        <v>2095</v>
      </c>
    </row>
    <row r="676" spans="1:5" x14ac:dyDescent="0.2">
      <c r="A676" t="s">
        <v>20</v>
      </c>
      <c r="B676" t="s">
        <v>2095</v>
      </c>
      <c r="D676" t="s">
        <v>14</v>
      </c>
      <c r="E676" t="s">
        <v>2095</v>
      </c>
    </row>
    <row r="677" spans="1:5" x14ac:dyDescent="0.2">
      <c r="A677" t="s">
        <v>20</v>
      </c>
      <c r="B677" t="s">
        <v>2095</v>
      </c>
      <c r="D677" t="s">
        <v>14</v>
      </c>
      <c r="E677" t="s">
        <v>2095</v>
      </c>
    </row>
    <row r="678" spans="1:5" x14ac:dyDescent="0.2">
      <c r="A678" t="s">
        <v>20</v>
      </c>
      <c r="B678" t="s">
        <v>2095</v>
      </c>
      <c r="D678" t="s">
        <v>14</v>
      </c>
      <c r="E678" t="s">
        <v>2095</v>
      </c>
    </row>
    <row r="679" spans="1:5" x14ac:dyDescent="0.2">
      <c r="A679" t="s">
        <v>20</v>
      </c>
      <c r="B679" t="s">
        <v>2095</v>
      </c>
      <c r="D679" t="s">
        <v>14</v>
      </c>
      <c r="E679" t="s">
        <v>2095</v>
      </c>
    </row>
    <row r="680" spans="1:5" x14ac:dyDescent="0.2">
      <c r="A680" t="s">
        <v>20</v>
      </c>
      <c r="B680" t="s">
        <v>2095</v>
      </c>
      <c r="D680" t="s">
        <v>14</v>
      </c>
      <c r="E680" t="s">
        <v>2095</v>
      </c>
    </row>
    <row r="681" spans="1:5" x14ac:dyDescent="0.2">
      <c r="A681" t="s">
        <v>20</v>
      </c>
      <c r="B681" t="s">
        <v>2095</v>
      </c>
      <c r="D681" t="s">
        <v>14</v>
      </c>
      <c r="E681" t="s">
        <v>2095</v>
      </c>
    </row>
    <row r="682" spans="1:5" x14ac:dyDescent="0.2">
      <c r="A682" t="s">
        <v>20</v>
      </c>
      <c r="B682" t="s">
        <v>2095</v>
      </c>
      <c r="D682" t="s">
        <v>14</v>
      </c>
      <c r="E682" t="s">
        <v>2095</v>
      </c>
    </row>
    <row r="683" spans="1:5" x14ac:dyDescent="0.2">
      <c r="A683" t="s">
        <v>20</v>
      </c>
      <c r="B683" t="s">
        <v>2095</v>
      </c>
      <c r="D683" t="s">
        <v>14</v>
      </c>
      <c r="E683" t="s">
        <v>2095</v>
      </c>
    </row>
    <row r="684" spans="1:5" x14ac:dyDescent="0.2">
      <c r="A684" t="s">
        <v>20</v>
      </c>
      <c r="B684" t="s">
        <v>2095</v>
      </c>
      <c r="D684" t="s">
        <v>14</v>
      </c>
      <c r="E684" t="s">
        <v>2095</v>
      </c>
    </row>
    <row r="685" spans="1:5" x14ac:dyDescent="0.2">
      <c r="A685" t="s">
        <v>20</v>
      </c>
      <c r="B685" t="s">
        <v>2095</v>
      </c>
      <c r="D685" t="s">
        <v>14</v>
      </c>
      <c r="E685" t="s">
        <v>2095</v>
      </c>
    </row>
    <row r="686" spans="1:5" x14ac:dyDescent="0.2">
      <c r="A686" t="s">
        <v>20</v>
      </c>
      <c r="B686" t="s">
        <v>2095</v>
      </c>
      <c r="D686" t="s">
        <v>14</v>
      </c>
      <c r="E686" t="s">
        <v>2095</v>
      </c>
    </row>
    <row r="687" spans="1:5" x14ac:dyDescent="0.2">
      <c r="A687" t="s">
        <v>20</v>
      </c>
      <c r="B687" t="s">
        <v>2095</v>
      </c>
      <c r="D687" t="s">
        <v>14</v>
      </c>
      <c r="E687" t="s">
        <v>2095</v>
      </c>
    </row>
    <row r="688" spans="1:5" x14ac:dyDescent="0.2">
      <c r="A688" t="s">
        <v>20</v>
      </c>
      <c r="B688" t="s">
        <v>2095</v>
      </c>
      <c r="D688" t="s">
        <v>14</v>
      </c>
      <c r="E688" t="s">
        <v>2095</v>
      </c>
    </row>
    <row r="689" spans="1:5" x14ac:dyDescent="0.2">
      <c r="A689" t="s">
        <v>20</v>
      </c>
      <c r="B689" t="s">
        <v>2095</v>
      </c>
      <c r="D689" t="s">
        <v>14</v>
      </c>
      <c r="E689" t="s">
        <v>2095</v>
      </c>
    </row>
    <row r="690" spans="1:5" x14ac:dyDescent="0.2">
      <c r="A690" t="s">
        <v>20</v>
      </c>
      <c r="B690" t="s">
        <v>2095</v>
      </c>
      <c r="D690" t="s">
        <v>14</v>
      </c>
      <c r="E690" t="s">
        <v>2095</v>
      </c>
    </row>
    <row r="691" spans="1:5" x14ac:dyDescent="0.2">
      <c r="A691" t="s">
        <v>20</v>
      </c>
      <c r="B691" t="s">
        <v>2095</v>
      </c>
      <c r="D691" t="s">
        <v>14</v>
      </c>
      <c r="E691" t="s">
        <v>2095</v>
      </c>
    </row>
    <row r="692" spans="1:5" x14ac:dyDescent="0.2">
      <c r="A692" t="s">
        <v>20</v>
      </c>
      <c r="B692" t="s">
        <v>2095</v>
      </c>
      <c r="D692" t="s">
        <v>14</v>
      </c>
      <c r="E692" t="s">
        <v>2095</v>
      </c>
    </row>
    <row r="693" spans="1:5" x14ac:dyDescent="0.2">
      <c r="A693" t="s">
        <v>20</v>
      </c>
      <c r="B693" t="s">
        <v>2095</v>
      </c>
      <c r="D693" t="s">
        <v>14</v>
      </c>
      <c r="E693" t="s">
        <v>2095</v>
      </c>
    </row>
    <row r="694" spans="1:5" x14ac:dyDescent="0.2">
      <c r="A694" t="s">
        <v>20</v>
      </c>
      <c r="B694" t="s">
        <v>2095</v>
      </c>
      <c r="D694" t="s">
        <v>14</v>
      </c>
      <c r="E694" t="s">
        <v>2095</v>
      </c>
    </row>
    <row r="695" spans="1:5" x14ac:dyDescent="0.2">
      <c r="A695" t="s">
        <v>20</v>
      </c>
      <c r="B695" t="s">
        <v>2095</v>
      </c>
      <c r="D695" t="s">
        <v>14</v>
      </c>
      <c r="E695" t="s">
        <v>2095</v>
      </c>
    </row>
    <row r="696" spans="1:5" x14ac:dyDescent="0.2">
      <c r="A696" t="s">
        <v>20</v>
      </c>
      <c r="B696" t="s">
        <v>2095</v>
      </c>
      <c r="D696" t="s">
        <v>14</v>
      </c>
      <c r="E696" t="s">
        <v>2095</v>
      </c>
    </row>
    <row r="697" spans="1:5" x14ac:dyDescent="0.2">
      <c r="A697" t="s">
        <v>20</v>
      </c>
      <c r="B697" t="s">
        <v>2095</v>
      </c>
      <c r="D697" t="s">
        <v>14</v>
      </c>
      <c r="E697" t="s">
        <v>2095</v>
      </c>
    </row>
    <row r="698" spans="1:5" x14ac:dyDescent="0.2">
      <c r="A698" t="s">
        <v>20</v>
      </c>
      <c r="B698" t="s">
        <v>2095</v>
      </c>
      <c r="D698" t="s">
        <v>14</v>
      </c>
      <c r="E698" t="s">
        <v>2095</v>
      </c>
    </row>
    <row r="699" spans="1:5" x14ac:dyDescent="0.2">
      <c r="A699" t="s">
        <v>20</v>
      </c>
      <c r="B699" t="s">
        <v>2095</v>
      </c>
      <c r="D699" t="s">
        <v>14</v>
      </c>
      <c r="E699" t="s">
        <v>2095</v>
      </c>
    </row>
    <row r="700" spans="1:5" x14ac:dyDescent="0.2">
      <c r="A700" t="s">
        <v>20</v>
      </c>
      <c r="B700" t="s">
        <v>2095</v>
      </c>
      <c r="D700" t="s">
        <v>14</v>
      </c>
      <c r="E700" t="s">
        <v>2095</v>
      </c>
    </row>
    <row r="701" spans="1:5" x14ac:dyDescent="0.2">
      <c r="A701" t="s">
        <v>20</v>
      </c>
      <c r="B701" t="s">
        <v>2095</v>
      </c>
      <c r="D701" t="s">
        <v>14</v>
      </c>
      <c r="E701" t="s">
        <v>2095</v>
      </c>
    </row>
    <row r="702" spans="1:5" x14ac:dyDescent="0.2">
      <c r="A702" t="s">
        <v>20</v>
      </c>
      <c r="B702" t="s">
        <v>2095</v>
      </c>
      <c r="D702" t="s">
        <v>14</v>
      </c>
      <c r="E702" t="s">
        <v>2095</v>
      </c>
    </row>
    <row r="703" spans="1:5" x14ac:dyDescent="0.2">
      <c r="A703" t="s">
        <v>20</v>
      </c>
      <c r="B703" t="s">
        <v>2095</v>
      </c>
      <c r="D703" t="s">
        <v>14</v>
      </c>
      <c r="E703" t="s">
        <v>2095</v>
      </c>
    </row>
    <row r="704" spans="1:5" x14ac:dyDescent="0.2">
      <c r="A704" t="s">
        <v>20</v>
      </c>
      <c r="B704" t="s">
        <v>2095</v>
      </c>
      <c r="D704" t="s">
        <v>14</v>
      </c>
      <c r="E704" t="s">
        <v>2095</v>
      </c>
    </row>
    <row r="705" spans="1:5" x14ac:dyDescent="0.2">
      <c r="A705" t="s">
        <v>20</v>
      </c>
      <c r="B705" t="s">
        <v>2095</v>
      </c>
      <c r="D705" t="s">
        <v>14</v>
      </c>
      <c r="E705" t="s">
        <v>2095</v>
      </c>
    </row>
    <row r="706" spans="1:5" x14ac:dyDescent="0.2">
      <c r="A706" t="s">
        <v>20</v>
      </c>
      <c r="B706" t="s">
        <v>2095</v>
      </c>
      <c r="D706" t="s">
        <v>14</v>
      </c>
      <c r="E706" t="s">
        <v>2095</v>
      </c>
    </row>
    <row r="707" spans="1:5" x14ac:dyDescent="0.2">
      <c r="A707" t="s">
        <v>20</v>
      </c>
      <c r="B707" t="s">
        <v>2095</v>
      </c>
      <c r="D707" t="s">
        <v>14</v>
      </c>
      <c r="E707" t="s">
        <v>2095</v>
      </c>
    </row>
    <row r="708" spans="1:5" x14ac:dyDescent="0.2">
      <c r="A708" t="s">
        <v>20</v>
      </c>
      <c r="B708" t="s">
        <v>2095</v>
      </c>
      <c r="D708" t="s">
        <v>14</v>
      </c>
      <c r="E708" t="s">
        <v>2095</v>
      </c>
    </row>
    <row r="709" spans="1:5" x14ac:dyDescent="0.2">
      <c r="A709" t="s">
        <v>20</v>
      </c>
      <c r="B709" t="s">
        <v>2095</v>
      </c>
      <c r="D709" t="s">
        <v>14</v>
      </c>
      <c r="E709" t="s">
        <v>2095</v>
      </c>
    </row>
    <row r="710" spans="1:5" x14ac:dyDescent="0.2">
      <c r="A710" t="s">
        <v>20</v>
      </c>
      <c r="B710" t="s">
        <v>2095</v>
      </c>
      <c r="D710" t="s">
        <v>14</v>
      </c>
      <c r="E710" t="s">
        <v>2095</v>
      </c>
    </row>
    <row r="711" spans="1:5" x14ac:dyDescent="0.2">
      <c r="A711" t="s">
        <v>20</v>
      </c>
      <c r="B711" t="s">
        <v>2095</v>
      </c>
      <c r="D711" t="s">
        <v>14</v>
      </c>
      <c r="E711" t="s">
        <v>2095</v>
      </c>
    </row>
    <row r="712" spans="1:5" x14ac:dyDescent="0.2">
      <c r="A712" t="s">
        <v>20</v>
      </c>
      <c r="B712" t="s">
        <v>2095</v>
      </c>
      <c r="D712" t="s">
        <v>14</v>
      </c>
      <c r="E712" t="s">
        <v>2095</v>
      </c>
    </row>
    <row r="713" spans="1:5" x14ac:dyDescent="0.2">
      <c r="A713" t="s">
        <v>20</v>
      </c>
      <c r="B713" t="s">
        <v>2095</v>
      </c>
      <c r="D713" t="s">
        <v>14</v>
      </c>
      <c r="E713" t="s">
        <v>2095</v>
      </c>
    </row>
    <row r="714" spans="1:5" x14ac:dyDescent="0.2">
      <c r="A714" t="s">
        <v>20</v>
      </c>
      <c r="B714" t="s">
        <v>2095</v>
      </c>
      <c r="D714" t="s">
        <v>14</v>
      </c>
      <c r="E714" t="s">
        <v>2095</v>
      </c>
    </row>
    <row r="715" spans="1:5" x14ac:dyDescent="0.2">
      <c r="A715" t="s">
        <v>20</v>
      </c>
      <c r="B715" t="s">
        <v>2095</v>
      </c>
      <c r="D715" t="s">
        <v>14</v>
      </c>
      <c r="E715" t="s">
        <v>2095</v>
      </c>
    </row>
    <row r="716" spans="1:5" x14ac:dyDescent="0.2">
      <c r="A716" t="s">
        <v>20</v>
      </c>
      <c r="B716" t="s">
        <v>2095</v>
      </c>
      <c r="D716" t="s">
        <v>14</v>
      </c>
      <c r="E716" t="s">
        <v>2095</v>
      </c>
    </row>
    <row r="717" spans="1:5" x14ac:dyDescent="0.2">
      <c r="A717" t="s">
        <v>20</v>
      </c>
      <c r="B717" t="s">
        <v>2095</v>
      </c>
      <c r="D717" t="s">
        <v>14</v>
      </c>
      <c r="E717" t="s">
        <v>2095</v>
      </c>
    </row>
    <row r="718" spans="1:5" x14ac:dyDescent="0.2">
      <c r="A718" t="s">
        <v>20</v>
      </c>
      <c r="B718" t="s">
        <v>2095</v>
      </c>
      <c r="D718" t="s">
        <v>14</v>
      </c>
      <c r="E718" t="s">
        <v>2095</v>
      </c>
    </row>
    <row r="719" spans="1:5" x14ac:dyDescent="0.2">
      <c r="A719" t="s">
        <v>20</v>
      </c>
      <c r="B719" t="s">
        <v>2095</v>
      </c>
      <c r="D719" t="s">
        <v>14</v>
      </c>
      <c r="E719" t="s">
        <v>2095</v>
      </c>
    </row>
    <row r="720" spans="1:5" x14ac:dyDescent="0.2">
      <c r="A720" t="s">
        <v>20</v>
      </c>
      <c r="B720" t="s">
        <v>2095</v>
      </c>
      <c r="D720" t="s">
        <v>14</v>
      </c>
      <c r="E720" t="s">
        <v>2095</v>
      </c>
    </row>
    <row r="721" spans="1:5" x14ac:dyDescent="0.2">
      <c r="A721" t="s">
        <v>20</v>
      </c>
      <c r="B721" t="s">
        <v>2095</v>
      </c>
      <c r="D721" t="s">
        <v>14</v>
      </c>
      <c r="E721" t="s">
        <v>2095</v>
      </c>
    </row>
    <row r="722" spans="1:5" x14ac:dyDescent="0.2">
      <c r="A722" t="s">
        <v>20</v>
      </c>
      <c r="B722" t="s">
        <v>2095</v>
      </c>
      <c r="D722" t="s">
        <v>14</v>
      </c>
      <c r="E722" t="s">
        <v>2095</v>
      </c>
    </row>
    <row r="723" spans="1:5" x14ac:dyDescent="0.2">
      <c r="A723" t="s">
        <v>20</v>
      </c>
      <c r="B723" t="s">
        <v>2095</v>
      </c>
      <c r="D723" t="s">
        <v>14</v>
      </c>
      <c r="E723" t="s">
        <v>2095</v>
      </c>
    </row>
    <row r="724" spans="1:5" x14ac:dyDescent="0.2">
      <c r="A724" t="s">
        <v>20</v>
      </c>
      <c r="B724" t="s">
        <v>2095</v>
      </c>
      <c r="D724" t="s">
        <v>14</v>
      </c>
      <c r="E724" t="s">
        <v>2095</v>
      </c>
    </row>
    <row r="725" spans="1:5" x14ac:dyDescent="0.2">
      <c r="A725" t="s">
        <v>20</v>
      </c>
      <c r="B725" t="s">
        <v>2095</v>
      </c>
      <c r="D725" t="s">
        <v>14</v>
      </c>
      <c r="E725" t="s">
        <v>2095</v>
      </c>
    </row>
    <row r="726" spans="1:5" x14ac:dyDescent="0.2">
      <c r="A726" t="s">
        <v>20</v>
      </c>
      <c r="B726" t="s">
        <v>2095</v>
      </c>
      <c r="D726" t="s">
        <v>14</v>
      </c>
      <c r="E726" t="s">
        <v>2095</v>
      </c>
    </row>
    <row r="727" spans="1:5" x14ac:dyDescent="0.2">
      <c r="A727" t="s">
        <v>20</v>
      </c>
      <c r="B727" t="s">
        <v>2095</v>
      </c>
      <c r="D727" t="s">
        <v>14</v>
      </c>
      <c r="E727" t="s">
        <v>2095</v>
      </c>
    </row>
    <row r="728" spans="1:5" x14ac:dyDescent="0.2">
      <c r="A728" t="s">
        <v>20</v>
      </c>
      <c r="B728" t="s">
        <v>2095</v>
      </c>
      <c r="D728" t="s">
        <v>14</v>
      </c>
      <c r="E728" t="s">
        <v>2095</v>
      </c>
    </row>
    <row r="729" spans="1:5" x14ac:dyDescent="0.2">
      <c r="A729" t="s">
        <v>20</v>
      </c>
      <c r="B729" t="s">
        <v>2095</v>
      </c>
      <c r="D729" t="s">
        <v>14</v>
      </c>
      <c r="E729" t="s">
        <v>2095</v>
      </c>
    </row>
    <row r="730" spans="1:5" x14ac:dyDescent="0.2">
      <c r="A730" t="s">
        <v>20</v>
      </c>
      <c r="B730" t="s">
        <v>2095</v>
      </c>
      <c r="D730" t="s">
        <v>14</v>
      </c>
      <c r="E730" t="s">
        <v>2095</v>
      </c>
    </row>
    <row r="731" spans="1:5" x14ac:dyDescent="0.2">
      <c r="A731" t="s">
        <v>20</v>
      </c>
      <c r="B731" t="s">
        <v>2095</v>
      </c>
      <c r="D731" t="s">
        <v>14</v>
      </c>
      <c r="E731" t="s">
        <v>2095</v>
      </c>
    </row>
    <row r="732" spans="1:5" x14ac:dyDescent="0.2">
      <c r="A732" t="s">
        <v>20</v>
      </c>
      <c r="B732" t="s">
        <v>2095</v>
      </c>
      <c r="D732" t="s">
        <v>14</v>
      </c>
      <c r="E732" t="s">
        <v>2095</v>
      </c>
    </row>
    <row r="733" spans="1:5" x14ac:dyDescent="0.2">
      <c r="A733" t="s">
        <v>20</v>
      </c>
      <c r="B733" t="s">
        <v>2095</v>
      </c>
      <c r="D733" t="s">
        <v>14</v>
      </c>
      <c r="E733" t="s">
        <v>2095</v>
      </c>
    </row>
    <row r="734" spans="1:5" x14ac:dyDescent="0.2">
      <c r="A734" t="s">
        <v>20</v>
      </c>
      <c r="B734" t="s">
        <v>2095</v>
      </c>
      <c r="D734" t="s">
        <v>14</v>
      </c>
      <c r="E734" t="s">
        <v>2095</v>
      </c>
    </row>
    <row r="735" spans="1:5" x14ac:dyDescent="0.2">
      <c r="A735" t="s">
        <v>20</v>
      </c>
      <c r="B735" t="s">
        <v>2095</v>
      </c>
      <c r="D735" t="s">
        <v>14</v>
      </c>
      <c r="E735" t="s">
        <v>2095</v>
      </c>
    </row>
    <row r="736" spans="1:5" x14ac:dyDescent="0.2">
      <c r="A736" t="s">
        <v>20</v>
      </c>
      <c r="B736" t="s">
        <v>2095</v>
      </c>
      <c r="D736" t="s">
        <v>14</v>
      </c>
      <c r="E736" t="s">
        <v>2095</v>
      </c>
    </row>
    <row r="737" spans="1:5" x14ac:dyDescent="0.2">
      <c r="A737" t="s">
        <v>20</v>
      </c>
      <c r="B737" t="s">
        <v>2095</v>
      </c>
      <c r="D737" t="s">
        <v>14</v>
      </c>
      <c r="E737" t="s">
        <v>2095</v>
      </c>
    </row>
    <row r="738" spans="1:5" x14ac:dyDescent="0.2">
      <c r="A738" t="s">
        <v>20</v>
      </c>
      <c r="B738" t="s">
        <v>2095</v>
      </c>
      <c r="D738" t="s">
        <v>14</v>
      </c>
      <c r="E738" t="s">
        <v>2095</v>
      </c>
    </row>
    <row r="739" spans="1:5" x14ac:dyDescent="0.2">
      <c r="A739" t="s">
        <v>20</v>
      </c>
      <c r="B739" t="s">
        <v>2095</v>
      </c>
      <c r="D739" t="s">
        <v>14</v>
      </c>
      <c r="E739" t="s">
        <v>2095</v>
      </c>
    </row>
    <row r="740" spans="1:5" x14ac:dyDescent="0.2">
      <c r="A740" t="s">
        <v>20</v>
      </c>
      <c r="B740" t="s">
        <v>2095</v>
      </c>
      <c r="D740" t="s">
        <v>14</v>
      </c>
      <c r="E740" t="s">
        <v>2095</v>
      </c>
    </row>
    <row r="741" spans="1:5" x14ac:dyDescent="0.2">
      <c r="A741" t="s">
        <v>20</v>
      </c>
      <c r="B741" t="s">
        <v>2095</v>
      </c>
      <c r="D741" t="s">
        <v>14</v>
      </c>
      <c r="E741" t="s">
        <v>2095</v>
      </c>
    </row>
    <row r="742" spans="1:5" x14ac:dyDescent="0.2">
      <c r="A742" t="s">
        <v>20</v>
      </c>
      <c r="B742" t="s">
        <v>2095</v>
      </c>
      <c r="D742" t="s">
        <v>14</v>
      </c>
      <c r="E742" t="s">
        <v>2095</v>
      </c>
    </row>
    <row r="743" spans="1:5" x14ac:dyDescent="0.2">
      <c r="A743" t="s">
        <v>20</v>
      </c>
      <c r="B743" t="s">
        <v>2095</v>
      </c>
      <c r="D743" t="s">
        <v>14</v>
      </c>
      <c r="E743" t="s">
        <v>2095</v>
      </c>
    </row>
    <row r="744" spans="1:5" x14ac:dyDescent="0.2">
      <c r="A744" t="s">
        <v>20</v>
      </c>
      <c r="B744" t="s">
        <v>2095</v>
      </c>
      <c r="D744" t="s">
        <v>14</v>
      </c>
      <c r="E744" t="s">
        <v>2095</v>
      </c>
    </row>
    <row r="745" spans="1:5" x14ac:dyDescent="0.2">
      <c r="A745" t="s">
        <v>20</v>
      </c>
      <c r="B745" t="s">
        <v>2095</v>
      </c>
      <c r="D745" t="s">
        <v>14</v>
      </c>
      <c r="E745" t="s">
        <v>2095</v>
      </c>
    </row>
    <row r="746" spans="1:5" x14ac:dyDescent="0.2">
      <c r="A746" t="s">
        <v>20</v>
      </c>
      <c r="B746" t="s">
        <v>2095</v>
      </c>
      <c r="D746" t="s">
        <v>14</v>
      </c>
      <c r="E746" t="s">
        <v>2095</v>
      </c>
    </row>
    <row r="747" spans="1:5" x14ac:dyDescent="0.2">
      <c r="A747" t="s">
        <v>20</v>
      </c>
      <c r="B747" t="s">
        <v>2095</v>
      </c>
      <c r="D747" t="s">
        <v>14</v>
      </c>
      <c r="E747" t="s">
        <v>2095</v>
      </c>
    </row>
    <row r="748" spans="1:5" x14ac:dyDescent="0.2">
      <c r="A748" t="s">
        <v>20</v>
      </c>
      <c r="B748" t="s">
        <v>2095</v>
      </c>
      <c r="D748" t="s">
        <v>14</v>
      </c>
      <c r="E748" t="s">
        <v>2095</v>
      </c>
    </row>
    <row r="749" spans="1:5" x14ac:dyDescent="0.2">
      <c r="A749" t="s">
        <v>20</v>
      </c>
      <c r="B749" t="s">
        <v>2095</v>
      </c>
      <c r="D749" t="s">
        <v>14</v>
      </c>
      <c r="E749" t="s">
        <v>2095</v>
      </c>
    </row>
    <row r="750" spans="1:5" x14ac:dyDescent="0.2">
      <c r="A750" t="s">
        <v>20</v>
      </c>
      <c r="B750" t="s">
        <v>2095</v>
      </c>
      <c r="D750" t="s">
        <v>14</v>
      </c>
      <c r="E750" t="s">
        <v>2095</v>
      </c>
    </row>
    <row r="751" spans="1:5" x14ac:dyDescent="0.2">
      <c r="A751" t="s">
        <v>20</v>
      </c>
      <c r="B751" t="s">
        <v>2095</v>
      </c>
      <c r="D751" t="s">
        <v>14</v>
      </c>
      <c r="E751" t="s">
        <v>2095</v>
      </c>
    </row>
    <row r="752" spans="1:5" x14ac:dyDescent="0.2">
      <c r="A752" t="s">
        <v>20</v>
      </c>
      <c r="B752" t="s">
        <v>2095</v>
      </c>
      <c r="D752" t="s">
        <v>14</v>
      </c>
      <c r="E752" t="s">
        <v>2095</v>
      </c>
    </row>
    <row r="753" spans="1:5" x14ac:dyDescent="0.2">
      <c r="A753" t="s">
        <v>20</v>
      </c>
      <c r="B753" t="s">
        <v>2095</v>
      </c>
      <c r="D753" t="s">
        <v>14</v>
      </c>
      <c r="E753" t="s">
        <v>2095</v>
      </c>
    </row>
    <row r="754" spans="1:5" x14ac:dyDescent="0.2">
      <c r="A754" t="s">
        <v>20</v>
      </c>
      <c r="B754" t="s">
        <v>2095</v>
      </c>
      <c r="D754" t="s">
        <v>14</v>
      </c>
      <c r="E754" t="s">
        <v>2095</v>
      </c>
    </row>
    <row r="755" spans="1:5" x14ac:dyDescent="0.2">
      <c r="A755" t="s">
        <v>20</v>
      </c>
      <c r="B755" t="s">
        <v>2095</v>
      </c>
      <c r="D755" t="s">
        <v>14</v>
      </c>
      <c r="E755" t="s">
        <v>2095</v>
      </c>
    </row>
    <row r="756" spans="1:5" x14ac:dyDescent="0.2">
      <c r="A756" t="s">
        <v>20</v>
      </c>
      <c r="B756" t="s">
        <v>2095</v>
      </c>
      <c r="D756" t="s">
        <v>14</v>
      </c>
      <c r="E756" t="s">
        <v>2095</v>
      </c>
    </row>
    <row r="757" spans="1:5" x14ac:dyDescent="0.2">
      <c r="A757" t="s">
        <v>20</v>
      </c>
      <c r="B757" t="s">
        <v>2095</v>
      </c>
      <c r="D757" t="s">
        <v>14</v>
      </c>
      <c r="E757" t="s">
        <v>2095</v>
      </c>
    </row>
    <row r="758" spans="1:5" x14ac:dyDescent="0.2">
      <c r="A758" t="s">
        <v>20</v>
      </c>
      <c r="B758" t="s">
        <v>2095</v>
      </c>
      <c r="D758" t="s">
        <v>14</v>
      </c>
      <c r="E758" t="s">
        <v>2095</v>
      </c>
    </row>
    <row r="759" spans="1:5" x14ac:dyDescent="0.2">
      <c r="A759" t="s">
        <v>20</v>
      </c>
      <c r="B759" t="s">
        <v>2095</v>
      </c>
      <c r="D759" t="s">
        <v>14</v>
      </c>
      <c r="E759" t="s">
        <v>2095</v>
      </c>
    </row>
    <row r="760" spans="1:5" x14ac:dyDescent="0.2">
      <c r="A760" t="s">
        <v>20</v>
      </c>
      <c r="B760" t="s">
        <v>2095</v>
      </c>
      <c r="D760" t="s">
        <v>14</v>
      </c>
      <c r="E760" t="s">
        <v>2095</v>
      </c>
    </row>
    <row r="761" spans="1:5" x14ac:dyDescent="0.2">
      <c r="A761" t="s">
        <v>20</v>
      </c>
      <c r="B761" t="s">
        <v>2095</v>
      </c>
      <c r="D761" t="s">
        <v>14</v>
      </c>
      <c r="E761" t="s">
        <v>2095</v>
      </c>
    </row>
    <row r="762" spans="1:5" x14ac:dyDescent="0.2">
      <c r="A762" t="s">
        <v>20</v>
      </c>
      <c r="B762" t="s">
        <v>2095</v>
      </c>
      <c r="D762" t="s">
        <v>14</v>
      </c>
      <c r="E762" t="s">
        <v>2095</v>
      </c>
    </row>
    <row r="763" spans="1:5" x14ac:dyDescent="0.2">
      <c r="A763" t="s">
        <v>20</v>
      </c>
      <c r="B763" t="s">
        <v>2095</v>
      </c>
      <c r="D763" t="s">
        <v>14</v>
      </c>
      <c r="E763" t="s">
        <v>2095</v>
      </c>
    </row>
    <row r="764" spans="1:5" x14ac:dyDescent="0.2">
      <c r="A764" t="s">
        <v>20</v>
      </c>
      <c r="B764" t="s">
        <v>2095</v>
      </c>
      <c r="D764" t="s">
        <v>14</v>
      </c>
      <c r="E764" t="s">
        <v>2095</v>
      </c>
    </row>
    <row r="765" spans="1:5" x14ac:dyDescent="0.2">
      <c r="A765" t="s">
        <v>20</v>
      </c>
      <c r="B765" t="s">
        <v>2095</v>
      </c>
      <c r="D765" t="s">
        <v>14</v>
      </c>
      <c r="E765" t="s">
        <v>2095</v>
      </c>
    </row>
    <row r="766" spans="1:5" x14ac:dyDescent="0.2">
      <c r="A766" t="s">
        <v>20</v>
      </c>
      <c r="B766" t="s">
        <v>2095</v>
      </c>
      <c r="D766" t="s">
        <v>14</v>
      </c>
      <c r="E766" t="s">
        <v>2095</v>
      </c>
    </row>
    <row r="767" spans="1:5" x14ac:dyDescent="0.2">
      <c r="A767" t="s">
        <v>20</v>
      </c>
      <c r="B767" t="s">
        <v>2095</v>
      </c>
      <c r="D767" t="s">
        <v>14</v>
      </c>
      <c r="E767" t="s">
        <v>2095</v>
      </c>
    </row>
    <row r="768" spans="1:5" x14ac:dyDescent="0.2">
      <c r="A768" t="s">
        <v>20</v>
      </c>
      <c r="B768" t="s">
        <v>2095</v>
      </c>
      <c r="D768" t="s">
        <v>14</v>
      </c>
      <c r="E768" t="s">
        <v>2095</v>
      </c>
    </row>
    <row r="769" spans="1:5" x14ac:dyDescent="0.2">
      <c r="A769" t="s">
        <v>20</v>
      </c>
      <c r="B769" t="s">
        <v>2095</v>
      </c>
      <c r="D769" t="s">
        <v>14</v>
      </c>
      <c r="E769" t="s">
        <v>2095</v>
      </c>
    </row>
    <row r="770" spans="1:5" x14ac:dyDescent="0.2">
      <c r="A770" t="s">
        <v>20</v>
      </c>
      <c r="B770" t="s">
        <v>2095</v>
      </c>
      <c r="D770" t="s">
        <v>14</v>
      </c>
      <c r="E770" t="s">
        <v>2095</v>
      </c>
    </row>
    <row r="771" spans="1:5" x14ac:dyDescent="0.2">
      <c r="A771" t="s">
        <v>20</v>
      </c>
      <c r="B771" t="s">
        <v>2095</v>
      </c>
      <c r="D771" t="s">
        <v>14</v>
      </c>
      <c r="E771" t="s">
        <v>2095</v>
      </c>
    </row>
    <row r="772" spans="1:5" x14ac:dyDescent="0.2">
      <c r="A772" t="s">
        <v>20</v>
      </c>
      <c r="B772" t="s">
        <v>2095</v>
      </c>
      <c r="D772" t="s">
        <v>14</v>
      </c>
      <c r="E772" t="s">
        <v>2095</v>
      </c>
    </row>
    <row r="773" spans="1:5" x14ac:dyDescent="0.2">
      <c r="A773" t="s">
        <v>20</v>
      </c>
      <c r="B773" t="s">
        <v>2095</v>
      </c>
      <c r="D773" t="s">
        <v>14</v>
      </c>
      <c r="E773" t="s">
        <v>2095</v>
      </c>
    </row>
    <row r="774" spans="1:5" x14ac:dyDescent="0.2">
      <c r="A774" t="s">
        <v>20</v>
      </c>
      <c r="B774" t="s">
        <v>2095</v>
      </c>
      <c r="D774" t="s">
        <v>14</v>
      </c>
      <c r="E774" t="s">
        <v>2095</v>
      </c>
    </row>
    <row r="775" spans="1:5" x14ac:dyDescent="0.2">
      <c r="A775" t="s">
        <v>20</v>
      </c>
      <c r="B775" t="s">
        <v>2095</v>
      </c>
      <c r="D775" t="s">
        <v>14</v>
      </c>
      <c r="E775" t="s">
        <v>2095</v>
      </c>
    </row>
    <row r="776" spans="1:5" x14ac:dyDescent="0.2">
      <c r="A776" t="s">
        <v>20</v>
      </c>
      <c r="B776" t="s">
        <v>2095</v>
      </c>
      <c r="D776" t="s">
        <v>14</v>
      </c>
      <c r="E776" t="s">
        <v>2095</v>
      </c>
    </row>
    <row r="777" spans="1:5" x14ac:dyDescent="0.2">
      <c r="A777" t="s">
        <v>20</v>
      </c>
      <c r="B777" t="s">
        <v>2095</v>
      </c>
      <c r="D777" t="s">
        <v>14</v>
      </c>
      <c r="E777" t="s">
        <v>2095</v>
      </c>
    </row>
    <row r="778" spans="1:5" x14ac:dyDescent="0.2">
      <c r="A778" t="s">
        <v>20</v>
      </c>
      <c r="B778" t="s">
        <v>2095</v>
      </c>
      <c r="D778" t="s">
        <v>14</v>
      </c>
      <c r="E778" t="s">
        <v>2095</v>
      </c>
    </row>
    <row r="779" spans="1:5" x14ac:dyDescent="0.2">
      <c r="A779" t="s">
        <v>20</v>
      </c>
      <c r="B779" t="s">
        <v>2095</v>
      </c>
      <c r="D779" t="s">
        <v>14</v>
      </c>
      <c r="E779" t="s">
        <v>2095</v>
      </c>
    </row>
    <row r="780" spans="1:5" x14ac:dyDescent="0.2">
      <c r="A780" t="s">
        <v>20</v>
      </c>
      <c r="B780" t="s">
        <v>2095</v>
      </c>
      <c r="D780" t="s">
        <v>14</v>
      </c>
      <c r="E780" t="s">
        <v>2095</v>
      </c>
    </row>
    <row r="781" spans="1:5" x14ac:dyDescent="0.2">
      <c r="A781" t="s">
        <v>20</v>
      </c>
      <c r="B781" t="s">
        <v>2095</v>
      </c>
      <c r="D781" t="s">
        <v>14</v>
      </c>
      <c r="E781" t="s">
        <v>2095</v>
      </c>
    </row>
    <row r="782" spans="1:5" x14ac:dyDescent="0.2">
      <c r="A782" t="s">
        <v>20</v>
      </c>
      <c r="B782" t="s">
        <v>2095</v>
      </c>
      <c r="D782" t="s">
        <v>14</v>
      </c>
      <c r="E782" t="s">
        <v>2095</v>
      </c>
    </row>
    <row r="783" spans="1:5" x14ac:dyDescent="0.2">
      <c r="A783" t="s">
        <v>20</v>
      </c>
      <c r="B783" t="s">
        <v>2095</v>
      </c>
      <c r="D783" t="s">
        <v>14</v>
      </c>
      <c r="E783" t="s">
        <v>2095</v>
      </c>
    </row>
    <row r="784" spans="1:5" x14ac:dyDescent="0.2">
      <c r="A784" t="s">
        <v>20</v>
      </c>
      <c r="B784" t="s">
        <v>2095</v>
      </c>
      <c r="D784" t="s">
        <v>14</v>
      </c>
      <c r="E784" t="s">
        <v>2095</v>
      </c>
    </row>
    <row r="785" spans="1:5" x14ac:dyDescent="0.2">
      <c r="A785" t="s">
        <v>20</v>
      </c>
      <c r="B785" t="s">
        <v>2095</v>
      </c>
      <c r="D785" t="s">
        <v>14</v>
      </c>
      <c r="E785" t="s">
        <v>2095</v>
      </c>
    </row>
    <row r="786" spans="1:5" x14ac:dyDescent="0.2">
      <c r="A786" t="s">
        <v>20</v>
      </c>
      <c r="B786" t="s">
        <v>2095</v>
      </c>
      <c r="D786" t="s">
        <v>14</v>
      </c>
      <c r="E786" t="s">
        <v>2095</v>
      </c>
    </row>
    <row r="787" spans="1:5" x14ac:dyDescent="0.2">
      <c r="A787" t="s">
        <v>20</v>
      </c>
      <c r="B787" t="s">
        <v>2095</v>
      </c>
      <c r="D787" t="s">
        <v>14</v>
      </c>
      <c r="E787" t="s">
        <v>2095</v>
      </c>
    </row>
    <row r="788" spans="1:5" x14ac:dyDescent="0.2">
      <c r="A788" t="s">
        <v>20</v>
      </c>
      <c r="B788" t="s">
        <v>2095</v>
      </c>
      <c r="D788" t="s">
        <v>14</v>
      </c>
      <c r="E788" t="s">
        <v>2095</v>
      </c>
    </row>
    <row r="789" spans="1:5" x14ac:dyDescent="0.2">
      <c r="A789" t="s">
        <v>20</v>
      </c>
      <c r="B789" t="s">
        <v>2095</v>
      </c>
      <c r="D789" t="s">
        <v>14</v>
      </c>
      <c r="E789" t="s">
        <v>2095</v>
      </c>
    </row>
    <row r="790" spans="1:5" x14ac:dyDescent="0.2">
      <c r="A790" t="s">
        <v>20</v>
      </c>
      <c r="B790" t="s">
        <v>2095</v>
      </c>
      <c r="D790" t="s">
        <v>14</v>
      </c>
      <c r="E790" t="s">
        <v>2095</v>
      </c>
    </row>
    <row r="791" spans="1:5" x14ac:dyDescent="0.2">
      <c r="A791" t="s">
        <v>20</v>
      </c>
      <c r="B791" t="s">
        <v>2095</v>
      </c>
      <c r="D791" t="s">
        <v>14</v>
      </c>
      <c r="E791" t="s">
        <v>2095</v>
      </c>
    </row>
    <row r="792" spans="1:5" x14ac:dyDescent="0.2">
      <c r="A792" t="s">
        <v>20</v>
      </c>
      <c r="B792" t="s">
        <v>2095</v>
      </c>
      <c r="D792" t="s">
        <v>14</v>
      </c>
      <c r="E792" t="s">
        <v>2095</v>
      </c>
    </row>
    <row r="793" spans="1:5" x14ac:dyDescent="0.2">
      <c r="A793" t="s">
        <v>20</v>
      </c>
      <c r="B793" t="s">
        <v>2095</v>
      </c>
      <c r="D793" t="s">
        <v>14</v>
      </c>
      <c r="E793" t="s">
        <v>2095</v>
      </c>
    </row>
    <row r="794" spans="1:5" x14ac:dyDescent="0.2">
      <c r="A794" t="s">
        <v>20</v>
      </c>
      <c r="B794" t="s">
        <v>2095</v>
      </c>
      <c r="D794" t="s">
        <v>14</v>
      </c>
      <c r="E794" t="s">
        <v>2095</v>
      </c>
    </row>
    <row r="795" spans="1:5" x14ac:dyDescent="0.2">
      <c r="A795" t="s">
        <v>20</v>
      </c>
      <c r="B795" t="s">
        <v>2095</v>
      </c>
      <c r="D795" t="s">
        <v>14</v>
      </c>
      <c r="E795" t="s">
        <v>2095</v>
      </c>
    </row>
    <row r="796" spans="1:5" x14ac:dyDescent="0.2">
      <c r="A796" t="s">
        <v>20</v>
      </c>
      <c r="B796" t="s">
        <v>2095</v>
      </c>
      <c r="D796" t="s">
        <v>14</v>
      </c>
      <c r="E796" t="s">
        <v>2095</v>
      </c>
    </row>
    <row r="797" spans="1:5" x14ac:dyDescent="0.2">
      <c r="A797" t="s">
        <v>20</v>
      </c>
      <c r="B797" t="s">
        <v>2095</v>
      </c>
      <c r="D797" t="s">
        <v>14</v>
      </c>
      <c r="E797" t="s">
        <v>2095</v>
      </c>
    </row>
    <row r="798" spans="1:5" x14ac:dyDescent="0.2">
      <c r="A798" t="s">
        <v>20</v>
      </c>
      <c r="B798" t="s">
        <v>2095</v>
      </c>
      <c r="D798" t="s">
        <v>14</v>
      </c>
      <c r="E798" t="s">
        <v>2095</v>
      </c>
    </row>
    <row r="799" spans="1:5" x14ac:dyDescent="0.2">
      <c r="A799" t="s">
        <v>20</v>
      </c>
      <c r="B799" t="s">
        <v>2095</v>
      </c>
      <c r="D799" t="s">
        <v>14</v>
      </c>
      <c r="E799" t="s">
        <v>2095</v>
      </c>
    </row>
    <row r="800" spans="1:5" x14ac:dyDescent="0.2">
      <c r="A800" t="s">
        <v>20</v>
      </c>
      <c r="B800" t="s">
        <v>2095</v>
      </c>
      <c r="D800" t="s">
        <v>14</v>
      </c>
      <c r="E800" t="s">
        <v>2095</v>
      </c>
    </row>
    <row r="801" spans="1:5" x14ac:dyDescent="0.2">
      <c r="A801" t="s">
        <v>20</v>
      </c>
      <c r="B801" t="s">
        <v>2095</v>
      </c>
      <c r="D801" t="s">
        <v>14</v>
      </c>
      <c r="E801" t="s">
        <v>2095</v>
      </c>
    </row>
    <row r="802" spans="1:5" x14ac:dyDescent="0.2">
      <c r="A802" t="s">
        <v>20</v>
      </c>
      <c r="B802" t="s">
        <v>2095</v>
      </c>
      <c r="D802" t="s">
        <v>14</v>
      </c>
      <c r="E802" t="s">
        <v>2095</v>
      </c>
    </row>
    <row r="803" spans="1:5" x14ac:dyDescent="0.2">
      <c r="A803" t="s">
        <v>20</v>
      </c>
      <c r="B803" t="s">
        <v>2095</v>
      </c>
      <c r="D803" t="s">
        <v>14</v>
      </c>
      <c r="E803" t="s">
        <v>2095</v>
      </c>
    </row>
    <row r="804" spans="1:5" x14ac:dyDescent="0.2">
      <c r="A804" t="s">
        <v>20</v>
      </c>
      <c r="B804" t="s">
        <v>2095</v>
      </c>
      <c r="D804" t="s">
        <v>14</v>
      </c>
      <c r="E804" t="s">
        <v>2095</v>
      </c>
    </row>
    <row r="805" spans="1:5" x14ac:dyDescent="0.2">
      <c r="A805" t="s">
        <v>20</v>
      </c>
      <c r="B805" t="s">
        <v>2095</v>
      </c>
      <c r="D805" t="s">
        <v>14</v>
      </c>
      <c r="E805" t="s">
        <v>2095</v>
      </c>
    </row>
    <row r="806" spans="1:5" x14ac:dyDescent="0.2">
      <c r="A806" t="s">
        <v>20</v>
      </c>
      <c r="B806" t="s">
        <v>2095</v>
      </c>
      <c r="D806" t="s">
        <v>14</v>
      </c>
      <c r="E806" t="s">
        <v>2095</v>
      </c>
    </row>
    <row r="807" spans="1:5" x14ac:dyDescent="0.2">
      <c r="A807" t="s">
        <v>20</v>
      </c>
      <c r="B807" t="s">
        <v>2095</v>
      </c>
      <c r="D807" t="s">
        <v>14</v>
      </c>
      <c r="E807" t="s">
        <v>2095</v>
      </c>
    </row>
    <row r="808" spans="1:5" x14ac:dyDescent="0.2">
      <c r="A808" t="s">
        <v>20</v>
      </c>
      <c r="B808" t="s">
        <v>2095</v>
      </c>
      <c r="D808" t="s">
        <v>14</v>
      </c>
      <c r="E808" t="s">
        <v>2095</v>
      </c>
    </row>
    <row r="809" spans="1:5" x14ac:dyDescent="0.2">
      <c r="A809" t="s">
        <v>20</v>
      </c>
      <c r="B809" t="s">
        <v>2095</v>
      </c>
      <c r="D809" t="s">
        <v>14</v>
      </c>
      <c r="E809" t="s">
        <v>2095</v>
      </c>
    </row>
    <row r="810" spans="1:5" x14ac:dyDescent="0.2">
      <c r="A810" t="s">
        <v>20</v>
      </c>
      <c r="B810" t="s">
        <v>2095</v>
      </c>
      <c r="D810" t="s">
        <v>14</v>
      </c>
      <c r="E810" t="s">
        <v>2095</v>
      </c>
    </row>
    <row r="811" spans="1:5" x14ac:dyDescent="0.2">
      <c r="A811" t="s">
        <v>20</v>
      </c>
      <c r="B811" t="s">
        <v>2095</v>
      </c>
      <c r="D811" t="s">
        <v>14</v>
      </c>
      <c r="E811" t="s">
        <v>2095</v>
      </c>
    </row>
    <row r="812" spans="1:5" x14ac:dyDescent="0.2">
      <c r="A812" t="s">
        <v>20</v>
      </c>
      <c r="B812" t="s">
        <v>2095</v>
      </c>
      <c r="D812" t="s">
        <v>14</v>
      </c>
      <c r="E812" t="s">
        <v>2095</v>
      </c>
    </row>
    <row r="813" spans="1:5" x14ac:dyDescent="0.2">
      <c r="A813" t="s">
        <v>20</v>
      </c>
      <c r="B813" t="s">
        <v>2095</v>
      </c>
      <c r="D813" t="s">
        <v>14</v>
      </c>
      <c r="E813" t="s">
        <v>2095</v>
      </c>
    </row>
    <row r="814" spans="1:5" x14ac:dyDescent="0.2">
      <c r="A814" t="s">
        <v>20</v>
      </c>
      <c r="B814" t="s">
        <v>2095</v>
      </c>
      <c r="D814" t="s">
        <v>14</v>
      </c>
      <c r="E814" t="s">
        <v>2095</v>
      </c>
    </row>
    <row r="815" spans="1:5" x14ac:dyDescent="0.2">
      <c r="A815" t="s">
        <v>20</v>
      </c>
      <c r="B815" t="s">
        <v>2095</v>
      </c>
      <c r="D815" t="s">
        <v>14</v>
      </c>
      <c r="E815" t="s">
        <v>2095</v>
      </c>
    </row>
    <row r="816" spans="1:5" x14ac:dyDescent="0.2">
      <c r="A816" t="s">
        <v>20</v>
      </c>
      <c r="B816" t="s">
        <v>2095</v>
      </c>
      <c r="D816" t="s">
        <v>14</v>
      </c>
      <c r="E816" t="s">
        <v>2095</v>
      </c>
    </row>
    <row r="817" spans="1:5" x14ac:dyDescent="0.2">
      <c r="A817" t="s">
        <v>20</v>
      </c>
      <c r="B817" t="s">
        <v>2095</v>
      </c>
      <c r="D817" t="s">
        <v>14</v>
      </c>
      <c r="E817" t="s">
        <v>2095</v>
      </c>
    </row>
    <row r="818" spans="1:5" x14ac:dyDescent="0.2">
      <c r="A818" t="s">
        <v>20</v>
      </c>
      <c r="B818" t="s">
        <v>2095</v>
      </c>
      <c r="D818" t="s">
        <v>14</v>
      </c>
      <c r="E818" t="s">
        <v>2095</v>
      </c>
    </row>
    <row r="819" spans="1:5" x14ac:dyDescent="0.2">
      <c r="A819" t="s">
        <v>20</v>
      </c>
      <c r="B819" t="s">
        <v>2095</v>
      </c>
      <c r="D819" t="s">
        <v>14</v>
      </c>
      <c r="E819" t="s">
        <v>2095</v>
      </c>
    </row>
    <row r="820" spans="1:5" x14ac:dyDescent="0.2">
      <c r="A820" t="s">
        <v>20</v>
      </c>
      <c r="B820" t="s">
        <v>2095</v>
      </c>
      <c r="D820" t="s">
        <v>14</v>
      </c>
      <c r="E820" t="s">
        <v>2095</v>
      </c>
    </row>
    <row r="821" spans="1:5" x14ac:dyDescent="0.2">
      <c r="A821" t="s">
        <v>20</v>
      </c>
      <c r="B821" t="s">
        <v>2095</v>
      </c>
      <c r="D821" t="s">
        <v>14</v>
      </c>
      <c r="E821" t="s">
        <v>2095</v>
      </c>
    </row>
    <row r="822" spans="1:5" x14ac:dyDescent="0.2">
      <c r="A822" t="s">
        <v>20</v>
      </c>
      <c r="B822" t="s">
        <v>2095</v>
      </c>
      <c r="D822" t="s">
        <v>14</v>
      </c>
      <c r="E822" t="s">
        <v>2095</v>
      </c>
    </row>
    <row r="823" spans="1:5" x14ac:dyDescent="0.2">
      <c r="A823" t="s">
        <v>20</v>
      </c>
      <c r="B823" t="s">
        <v>2095</v>
      </c>
      <c r="D823" t="s">
        <v>14</v>
      </c>
      <c r="E823" t="s">
        <v>2095</v>
      </c>
    </row>
    <row r="824" spans="1:5" x14ac:dyDescent="0.2">
      <c r="A824" t="s">
        <v>20</v>
      </c>
      <c r="B824" t="s">
        <v>2095</v>
      </c>
      <c r="D824" t="s">
        <v>14</v>
      </c>
      <c r="E824" t="s">
        <v>2095</v>
      </c>
    </row>
    <row r="825" spans="1:5" x14ac:dyDescent="0.2">
      <c r="A825" t="s">
        <v>20</v>
      </c>
      <c r="B825" t="s">
        <v>2095</v>
      </c>
      <c r="D825" t="s">
        <v>14</v>
      </c>
      <c r="E825" t="s">
        <v>2095</v>
      </c>
    </row>
    <row r="826" spans="1:5" x14ac:dyDescent="0.2">
      <c r="A826" t="s">
        <v>20</v>
      </c>
      <c r="B826" t="s">
        <v>2095</v>
      </c>
      <c r="D826" t="s">
        <v>14</v>
      </c>
      <c r="E826" t="s">
        <v>2095</v>
      </c>
    </row>
    <row r="827" spans="1:5" x14ac:dyDescent="0.2">
      <c r="A827" t="s">
        <v>20</v>
      </c>
      <c r="B827" t="s">
        <v>2095</v>
      </c>
      <c r="D827" t="s">
        <v>14</v>
      </c>
      <c r="E827" t="s">
        <v>2095</v>
      </c>
    </row>
    <row r="828" spans="1:5" x14ac:dyDescent="0.2">
      <c r="A828" t="s">
        <v>20</v>
      </c>
      <c r="B828" t="s">
        <v>2095</v>
      </c>
      <c r="D828" t="s">
        <v>14</v>
      </c>
      <c r="E828" t="s">
        <v>2095</v>
      </c>
    </row>
    <row r="829" spans="1:5" x14ac:dyDescent="0.2">
      <c r="A829" t="s">
        <v>20</v>
      </c>
      <c r="B829" t="s">
        <v>2095</v>
      </c>
      <c r="D829" t="s">
        <v>14</v>
      </c>
      <c r="E829" t="s">
        <v>2095</v>
      </c>
    </row>
    <row r="830" spans="1:5" x14ac:dyDescent="0.2">
      <c r="A830" t="s">
        <v>20</v>
      </c>
      <c r="B830" t="s">
        <v>2095</v>
      </c>
      <c r="D830" t="s">
        <v>14</v>
      </c>
      <c r="E830" t="s">
        <v>2095</v>
      </c>
    </row>
    <row r="831" spans="1:5" x14ac:dyDescent="0.2">
      <c r="A831" t="s">
        <v>20</v>
      </c>
      <c r="B831" t="s">
        <v>2095</v>
      </c>
      <c r="D831" t="s">
        <v>14</v>
      </c>
      <c r="E831" t="s">
        <v>2095</v>
      </c>
    </row>
    <row r="832" spans="1:5" x14ac:dyDescent="0.2">
      <c r="A832" t="s">
        <v>20</v>
      </c>
      <c r="B832" t="s">
        <v>2095</v>
      </c>
      <c r="D832" t="s">
        <v>14</v>
      </c>
      <c r="E832" t="s">
        <v>2095</v>
      </c>
    </row>
    <row r="833" spans="1:5" x14ac:dyDescent="0.2">
      <c r="A833" t="s">
        <v>20</v>
      </c>
      <c r="B833" t="s">
        <v>2095</v>
      </c>
      <c r="D833" t="s">
        <v>14</v>
      </c>
      <c r="E833" t="s">
        <v>2095</v>
      </c>
    </row>
    <row r="834" spans="1:5" x14ac:dyDescent="0.2">
      <c r="A834" t="s">
        <v>20</v>
      </c>
      <c r="B834" t="s">
        <v>2095</v>
      </c>
      <c r="D834" t="s">
        <v>14</v>
      </c>
      <c r="E834" t="s">
        <v>2095</v>
      </c>
    </row>
    <row r="835" spans="1:5" x14ac:dyDescent="0.2">
      <c r="A835" t="s">
        <v>20</v>
      </c>
      <c r="B835" t="s">
        <v>2095</v>
      </c>
      <c r="D835" t="s">
        <v>14</v>
      </c>
      <c r="E835" t="s">
        <v>2095</v>
      </c>
    </row>
    <row r="836" spans="1:5" x14ac:dyDescent="0.2">
      <c r="A836" t="s">
        <v>20</v>
      </c>
      <c r="B836" t="s">
        <v>2095</v>
      </c>
      <c r="D836" t="s">
        <v>14</v>
      </c>
      <c r="E836" t="s">
        <v>2095</v>
      </c>
    </row>
    <row r="837" spans="1:5" x14ac:dyDescent="0.2">
      <c r="A837" t="s">
        <v>20</v>
      </c>
      <c r="B837" t="s">
        <v>2095</v>
      </c>
      <c r="D837" t="s">
        <v>14</v>
      </c>
      <c r="E837" t="s">
        <v>2095</v>
      </c>
    </row>
    <row r="838" spans="1:5" x14ac:dyDescent="0.2">
      <c r="A838" t="s">
        <v>20</v>
      </c>
      <c r="B838" t="s">
        <v>2095</v>
      </c>
      <c r="D838" t="s">
        <v>14</v>
      </c>
      <c r="E838" t="s">
        <v>2095</v>
      </c>
    </row>
    <row r="839" spans="1:5" x14ac:dyDescent="0.2">
      <c r="A839" t="s">
        <v>20</v>
      </c>
      <c r="B839" t="s">
        <v>2095</v>
      </c>
      <c r="D839" t="s">
        <v>14</v>
      </c>
      <c r="E839" t="s">
        <v>2095</v>
      </c>
    </row>
    <row r="840" spans="1:5" x14ac:dyDescent="0.2">
      <c r="A840" t="s">
        <v>20</v>
      </c>
      <c r="B840" t="s">
        <v>2095</v>
      </c>
      <c r="D840" t="s">
        <v>14</v>
      </c>
      <c r="E840" t="s">
        <v>2095</v>
      </c>
    </row>
    <row r="841" spans="1:5" x14ac:dyDescent="0.2">
      <c r="A841" t="s">
        <v>20</v>
      </c>
      <c r="B841" t="s">
        <v>2095</v>
      </c>
      <c r="D841" t="s">
        <v>14</v>
      </c>
      <c r="E841" t="s">
        <v>2095</v>
      </c>
    </row>
    <row r="842" spans="1:5" x14ac:dyDescent="0.2">
      <c r="A842" t="s">
        <v>20</v>
      </c>
      <c r="B842" t="s">
        <v>2095</v>
      </c>
      <c r="D842" t="s">
        <v>14</v>
      </c>
      <c r="E842" t="s">
        <v>2095</v>
      </c>
    </row>
    <row r="843" spans="1:5" x14ac:dyDescent="0.2">
      <c r="A843" t="s">
        <v>20</v>
      </c>
      <c r="B843" t="s">
        <v>2095</v>
      </c>
      <c r="D843" t="s">
        <v>14</v>
      </c>
      <c r="E843" t="s">
        <v>2095</v>
      </c>
    </row>
    <row r="844" spans="1:5" x14ac:dyDescent="0.2">
      <c r="A844" t="s">
        <v>20</v>
      </c>
      <c r="B844" t="s">
        <v>2095</v>
      </c>
      <c r="D844" t="s">
        <v>14</v>
      </c>
      <c r="E844" t="s">
        <v>2095</v>
      </c>
    </row>
    <row r="845" spans="1:5" x14ac:dyDescent="0.2">
      <c r="A845" t="s">
        <v>20</v>
      </c>
      <c r="B845" t="s">
        <v>2095</v>
      </c>
      <c r="D845" t="s">
        <v>14</v>
      </c>
      <c r="E845" t="s">
        <v>2095</v>
      </c>
    </row>
    <row r="846" spans="1:5" x14ac:dyDescent="0.2">
      <c r="A846" t="s">
        <v>20</v>
      </c>
      <c r="B846" t="s">
        <v>2095</v>
      </c>
      <c r="D846" t="s">
        <v>14</v>
      </c>
      <c r="E846" t="s">
        <v>2095</v>
      </c>
    </row>
    <row r="847" spans="1:5" x14ac:dyDescent="0.2">
      <c r="A847" t="s">
        <v>20</v>
      </c>
      <c r="B847" t="s">
        <v>2095</v>
      </c>
      <c r="D847" t="s">
        <v>14</v>
      </c>
      <c r="E847" t="s">
        <v>2095</v>
      </c>
    </row>
    <row r="848" spans="1:5" x14ac:dyDescent="0.2">
      <c r="A848" t="s">
        <v>20</v>
      </c>
      <c r="B848" t="s">
        <v>2095</v>
      </c>
      <c r="D848" t="s">
        <v>14</v>
      </c>
      <c r="E848" t="s">
        <v>2095</v>
      </c>
    </row>
    <row r="849" spans="1:5" x14ac:dyDescent="0.2">
      <c r="A849" t="s">
        <v>20</v>
      </c>
      <c r="B849" t="s">
        <v>2095</v>
      </c>
      <c r="D849" t="s">
        <v>14</v>
      </c>
      <c r="E849" t="s">
        <v>2095</v>
      </c>
    </row>
    <row r="850" spans="1:5" x14ac:dyDescent="0.2">
      <c r="A850" t="s">
        <v>20</v>
      </c>
      <c r="B850" t="s">
        <v>2095</v>
      </c>
      <c r="D850" t="s">
        <v>14</v>
      </c>
      <c r="E850" t="s">
        <v>2095</v>
      </c>
    </row>
    <row r="851" spans="1:5" x14ac:dyDescent="0.2">
      <c r="A851" t="s">
        <v>20</v>
      </c>
      <c r="B851" t="s">
        <v>2095</v>
      </c>
      <c r="D851" t="s">
        <v>14</v>
      </c>
      <c r="E851" t="s">
        <v>2095</v>
      </c>
    </row>
    <row r="852" spans="1:5" x14ac:dyDescent="0.2">
      <c r="A852" t="s">
        <v>20</v>
      </c>
      <c r="B852" t="s">
        <v>2095</v>
      </c>
      <c r="D852" t="s">
        <v>14</v>
      </c>
      <c r="E852" t="s">
        <v>2095</v>
      </c>
    </row>
    <row r="853" spans="1:5" x14ac:dyDescent="0.2">
      <c r="A853" t="s">
        <v>20</v>
      </c>
      <c r="B853" t="s">
        <v>2095</v>
      </c>
      <c r="D853" t="s">
        <v>14</v>
      </c>
      <c r="E853" t="s">
        <v>2095</v>
      </c>
    </row>
    <row r="854" spans="1:5" x14ac:dyDescent="0.2">
      <c r="A854" t="s">
        <v>20</v>
      </c>
      <c r="B854" t="s">
        <v>2095</v>
      </c>
      <c r="D854" t="s">
        <v>14</v>
      </c>
      <c r="E854" t="s">
        <v>2095</v>
      </c>
    </row>
    <row r="855" spans="1:5" x14ac:dyDescent="0.2">
      <c r="A855" t="s">
        <v>20</v>
      </c>
      <c r="B855" t="s">
        <v>2095</v>
      </c>
      <c r="D855" t="s">
        <v>14</v>
      </c>
      <c r="E855" t="s">
        <v>2095</v>
      </c>
    </row>
    <row r="856" spans="1:5" x14ac:dyDescent="0.2">
      <c r="A856" t="s">
        <v>20</v>
      </c>
      <c r="B856" t="s">
        <v>2095</v>
      </c>
      <c r="D856" t="s">
        <v>14</v>
      </c>
      <c r="E856" t="s">
        <v>2095</v>
      </c>
    </row>
    <row r="857" spans="1:5" x14ac:dyDescent="0.2">
      <c r="A857" t="s">
        <v>20</v>
      </c>
      <c r="B857" t="s">
        <v>2095</v>
      </c>
      <c r="D857" t="s">
        <v>14</v>
      </c>
      <c r="E857" t="s">
        <v>2095</v>
      </c>
    </row>
    <row r="858" spans="1:5" x14ac:dyDescent="0.2">
      <c r="A858" t="s">
        <v>20</v>
      </c>
      <c r="B858" t="s">
        <v>2095</v>
      </c>
      <c r="D858" t="s">
        <v>14</v>
      </c>
      <c r="E858" t="s">
        <v>2095</v>
      </c>
    </row>
    <row r="859" spans="1:5" x14ac:dyDescent="0.2">
      <c r="A859" t="s">
        <v>20</v>
      </c>
      <c r="B859" t="s">
        <v>2095</v>
      </c>
      <c r="D859" t="s">
        <v>14</v>
      </c>
      <c r="E859" t="s">
        <v>2095</v>
      </c>
    </row>
    <row r="860" spans="1:5" x14ac:dyDescent="0.2">
      <c r="A860" t="s">
        <v>20</v>
      </c>
      <c r="B860" t="s">
        <v>2095</v>
      </c>
      <c r="D860" t="s">
        <v>14</v>
      </c>
      <c r="E860" t="s">
        <v>2095</v>
      </c>
    </row>
    <row r="861" spans="1:5" x14ac:dyDescent="0.2">
      <c r="A861" t="s">
        <v>20</v>
      </c>
      <c r="B861" t="s">
        <v>2095</v>
      </c>
      <c r="D861" t="s">
        <v>14</v>
      </c>
      <c r="E861" t="s">
        <v>2095</v>
      </c>
    </row>
    <row r="862" spans="1:5" x14ac:dyDescent="0.2">
      <c r="A862" t="s">
        <v>20</v>
      </c>
      <c r="B862" t="s">
        <v>2095</v>
      </c>
      <c r="D862" t="s">
        <v>14</v>
      </c>
      <c r="E862" t="s">
        <v>2095</v>
      </c>
    </row>
    <row r="863" spans="1:5" x14ac:dyDescent="0.2">
      <c r="A863" t="s">
        <v>20</v>
      </c>
      <c r="B863" t="s">
        <v>2095</v>
      </c>
      <c r="D863" t="s">
        <v>14</v>
      </c>
      <c r="E863" t="s">
        <v>2095</v>
      </c>
    </row>
    <row r="864" spans="1:5" x14ac:dyDescent="0.2">
      <c r="A864" t="s">
        <v>20</v>
      </c>
      <c r="B864" t="s">
        <v>2095</v>
      </c>
      <c r="D864" t="s">
        <v>14</v>
      </c>
      <c r="E864" t="s">
        <v>2095</v>
      </c>
    </row>
    <row r="865" spans="1:5" x14ac:dyDescent="0.2">
      <c r="A865" t="s">
        <v>20</v>
      </c>
      <c r="B865" t="s">
        <v>2095</v>
      </c>
      <c r="D865" t="s">
        <v>14</v>
      </c>
      <c r="E865" t="s">
        <v>2095</v>
      </c>
    </row>
    <row r="866" spans="1:5" x14ac:dyDescent="0.2">
      <c r="A866" t="s">
        <v>20</v>
      </c>
      <c r="B866" t="s">
        <v>2095</v>
      </c>
      <c r="D866" t="s">
        <v>14</v>
      </c>
      <c r="E866" t="s">
        <v>2095</v>
      </c>
    </row>
    <row r="867" spans="1:5" x14ac:dyDescent="0.2">
      <c r="A867" t="s">
        <v>20</v>
      </c>
      <c r="B867" t="s">
        <v>2095</v>
      </c>
      <c r="D867" t="s">
        <v>14</v>
      </c>
      <c r="E867" t="s">
        <v>2095</v>
      </c>
    </row>
    <row r="868" spans="1:5" x14ac:dyDescent="0.2">
      <c r="A868" t="s">
        <v>20</v>
      </c>
      <c r="B868" t="s">
        <v>2095</v>
      </c>
      <c r="D868" t="s">
        <v>14</v>
      </c>
      <c r="E868" t="s">
        <v>2095</v>
      </c>
    </row>
    <row r="869" spans="1:5" x14ac:dyDescent="0.2">
      <c r="A869" t="s">
        <v>20</v>
      </c>
      <c r="B869" t="s">
        <v>2095</v>
      </c>
      <c r="D869" t="s">
        <v>14</v>
      </c>
      <c r="E869" t="s">
        <v>2095</v>
      </c>
    </row>
    <row r="870" spans="1:5" x14ac:dyDescent="0.2">
      <c r="A870" t="s">
        <v>20</v>
      </c>
      <c r="B870" t="s">
        <v>2095</v>
      </c>
      <c r="D870" t="s">
        <v>14</v>
      </c>
      <c r="E870" t="s">
        <v>2095</v>
      </c>
    </row>
    <row r="871" spans="1:5" x14ac:dyDescent="0.2">
      <c r="A871" t="s">
        <v>20</v>
      </c>
      <c r="B871" t="s">
        <v>2095</v>
      </c>
      <c r="D871" t="s">
        <v>14</v>
      </c>
      <c r="E871" t="s">
        <v>2095</v>
      </c>
    </row>
    <row r="872" spans="1:5" x14ac:dyDescent="0.2">
      <c r="A872" t="s">
        <v>20</v>
      </c>
      <c r="B872" t="s">
        <v>2095</v>
      </c>
      <c r="D872" t="s">
        <v>14</v>
      </c>
      <c r="E872" t="s">
        <v>2095</v>
      </c>
    </row>
    <row r="873" spans="1:5" x14ac:dyDescent="0.2">
      <c r="A873" t="s">
        <v>20</v>
      </c>
      <c r="B873" t="s">
        <v>2095</v>
      </c>
      <c r="D873" t="s">
        <v>14</v>
      </c>
      <c r="E873" t="s">
        <v>2095</v>
      </c>
    </row>
    <row r="874" spans="1:5" x14ac:dyDescent="0.2">
      <c r="A874" t="s">
        <v>20</v>
      </c>
      <c r="B874" t="s">
        <v>2095</v>
      </c>
      <c r="D874" t="s">
        <v>14</v>
      </c>
      <c r="E874" t="s">
        <v>2095</v>
      </c>
    </row>
    <row r="875" spans="1:5" x14ac:dyDescent="0.2">
      <c r="A875" t="s">
        <v>20</v>
      </c>
      <c r="B875" t="s">
        <v>2095</v>
      </c>
      <c r="D875" t="s">
        <v>14</v>
      </c>
      <c r="E875" t="s">
        <v>2095</v>
      </c>
    </row>
    <row r="876" spans="1:5" x14ac:dyDescent="0.2">
      <c r="A876" t="s">
        <v>20</v>
      </c>
      <c r="B876" t="s">
        <v>2095</v>
      </c>
      <c r="D876" t="s">
        <v>14</v>
      </c>
      <c r="E876" t="s">
        <v>2095</v>
      </c>
    </row>
    <row r="877" spans="1:5" x14ac:dyDescent="0.2">
      <c r="A877" t="s">
        <v>20</v>
      </c>
      <c r="B877" t="s">
        <v>2095</v>
      </c>
      <c r="D877" t="s">
        <v>14</v>
      </c>
      <c r="E877" t="s">
        <v>2095</v>
      </c>
    </row>
    <row r="878" spans="1:5" x14ac:dyDescent="0.2">
      <c r="A878" t="s">
        <v>20</v>
      </c>
      <c r="B878" t="s">
        <v>2095</v>
      </c>
      <c r="D878" t="s">
        <v>14</v>
      </c>
      <c r="E878" t="s">
        <v>2095</v>
      </c>
    </row>
    <row r="879" spans="1:5" x14ac:dyDescent="0.2">
      <c r="A879" t="s">
        <v>20</v>
      </c>
      <c r="B879" t="s">
        <v>2095</v>
      </c>
      <c r="D879" t="s">
        <v>14</v>
      </c>
      <c r="E879" t="s">
        <v>2095</v>
      </c>
    </row>
    <row r="880" spans="1:5" x14ac:dyDescent="0.2">
      <c r="A880" t="s">
        <v>20</v>
      </c>
      <c r="B880" t="s">
        <v>2095</v>
      </c>
      <c r="D880" t="s">
        <v>14</v>
      </c>
      <c r="E880" t="s">
        <v>2095</v>
      </c>
    </row>
    <row r="881" spans="1:5" x14ac:dyDescent="0.2">
      <c r="A881" t="s">
        <v>20</v>
      </c>
      <c r="B881" t="s">
        <v>2095</v>
      </c>
      <c r="D881" t="s">
        <v>14</v>
      </c>
      <c r="E881" t="s">
        <v>2095</v>
      </c>
    </row>
    <row r="882" spans="1:5" x14ac:dyDescent="0.2">
      <c r="A882" t="s">
        <v>20</v>
      </c>
      <c r="B882" t="s">
        <v>2095</v>
      </c>
      <c r="D882" t="s">
        <v>14</v>
      </c>
      <c r="E882" t="s">
        <v>2095</v>
      </c>
    </row>
    <row r="883" spans="1:5" x14ac:dyDescent="0.2">
      <c r="A883" t="s">
        <v>20</v>
      </c>
      <c r="B883" t="s">
        <v>2095</v>
      </c>
      <c r="D883" t="s">
        <v>14</v>
      </c>
      <c r="E883" t="s">
        <v>2095</v>
      </c>
    </row>
    <row r="884" spans="1:5" x14ac:dyDescent="0.2">
      <c r="A884" t="s">
        <v>20</v>
      </c>
      <c r="B884" t="s">
        <v>2095</v>
      </c>
      <c r="D884" t="s">
        <v>14</v>
      </c>
      <c r="E884" t="s">
        <v>2095</v>
      </c>
    </row>
    <row r="885" spans="1:5" x14ac:dyDescent="0.2">
      <c r="A885" t="s">
        <v>20</v>
      </c>
      <c r="B885" t="s">
        <v>2095</v>
      </c>
      <c r="D885" t="s">
        <v>14</v>
      </c>
      <c r="E885" t="s">
        <v>2095</v>
      </c>
    </row>
    <row r="886" spans="1:5" x14ac:dyDescent="0.2">
      <c r="A886" t="s">
        <v>20</v>
      </c>
      <c r="B886" t="s">
        <v>2095</v>
      </c>
      <c r="D886" t="s">
        <v>14</v>
      </c>
      <c r="E886" t="s">
        <v>2095</v>
      </c>
    </row>
    <row r="887" spans="1:5" x14ac:dyDescent="0.2">
      <c r="A887" t="s">
        <v>20</v>
      </c>
      <c r="B887" t="s">
        <v>2095</v>
      </c>
      <c r="D887" t="s">
        <v>14</v>
      </c>
      <c r="E887" t="s">
        <v>2095</v>
      </c>
    </row>
    <row r="888" spans="1:5" x14ac:dyDescent="0.2">
      <c r="A888" t="s">
        <v>20</v>
      </c>
      <c r="B888" t="s">
        <v>2095</v>
      </c>
      <c r="D888" t="s">
        <v>14</v>
      </c>
      <c r="E888" t="s">
        <v>2095</v>
      </c>
    </row>
    <row r="889" spans="1:5" x14ac:dyDescent="0.2">
      <c r="A889" t="s">
        <v>20</v>
      </c>
      <c r="B889" t="s">
        <v>2095</v>
      </c>
      <c r="D889" t="s">
        <v>14</v>
      </c>
      <c r="E889" t="s">
        <v>2095</v>
      </c>
    </row>
    <row r="890" spans="1:5" x14ac:dyDescent="0.2">
      <c r="A890" t="s">
        <v>20</v>
      </c>
      <c r="B890" t="s">
        <v>2095</v>
      </c>
      <c r="D890" t="s">
        <v>14</v>
      </c>
      <c r="E890" t="s">
        <v>2095</v>
      </c>
    </row>
    <row r="891" spans="1:5" x14ac:dyDescent="0.2">
      <c r="A891" t="s">
        <v>20</v>
      </c>
      <c r="B891" t="s">
        <v>2095</v>
      </c>
      <c r="D891" t="s">
        <v>14</v>
      </c>
      <c r="E891" t="s">
        <v>2095</v>
      </c>
    </row>
    <row r="892" spans="1:5" x14ac:dyDescent="0.2">
      <c r="A892" t="s">
        <v>20</v>
      </c>
      <c r="B892" t="s">
        <v>2095</v>
      </c>
      <c r="D892" t="s">
        <v>14</v>
      </c>
      <c r="E892" t="s">
        <v>2095</v>
      </c>
    </row>
    <row r="893" spans="1:5" x14ac:dyDescent="0.2">
      <c r="A893" t="s">
        <v>20</v>
      </c>
      <c r="B893" t="s">
        <v>2095</v>
      </c>
      <c r="D893" t="s">
        <v>14</v>
      </c>
      <c r="E893" t="s">
        <v>2095</v>
      </c>
    </row>
    <row r="894" spans="1:5" x14ac:dyDescent="0.2">
      <c r="A894" t="s">
        <v>20</v>
      </c>
      <c r="B894" t="s">
        <v>2095</v>
      </c>
      <c r="D894" t="s">
        <v>14</v>
      </c>
      <c r="E894" t="s">
        <v>2095</v>
      </c>
    </row>
    <row r="895" spans="1:5" x14ac:dyDescent="0.2">
      <c r="A895" t="s">
        <v>20</v>
      </c>
      <c r="B895" t="s">
        <v>2095</v>
      </c>
      <c r="D895" t="s">
        <v>14</v>
      </c>
      <c r="E895" t="s">
        <v>2095</v>
      </c>
    </row>
    <row r="896" spans="1:5" x14ac:dyDescent="0.2">
      <c r="A896" t="s">
        <v>20</v>
      </c>
      <c r="B896" t="s">
        <v>2095</v>
      </c>
      <c r="D896" t="s">
        <v>14</v>
      </c>
      <c r="E896" t="s">
        <v>2095</v>
      </c>
    </row>
    <row r="897" spans="1:5" x14ac:dyDescent="0.2">
      <c r="A897" t="s">
        <v>20</v>
      </c>
      <c r="B897" t="s">
        <v>2095</v>
      </c>
      <c r="D897" t="s">
        <v>14</v>
      </c>
      <c r="E897" t="s">
        <v>2095</v>
      </c>
    </row>
    <row r="898" spans="1:5" x14ac:dyDescent="0.2">
      <c r="A898" t="s">
        <v>20</v>
      </c>
      <c r="B898" t="s">
        <v>2095</v>
      </c>
      <c r="D898" t="s">
        <v>14</v>
      </c>
      <c r="E898" t="s">
        <v>2095</v>
      </c>
    </row>
    <row r="899" spans="1:5" x14ac:dyDescent="0.2">
      <c r="A899" t="s">
        <v>20</v>
      </c>
      <c r="B899" t="s">
        <v>2095</v>
      </c>
      <c r="D899" t="s">
        <v>14</v>
      </c>
      <c r="E899" t="s">
        <v>2095</v>
      </c>
    </row>
    <row r="900" spans="1:5" x14ac:dyDescent="0.2">
      <c r="A900" t="s">
        <v>20</v>
      </c>
      <c r="B900" t="s">
        <v>2095</v>
      </c>
      <c r="D900" t="s">
        <v>14</v>
      </c>
      <c r="E900" t="s">
        <v>2095</v>
      </c>
    </row>
    <row r="901" spans="1:5" x14ac:dyDescent="0.2">
      <c r="A901" t="s">
        <v>20</v>
      </c>
      <c r="B901" t="s">
        <v>2095</v>
      </c>
      <c r="D901" t="s">
        <v>14</v>
      </c>
      <c r="E901" t="s">
        <v>2095</v>
      </c>
    </row>
    <row r="902" spans="1:5" x14ac:dyDescent="0.2">
      <c r="A902" t="s">
        <v>20</v>
      </c>
      <c r="B902" t="s">
        <v>2095</v>
      </c>
      <c r="D902" t="s">
        <v>14</v>
      </c>
      <c r="E902" t="s">
        <v>2095</v>
      </c>
    </row>
    <row r="903" spans="1:5" x14ac:dyDescent="0.2">
      <c r="A903" t="s">
        <v>20</v>
      </c>
      <c r="B903" t="s">
        <v>2095</v>
      </c>
      <c r="D903" t="s">
        <v>14</v>
      </c>
      <c r="E903" t="s">
        <v>2095</v>
      </c>
    </row>
    <row r="904" spans="1:5" x14ac:dyDescent="0.2">
      <c r="A904" t="s">
        <v>20</v>
      </c>
      <c r="B904" t="s">
        <v>2095</v>
      </c>
      <c r="D904" t="s">
        <v>14</v>
      </c>
      <c r="E904" t="s">
        <v>2095</v>
      </c>
    </row>
    <row r="905" spans="1:5" x14ac:dyDescent="0.2">
      <c r="A905" t="s">
        <v>20</v>
      </c>
      <c r="B905" t="s">
        <v>2095</v>
      </c>
      <c r="D905" t="s">
        <v>14</v>
      </c>
      <c r="E905" t="s">
        <v>2095</v>
      </c>
    </row>
    <row r="906" spans="1:5" x14ac:dyDescent="0.2">
      <c r="A906" t="s">
        <v>20</v>
      </c>
      <c r="B906" t="s">
        <v>2095</v>
      </c>
      <c r="D906" t="s">
        <v>14</v>
      </c>
      <c r="E906" t="s">
        <v>2095</v>
      </c>
    </row>
    <row r="907" spans="1:5" x14ac:dyDescent="0.2">
      <c r="A907" t="s">
        <v>20</v>
      </c>
      <c r="B907" t="s">
        <v>2095</v>
      </c>
      <c r="D907" t="s">
        <v>14</v>
      </c>
      <c r="E907" t="s">
        <v>2095</v>
      </c>
    </row>
    <row r="908" spans="1:5" x14ac:dyDescent="0.2">
      <c r="A908" t="s">
        <v>20</v>
      </c>
      <c r="B908" t="s">
        <v>2095</v>
      </c>
      <c r="D908" t="s">
        <v>14</v>
      </c>
      <c r="E908" t="s">
        <v>2095</v>
      </c>
    </row>
    <row r="909" spans="1:5" x14ac:dyDescent="0.2">
      <c r="A909" t="s">
        <v>20</v>
      </c>
      <c r="B909" t="s">
        <v>2095</v>
      </c>
      <c r="D909" t="s">
        <v>14</v>
      </c>
      <c r="E909" t="s">
        <v>2095</v>
      </c>
    </row>
    <row r="910" spans="1:5" x14ac:dyDescent="0.2">
      <c r="A910" t="s">
        <v>20</v>
      </c>
      <c r="B910" t="s">
        <v>2095</v>
      </c>
      <c r="D910" t="s">
        <v>14</v>
      </c>
      <c r="E910" t="s">
        <v>2095</v>
      </c>
    </row>
    <row r="911" spans="1:5" x14ac:dyDescent="0.2">
      <c r="A911" t="s">
        <v>20</v>
      </c>
      <c r="B911" t="s">
        <v>2095</v>
      </c>
      <c r="D911" t="s">
        <v>14</v>
      </c>
      <c r="E911" t="s">
        <v>2095</v>
      </c>
    </row>
    <row r="912" spans="1:5" x14ac:dyDescent="0.2">
      <c r="A912" t="s">
        <v>20</v>
      </c>
      <c r="B912" t="s">
        <v>2095</v>
      </c>
      <c r="D912" t="s">
        <v>14</v>
      </c>
      <c r="E912" t="s">
        <v>2095</v>
      </c>
    </row>
    <row r="913" spans="1:5" x14ac:dyDescent="0.2">
      <c r="A913" t="s">
        <v>20</v>
      </c>
      <c r="B913" t="s">
        <v>2095</v>
      </c>
      <c r="D913" t="s">
        <v>14</v>
      </c>
      <c r="E913" t="s">
        <v>2095</v>
      </c>
    </row>
    <row r="914" spans="1:5" x14ac:dyDescent="0.2">
      <c r="A914" t="s">
        <v>20</v>
      </c>
      <c r="B914" t="s">
        <v>2095</v>
      </c>
      <c r="D914" t="s">
        <v>14</v>
      </c>
      <c r="E914" t="s">
        <v>2095</v>
      </c>
    </row>
    <row r="915" spans="1:5" x14ac:dyDescent="0.2">
      <c r="A915" t="s">
        <v>20</v>
      </c>
      <c r="B915" t="s">
        <v>2095</v>
      </c>
      <c r="D915" t="s">
        <v>14</v>
      </c>
      <c r="E915" t="s">
        <v>2095</v>
      </c>
    </row>
    <row r="916" spans="1:5" x14ac:dyDescent="0.2">
      <c r="A916" t="s">
        <v>20</v>
      </c>
      <c r="B916" t="s">
        <v>2095</v>
      </c>
      <c r="D916" t="s">
        <v>14</v>
      </c>
      <c r="E916" t="s">
        <v>2095</v>
      </c>
    </row>
    <row r="917" spans="1:5" x14ac:dyDescent="0.2">
      <c r="A917" t="s">
        <v>20</v>
      </c>
      <c r="B917" t="s">
        <v>2095</v>
      </c>
      <c r="D917" t="s">
        <v>14</v>
      </c>
      <c r="E917" t="s">
        <v>2095</v>
      </c>
    </row>
    <row r="918" spans="1:5" x14ac:dyDescent="0.2">
      <c r="A918" t="s">
        <v>20</v>
      </c>
      <c r="B918" t="s">
        <v>2095</v>
      </c>
      <c r="D918" t="s">
        <v>14</v>
      </c>
      <c r="E918" t="s">
        <v>2095</v>
      </c>
    </row>
    <row r="919" spans="1:5" x14ac:dyDescent="0.2">
      <c r="A919" t="s">
        <v>20</v>
      </c>
      <c r="B919" t="s">
        <v>2095</v>
      </c>
      <c r="D919" t="s">
        <v>14</v>
      </c>
      <c r="E919" t="s">
        <v>2095</v>
      </c>
    </row>
    <row r="920" spans="1:5" x14ac:dyDescent="0.2">
      <c r="A920" t="s">
        <v>20</v>
      </c>
      <c r="B920" t="s">
        <v>2095</v>
      </c>
      <c r="D920" t="s">
        <v>14</v>
      </c>
      <c r="E920" t="s">
        <v>2095</v>
      </c>
    </row>
    <row r="921" spans="1:5" x14ac:dyDescent="0.2">
      <c r="A921" t="s">
        <v>20</v>
      </c>
      <c r="B921" t="s">
        <v>2095</v>
      </c>
      <c r="D921" t="s">
        <v>14</v>
      </c>
      <c r="E921" t="s">
        <v>2095</v>
      </c>
    </row>
    <row r="922" spans="1:5" x14ac:dyDescent="0.2">
      <c r="A922" t="s">
        <v>20</v>
      </c>
      <c r="B922" t="s">
        <v>2095</v>
      </c>
      <c r="D922" t="s">
        <v>14</v>
      </c>
      <c r="E922" t="s">
        <v>2095</v>
      </c>
    </row>
    <row r="923" spans="1:5" x14ac:dyDescent="0.2">
      <c r="A923" t="s">
        <v>20</v>
      </c>
      <c r="B923" t="s">
        <v>2095</v>
      </c>
      <c r="D923" t="s">
        <v>14</v>
      </c>
      <c r="E923" t="s">
        <v>2095</v>
      </c>
    </row>
    <row r="924" spans="1:5" x14ac:dyDescent="0.2">
      <c r="A924" t="s">
        <v>20</v>
      </c>
      <c r="B924" t="s">
        <v>2095</v>
      </c>
      <c r="D924" t="s">
        <v>14</v>
      </c>
      <c r="E924" t="s">
        <v>2095</v>
      </c>
    </row>
    <row r="925" spans="1:5" x14ac:dyDescent="0.2">
      <c r="A925" t="s">
        <v>20</v>
      </c>
      <c r="B925" t="s">
        <v>2095</v>
      </c>
      <c r="D925" t="s">
        <v>14</v>
      </c>
      <c r="E925" t="s">
        <v>2095</v>
      </c>
    </row>
    <row r="926" spans="1:5" x14ac:dyDescent="0.2">
      <c r="A926" t="s">
        <v>20</v>
      </c>
      <c r="B926" t="s">
        <v>2095</v>
      </c>
      <c r="D926" t="s">
        <v>14</v>
      </c>
      <c r="E926" t="s">
        <v>2095</v>
      </c>
    </row>
    <row r="927" spans="1:5" x14ac:dyDescent="0.2">
      <c r="A927" t="s">
        <v>20</v>
      </c>
      <c r="B927" t="s">
        <v>2095</v>
      </c>
      <c r="D927" t="s">
        <v>14</v>
      </c>
      <c r="E927" t="s">
        <v>2095</v>
      </c>
    </row>
    <row r="928" spans="1:5" x14ac:dyDescent="0.2">
      <c r="A928" t="s">
        <v>20</v>
      </c>
      <c r="B928" t="s">
        <v>2095</v>
      </c>
      <c r="D928" t="s">
        <v>14</v>
      </c>
      <c r="E928" t="s">
        <v>2095</v>
      </c>
    </row>
    <row r="929" spans="1:5" x14ac:dyDescent="0.2">
      <c r="A929" t="s">
        <v>20</v>
      </c>
      <c r="B929" t="s">
        <v>2095</v>
      </c>
      <c r="D929" t="s">
        <v>14</v>
      </c>
      <c r="E929" t="s">
        <v>2095</v>
      </c>
    </row>
    <row r="930" spans="1:5" x14ac:dyDescent="0.2">
      <c r="A930" t="s">
        <v>20</v>
      </c>
      <c r="B930" t="s">
        <v>2095</v>
      </c>
      <c r="D930" t="s">
        <v>14</v>
      </c>
      <c r="E930" t="s">
        <v>2095</v>
      </c>
    </row>
    <row r="931" spans="1:5" x14ac:dyDescent="0.2">
      <c r="A931" t="s">
        <v>20</v>
      </c>
      <c r="B931" t="s">
        <v>2095</v>
      </c>
      <c r="D931" t="s">
        <v>14</v>
      </c>
      <c r="E931" t="s">
        <v>2095</v>
      </c>
    </row>
    <row r="932" spans="1:5" x14ac:dyDescent="0.2">
      <c r="A932" t="s">
        <v>20</v>
      </c>
      <c r="B932" t="s">
        <v>2095</v>
      </c>
      <c r="D932" t="s">
        <v>14</v>
      </c>
      <c r="E932" t="s">
        <v>2095</v>
      </c>
    </row>
    <row r="933" spans="1:5" x14ac:dyDescent="0.2">
      <c r="A933" t="s">
        <v>20</v>
      </c>
      <c r="B933" t="s">
        <v>2095</v>
      </c>
      <c r="D933" t="s">
        <v>14</v>
      </c>
      <c r="E933" t="s">
        <v>2095</v>
      </c>
    </row>
    <row r="934" spans="1:5" x14ac:dyDescent="0.2">
      <c r="A934" t="s">
        <v>20</v>
      </c>
      <c r="B934" t="s">
        <v>2095</v>
      </c>
      <c r="D934" t="s">
        <v>14</v>
      </c>
      <c r="E934" t="s">
        <v>2095</v>
      </c>
    </row>
    <row r="935" spans="1:5" x14ac:dyDescent="0.2">
      <c r="A935" t="s">
        <v>20</v>
      </c>
      <c r="B935" t="s">
        <v>2095</v>
      </c>
      <c r="D935" t="s">
        <v>14</v>
      </c>
      <c r="E935" t="s">
        <v>2095</v>
      </c>
    </row>
    <row r="936" spans="1:5" x14ac:dyDescent="0.2">
      <c r="A936" t="s">
        <v>20</v>
      </c>
      <c r="B936" t="s">
        <v>2095</v>
      </c>
      <c r="D936" t="s">
        <v>14</v>
      </c>
      <c r="E936" t="s">
        <v>2095</v>
      </c>
    </row>
    <row r="937" spans="1:5" x14ac:dyDescent="0.2">
      <c r="A937" t="s">
        <v>20</v>
      </c>
      <c r="B937" t="s">
        <v>2095</v>
      </c>
      <c r="D937" t="s">
        <v>14</v>
      </c>
      <c r="E937" t="s">
        <v>2095</v>
      </c>
    </row>
    <row r="938" spans="1:5" x14ac:dyDescent="0.2">
      <c r="A938" t="s">
        <v>20</v>
      </c>
      <c r="B938" t="s">
        <v>2095</v>
      </c>
      <c r="D938" t="s">
        <v>14</v>
      </c>
      <c r="E938" t="s">
        <v>2095</v>
      </c>
    </row>
    <row r="939" spans="1:5" x14ac:dyDescent="0.2">
      <c r="A939" t="s">
        <v>20</v>
      </c>
      <c r="B939" t="s">
        <v>2095</v>
      </c>
      <c r="D939" t="s">
        <v>14</v>
      </c>
      <c r="E939" t="s">
        <v>2095</v>
      </c>
    </row>
    <row r="940" spans="1:5" x14ac:dyDescent="0.2">
      <c r="A940" t="s">
        <v>20</v>
      </c>
      <c r="B940" t="s">
        <v>2095</v>
      </c>
      <c r="D940" t="s">
        <v>14</v>
      </c>
      <c r="E940" t="s">
        <v>2095</v>
      </c>
    </row>
    <row r="941" spans="1:5" x14ac:dyDescent="0.2">
      <c r="A941" t="s">
        <v>20</v>
      </c>
      <c r="B941" t="s">
        <v>2095</v>
      </c>
      <c r="D941" t="s">
        <v>14</v>
      </c>
      <c r="E941" t="s">
        <v>2095</v>
      </c>
    </row>
    <row r="942" spans="1:5" x14ac:dyDescent="0.2">
      <c r="A942" t="s">
        <v>20</v>
      </c>
      <c r="B942" t="s">
        <v>2095</v>
      </c>
      <c r="D942" t="s">
        <v>14</v>
      </c>
      <c r="E942" t="s">
        <v>2095</v>
      </c>
    </row>
    <row r="943" spans="1:5" x14ac:dyDescent="0.2">
      <c r="A943" t="s">
        <v>20</v>
      </c>
      <c r="B943" t="s">
        <v>2095</v>
      </c>
      <c r="D943" t="s">
        <v>14</v>
      </c>
      <c r="E943" t="s">
        <v>2095</v>
      </c>
    </row>
    <row r="944" spans="1:5" x14ac:dyDescent="0.2">
      <c r="A944" t="s">
        <v>20</v>
      </c>
      <c r="B944" t="s">
        <v>2095</v>
      </c>
      <c r="D944" t="s">
        <v>14</v>
      </c>
      <c r="E944" t="s">
        <v>2095</v>
      </c>
    </row>
    <row r="945" spans="1:5" x14ac:dyDescent="0.2">
      <c r="A945" t="s">
        <v>20</v>
      </c>
      <c r="B945" t="s">
        <v>2095</v>
      </c>
      <c r="D945" t="s">
        <v>14</v>
      </c>
      <c r="E945" t="s">
        <v>2095</v>
      </c>
    </row>
    <row r="946" spans="1:5" x14ac:dyDescent="0.2">
      <c r="A946" t="s">
        <v>20</v>
      </c>
      <c r="B946" t="s">
        <v>2095</v>
      </c>
      <c r="D946" t="s">
        <v>14</v>
      </c>
      <c r="E946" t="s">
        <v>2095</v>
      </c>
    </row>
    <row r="947" spans="1:5" x14ac:dyDescent="0.2">
      <c r="A947" t="s">
        <v>20</v>
      </c>
      <c r="B947" t="s">
        <v>2095</v>
      </c>
      <c r="D947" t="s">
        <v>14</v>
      </c>
      <c r="E947" t="s">
        <v>2095</v>
      </c>
    </row>
    <row r="948" spans="1:5" x14ac:dyDescent="0.2">
      <c r="A948" t="s">
        <v>20</v>
      </c>
      <c r="B948" t="s">
        <v>2095</v>
      </c>
      <c r="D948" t="s">
        <v>14</v>
      </c>
      <c r="E948" t="s">
        <v>2095</v>
      </c>
    </row>
    <row r="949" spans="1:5" x14ac:dyDescent="0.2">
      <c r="A949" t="s">
        <v>20</v>
      </c>
      <c r="B949" t="s">
        <v>2095</v>
      </c>
      <c r="D949" t="s">
        <v>14</v>
      </c>
      <c r="E949" t="s">
        <v>2095</v>
      </c>
    </row>
    <row r="950" spans="1:5" x14ac:dyDescent="0.2">
      <c r="A950" t="s">
        <v>20</v>
      </c>
      <c r="B950" t="s">
        <v>2095</v>
      </c>
      <c r="D950" t="s">
        <v>14</v>
      </c>
      <c r="E950" t="s">
        <v>2095</v>
      </c>
    </row>
    <row r="951" spans="1:5" x14ac:dyDescent="0.2">
      <c r="A951" t="s">
        <v>20</v>
      </c>
      <c r="B951" t="s">
        <v>2095</v>
      </c>
      <c r="D951" t="s">
        <v>14</v>
      </c>
      <c r="E951" t="s">
        <v>2095</v>
      </c>
    </row>
    <row r="952" spans="1:5" x14ac:dyDescent="0.2">
      <c r="A952" t="s">
        <v>20</v>
      </c>
      <c r="B952" t="s">
        <v>2095</v>
      </c>
      <c r="D952" t="s">
        <v>14</v>
      </c>
      <c r="E952" t="s">
        <v>2095</v>
      </c>
    </row>
    <row r="953" spans="1:5" x14ac:dyDescent="0.2">
      <c r="A953" t="s">
        <v>20</v>
      </c>
      <c r="B953" t="s">
        <v>2095</v>
      </c>
      <c r="D953" t="s">
        <v>14</v>
      </c>
      <c r="E953" t="s">
        <v>2095</v>
      </c>
    </row>
    <row r="954" spans="1:5" x14ac:dyDescent="0.2">
      <c r="A954" t="s">
        <v>20</v>
      </c>
      <c r="B954" t="s">
        <v>2095</v>
      </c>
      <c r="D954" t="s">
        <v>14</v>
      </c>
      <c r="E954" t="s">
        <v>2095</v>
      </c>
    </row>
    <row r="955" spans="1:5" x14ac:dyDescent="0.2">
      <c r="A955" t="s">
        <v>20</v>
      </c>
      <c r="B955" t="s">
        <v>2095</v>
      </c>
      <c r="D955" t="s">
        <v>14</v>
      </c>
      <c r="E955" t="s">
        <v>2095</v>
      </c>
    </row>
    <row r="956" spans="1:5" x14ac:dyDescent="0.2">
      <c r="A956" t="s">
        <v>20</v>
      </c>
      <c r="B956" t="s">
        <v>2095</v>
      </c>
      <c r="D956" t="s">
        <v>14</v>
      </c>
      <c r="E956" t="s">
        <v>2095</v>
      </c>
    </row>
    <row r="957" spans="1:5" x14ac:dyDescent="0.2">
      <c r="A957" t="s">
        <v>20</v>
      </c>
      <c r="B957" t="s">
        <v>2095</v>
      </c>
      <c r="D957" t="s">
        <v>14</v>
      </c>
      <c r="E957" t="s">
        <v>2095</v>
      </c>
    </row>
    <row r="958" spans="1:5" x14ac:dyDescent="0.2">
      <c r="A958" t="s">
        <v>20</v>
      </c>
      <c r="B958" t="s">
        <v>2095</v>
      </c>
      <c r="D958" t="s">
        <v>14</v>
      </c>
      <c r="E958" t="s">
        <v>2095</v>
      </c>
    </row>
    <row r="959" spans="1:5" x14ac:dyDescent="0.2">
      <c r="A959" t="s">
        <v>20</v>
      </c>
      <c r="B959" t="s">
        <v>2095</v>
      </c>
      <c r="D959" t="s">
        <v>14</v>
      </c>
      <c r="E959" t="s">
        <v>2095</v>
      </c>
    </row>
    <row r="960" spans="1:5" x14ac:dyDescent="0.2">
      <c r="A960" t="s">
        <v>20</v>
      </c>
      <c r="B960" t="s">
        <v>2095</v>
      </c>
      <c r="D960" t="s">
        <v>14</v>
      </c>
      <c r="E960" t="s">
        <v>2095</v>
      </c>
    </row>
    <row r="961" spans="1:5" x14ac:dyDescent="0.2">
      <c r="A961" t="s">
        <v>20</v>
      </c>
      <c r="B961" t="s">
        <v>2095</v>
      </c>
      <c r="D961" t="s">
        <v>14</v>
      </c>
      <c r="E961" t="s">
        <v>2095</v>
      </c>
    </row>
    <row r="962" spans="1:5" x14ac:dyDescent="0.2">
      <c r="A962" t="s">
        <v>20</v>
      </c>
      <c r="B962" t="s">
        <v>2095</v>
      </c>
      <c r="D962" t="s">
        <v>14</v>
      </c>
      <c r="E962" t="s">
        <v>2095</v>
      </c>
    </row>
    <row r="963" spans="1:5" x14ac:dyDescent="0.2">
      <c r="A963" t="s">
        <v>20</v>
      </c>
      <c r="B963" t="s">
        <v>2095</v>
      </c>
      <c r="D963" t="s">
        <v>14</v>
      </c>
      <c r="E963" t="s">
        <v>2095</v>
      </c>
    </row>
    <row r="964" spans="1:5" x14ac:dyDescent="0.2">
      <c r="A964" t="s">
        <v>20</v>
      </c>
      <c r="B964" t="s">
        <v>2095</v>
      </c>
      <c r="D964" t="s">
        <v>14</v>
      </c>
      <c r="E964" t="s">
        <v>2095</v>
      </c>
    </row>
    <row r="965" spans="1:5" x14ac:dyDescent="0.2">
      <c r="A965" t="s">
        <v>20</v>
      </c>
      <c r="B965" t="s">
        <v>2095</v>
      </c>
      <c r="D965" t="s">
        <v>14</v>
      </c>
      <c r="E965" t="s">
        <v>2095</v>
      </c>
    </row>
    <row r="966" spans="1:5" x14ac:dyDescent="0.2">
      <c r="A966" t="s">
        <v>20</v>
      </c>
      <c r="B966" t="s">
        <v>2095</v>
      </c>
      <c r="D966" t="s">
        <v>14</v>
      </c>
      <c r="E966" t="s">
        <v>2095</v>
      </c>
    </row>
    <row r="967" spans="1:5" x14ac:dyDescent="0.2">
      <c r="A967" t="s">
        <v>20</v>
      </c>
      <c r="B967" t="s">
        <v>2095</v>
      </c>
      <c r="D967" t="s">
        <v>14</v>
      </c>
      <c r="E967" t="s">
        <v>2095</v>
      </c>
    </row>
    <row r="968" spans="1:5" x14ac:dyDescent="0.2">
      <c r="A968" t="s">
        <v>20</v>
      </c>
      <c r="B968" t="s">
        <v>2095</v>
      </c>
      <c r="D968" t="s">
        <v>14</v>
      </c>
      <c r="E968" t="s">
        <v>2095</v>
      </c>
    </row>
    <row r="969" spans="1:5" x14ac:dyDescent="0.2">
      <c r="A969" t="s">
        <v>20</v>
      </c>
      <c r="B969" t="s">
        <v>2095</v>
      </c>
      <c r="D969" t="s">
        <v>14</v>
      </c>
      <c r="E969" t="s">
        <v>2095</v>
      </c>
    </row>
    <row r="970" spans="1:5" x14ac:dyDescent="0.2">
      <c r="A970" t="s">
        <v>20</v>
      </c>
      <c r="B970" t="s">
        <v>2095</v>
      </c>
      <c r="D970" t="s">
        <v>14</v>
      </c>
      <c r="E970" t="s">
        <v>2095</v>
      </c>
    </row>
    <row r="971" spans="1:5" x14ac:dyDescent="0.2">
      <c r="A971" t="s">
        <v>20</v>
      </c>
      <c r="B971" t="s">
        <v>2095</v>
      </c>
      <c r="D971" t="s">
        <v>14</v>
      </c>
      <c r="E971" t="s">
        <v>2095</v>
      </c>
    </row>
    <row r="972" spans="1:5" x14ac:dyDescent="0.2">
      <c r="A972" t="s">
        <v>20</v>
      </c>
      <c r="B972" t="s">
        <v>2095</v>
      </c>
      <c r="D972" t="s">
        <v>14</v>
      </c>
      <c r="E972" t="s">
        <v>2095</v>
      </c>
    </row>
    <row r="973" spans="1:5" x14ac:dyDescent="0.2">
      <c r="A973" t="s">
        <v>20</v>
      </c>
      <c r="B973" t="s">
        <v>2095</v>
      </c>
      <c r="D973" t="s">
        <v>14</v>
      </c>
      <c r="E973" t="s">
        <v>2095</v>
      </c>
    </row>
    <row r="974" spans="1:5" x14ac:dyDescent="0.2">
      <c r="A974" t="s">
        <v>20</v>
      </c>
      <c r="B974" t="s">
        <v>2095</v>
      </c>
      <c r="D974" t="s">
        <v>14</v>
      </c>
      <c r="E974" t="s">
        <v>2095</v>
      </c>
    </row>
    <row r="975" spans="1:5" x14ac:dyDescent="0.2">
      <c r="A975" t="s">
        <v>20</v>
      </c>
      <c r="B975" t="s">
        <v>2095</v>
      </c>
      <c r="D975" t="s">
        <v>14</v>
      </c>
      <c r="E975" t="s">
        <v>2095</v>
      </c>
    </row>
    <row r="976" spans="1:5" x14ac:dyDescent="0.2">
      <c r="A976" t="s">
        <v>20</v>
      </c>
      <c r="B976" t="s">
        <v>2095</v>
      </c>
      <c r="D976" t="s">
        <v>14</v>
      </c>
      <c r="E976" t="s">
        <v>2095</v>
      </c>
    </row>
    <row r="977" spans="1:5" x14ac:dyDescent="0.2">
      <c r="A977" t="s">
        <v>20</v>
      </c>
      <c r="B977" t="s">
        <v>2095</v>
      </c>
      <c r="D977" t="s">
        <v>14</v>
      </c>
      <c r="E977" t="s">
        <v>2095</v>
      </c>
    </row>
    <row r="978" spans="1:5" x14ac:dyDescent="0.2">
      <c r="A978" t="s">
        <v>20</v>
      </c>
      <c r="B978" t="s">
        <v>2095</v>
      </c>
      <c r="D978" t="s">
        <v>14</v>
      </c>
      <c r="E978" t="s">
        <v>2095</v>
      </c>
    </row>
    <row r="979" spans="1:5" x14ac:dyDescent="0.2">
      <c r="A979" t="s">
        <v>20</v>
      </c>
      <c r="B979" t="s">
        <v>2095</v>
      </c>
      <c r="D979" t="s">
        <v>14</v>
      </c>
      <c r="E979" t="s">
        <v>2095</v>
      </c>
    </row>
    <row r="980" spans="1:5" x14ac:dyDescent="0.2">
      <c r="A980" t="s">
        <v>20</v>
      </c>
      <c r="B980" t="s">
        <v>2095</v>
      </c>
      <c r="D980" t="s">
        <v>14</v>
      </c>
      <c r="E980" t="s">
        <v>2095</v>
      </c>
    </row>
    <row r="981" spans="1:5" x14ac:dyDescent="0.2">
      <c r="A981" t="s">
        <v>20</v>
      </c>
      <c r="B981" t="s">
        <v>2095</v>
      </c>
      <c r="D981" t="s">
        <v>14</v>
      </c>
      <c r="E981" t="s">
        <v>2095</v>
      </c>
    </row>
    <row r="982" spans="1:5" x14ac:dyDescent="0.2">
      <c r="A982" t="s">
        <v>20</v>
      </c>
      <c r="B982" t="s">
        <v>2095</v>
      </c>
      <c r="D982" t="s">
        <v>14</v>
      </c>
      <c r="E982" t="s">
        <v>2095</v>
      </c>
    </row>
    <row r="983" spans="1:5" x14ac:dyDescent="0.2">
      <c r="A983" t="s">
        <v>20</v>
      </c>
      <c r="B983" t="s">
        <v>2095</v>
      </c>
      <c r="D983" t="s">
        <v>14</v>
      </c>
      <c r="E983" t="s">
        <v>2095</v>
      </c>
    </row>
    <row r="984" spans="1:5" x14ac:dyDescent="0.2">
      <c r="A984" t="s">
        <v>20</v>
      </c>
      <c r="B984" t="s">
        <v>2095</v>
      </c>
      <c r="D984" t="s">
        <v>14</v>
      </c>
      <c r="E984" t="s">
        <v>2095</v>
      </c>
    </row>
    <row r="985" spans="1:5" x14ac:dyDescent="0.2">
      <c r="A985" t="s">
        <v>20</v>
      </c>
      <c r="B985" t="s">
        <v>2095</v>
      </c>
      <c r="D985" t="s">
        <v>14</v>
      </c>
      <c r="E985" t="s">
        <v>2095</v>
      </c>
    </row>
    <row r="986" spans="1:5" x14ac:dyDescent="0.2">
      <c r="A986" t="s">
        <v>20</v>
      </c>
      <c r="B986" t="s">
        <v>2095</v>
      </c>
      <c r="D986" t="s">
        <v>14</v>
      </c>
      <c r="E986" t="s">
        <v>2095</v>
      </c>
    </row>
    <row r="987" spans="1:5" x14ac:dyDescent="0.2">
      <c r="A987" t="s">
        <v>20</v>
      </c>
      <c r="B987" t="s">
        <v>2095</v>
      </c>
      <c r="D987" t="s">
        <v>14</v>
      </c>
      <c r="E987" t="s">
        <v>2095</v>
      </c>
    </row>
    <row r="988" spans="1:5" x14ac:dyDescent="0.2">
      <c r="A988" t="s">
        <v>20</v>
      </c>
      <c r="B988" t="s">
        <v>2095</v>
      </c>
      <c r="D988" t="s">
        <v>14</v>
      </c>
      <c r="E988" t="s">
        <v>2095</v>
      </c>
    </row>
    <row r="989" spans="1:5" x14ac:dyDescent="0.2">
      <c r="A989" t="s">
        <v>20</v>
      </c>
      <c r="B989" t="s">
        <v>2095</v>
      </c>
      <c r="D989" t="s">
        <v>14</v>
      </c>
      <c r="E989" t="s">
        <v>2095</v>
      </c>
    </row>
    <row r="990" spans="1:5" x14ac:dyDescent="0.2">
      <c r="A990" t="s">
        <v>20</v>
      </c>
      <c r="B990" t="s">
        <v>2095</v>
      </c>
      <c r="D990" t="s">
        <v>14</v>
      </c>
      <c r="E990" t="s">
        <v>2095</v>
      </c>
    </row>
    <row r="991" spans="1:5" x14ac:dyDescent="0.2">
      <c r="A991" t="s">
        <v>20</v>
      </c>
      <c r="B991" t="s">
        <v>2095</v>
      </c>
      <c r="D991" t="s">
        <v>14</v>
      </c>
      <c r="E991" t="s">
        <v>2095</v>
      </c>
    </row>
    <row r="992" spans="1:5" x14ac:dyDescent="0.2">
      <c r="A992" t="s">
        <v>20</v>
      </c>
      <c r="B992" t="s">
        <v>2095</v>
      </c>
      <c r="D992" t="s">
        <v>14</v>
      </c>
      <c r="E992" t="s">
        <v>2095</v>
      </c>
    </row>
    <row r="993" spans="1:5" x14ac:dyDescent="0.2">
      <c r="A993" t="s">
        <v>20</v>
      </c>
      <c r="B993" t="s">
        <v>2095</v>
      </c>
      <c r="D993" t="s">
        <v>14</v>
      </c>
      <c r="E993" t="s">
        <v>2095</v>
      </c>
    </row>
    <row r="994" spans="1:5" x14ac:dyDescent="0.2">
      <c r="A994" t="s">
        <v>20</v>
      </c>
      <c r="B994" t="s">
        <v>2095</v>
      </c>
      <c r="D994" t="s">
        <v>14</v>
      </c>
      <c r="E994" t="s">
        <v>2095</v>
      </c>
    </row>
    <row r="995" spans="1:5" x14ac:dyDescent="0.2">
      <c r="A995" t="s">
        <v>20</v>
      </c>
      <c r="B995" t="s">
        <v>2095</v>
      </c>
      <c r="D995" t="s">
        <v>14</v>
      </c>
      <c r="E995" t="s">
        <v>2095</v>
      </c>
    </row>
    <row r="996" spans="1:5" x14ac:dyDescent="0.2">
      <c r="A996" t="s">
        <v>20</v>
      </c>
      <c r="B996" t="s">
        <v>2095</v>
      </c>
      <c r="D996" t="s">
        <v>14</v>
      </c>
      <c r="E996" t="s">
        <v>2095</v>
      </c>
    </row>
    <row r="997" spans="1:5" x14ac:dyDescent="0.2">
      <c r="A997" t="s">
        <v>20</v>
      </c>
      <c r="B997" t="s">
        <v>2095</v>
      </c>
      <c r="D997" t="s">
        <v>14</v>
      </c>
      <c r="E997" t="s">
        <v>2095</v>
      </c>
    </row>
    <row r="998" spans="1:5" x14ac:dyDescent="0.2">
      <c r="A998" t="s">
        <v>20</v>
      </c>
      <c r="B998" t="s">
        <v>2095</v>
      </c>
      <c r="D998" t="s">
        <v>14</v>
      </c>
      <c r="E998" t="s">
        <v>2095</v>
      </c>
    </row>
    <row r="999" spans="1:5" x14ac:dyDescent="0.2">
      <c r="A999" t="s">
        <v>20</v>
      </c>
      <c r="B999" t="s">
        <v>2095</v>
      </c>
      <c r="D999" t="s">
        <v>14</v>
      </c>
      <c r="E999" t="s">
        <v>2095</v>
      </c>
    </row>
    <row r="1000" spans="1:5" x14ac:dyDescent="0.2">
      <c r="A1000" t="s">
        <v>20</v>
      </c>
      <c r="B1000" t="s">
        <v>2095</v>
      </c>
      <c r="D1000" t="s">
        <v>14</v>
      </c>
      <c r="E1000" t="s">
        <v>2095</v>
      </c>
    </row>
    <row r="1001" spans="1:5" x14ac:dyDescent="0.2">
      <c r="D1001" t="s">
        <v>14</v>
      </c>
      <c r="E1001" t="s">
        <v>2095</v>
      </c>
    </row>
  </sheetData>
  <sortState xmlns:xlrd2="http://schemas.microsoft.com/office/spreadsheetml/2017/richdata2" ref="D2:E1001">
    <sortCondition ref="E2:E100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1"/>
  <sheetViews>
    <sheetView workbookViewId="0">
      <selection activeCell="E1001" sqref="E100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  <col min="15" max="15" width="13.5" bestFit="1" customWidth="1"/>
    <col min="16" max="16" width="15.5" bestFit="1" customWidth="1"/>
    <col min="17" max="17" width="14.1640625" bestFit="1" customWidth="1"/>
    <col min="18" max="18" width="16.6640625" bestFit="1" customWidth="1"/>
    <col min="19" max="19" width="21" bestFit="1" customWidth="1"/>
    <col min="20" max="20" width="19.83203125" bestFit="1" customWidth="1"/>
  </cols>
  <sheetData>
    <row r="1" spans="1:22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2031</v>
      </c>
      <c r="R1" s="1" t="s">
        <v>2032</v>
      </c>
      <c r="S1" s="1" t="s">
        <v>2071</v>
      </c>
      <c r="T1" s="1" t="s">
        <v>2072</v>
      </c>
      <c r="U1" s="1" t="s">
        <v>2073</v>
      </c>
      <c r="V1" s="1" t="s">
        <v>2074</v>
      </c>
    </row>
    <row r="2" spans="1:22" ht="18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f>E2/D2</f>
        <v>0</v>
      </c>
      <c r="P2" s="5">
        <f>IF(G2=0,0,E2/G2)</f>
        <v>0</v>
      </c>
      <c r="Q2" t="str">
        <f>LEFT(N2,FIND("/",N2,1)-1)</f>
        <v>food</v>
      </c>
      <c r="R2" t="str">
        <f>MID(N2,FIND("/",N2,1)+1,LEN(N2)-FIND("/",N2,1))</f>
        <v>food trucks</v>
      </c>
      <c r="S2" s="9" t="str">
        <f>TEXT((J2/86400)+25569+(9/24),"mm-dd-yyyy")</f>
        <v>11-28-2015</v>
      </c>
      <c r="T2" s="9" t="str">
        <f>TEXT((K2/86400)+25569+(9/24),"mm-dd-yyyy")</f>
        <v>12-15-2015</v>
      </c>
      <c r="U2" t="str">
        <f>TEXT(MONTH(S2)*29,"MMM")</f>
        <v>Nov</v>
      </c>
      <c r="V2">
        <f>YEAR(S2)</f>
        <v>2015</v>
      </c>
    </row>
    <row r="3" spans="1:22" ht="18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 t="shared" ref="O3:O66" si="0">E3/D3</f>
        <v>10.4</v>
      </c>
      <c r="P3" s="5">
        <f t="shared" ref="P3:P66" si="1">IF(G3=0,0,E3/G3)</f>
        <v>92.151898734177209</v>
      </c>
      <c r="Q3" t="str">
        <f t="shared" ref="Q3:Q66" si="2">LEFT(N3,FIND("/",N3,1)-1)</f>
        <v>music</v>
      </c>
      <c r="R3" t="str">
        <f t="shared" ref="R3:R66" si="3">MID(N3,FIND("/",N3,1)+1,LEN(N3)-FIND("/",N3,1))</f>
        <v>rock</v>
      </c>
      <c r="S3" s="9" t="str">
        <f t="shared" ref="S3:S66" si="4">TEXT((J3/86400)+25569+(9/24),"mm-dd-yyyy")</f>
        <v>08-19-2014</v>
      </c>
      <c r="T3" s="9" t="str">
        <f t="shared" ref="T3:T66" si="5">TEXT((K3/86400)+25569+(9/24),"mm-dd-yyyy")</f>
        <v>08-21-2014</v>
      </c>
      <c r="U3" t="str">
        <f t="shared" ref="U3:U66" si="6">TEXT(MONTH(S3)*29,"MMM")</f>
        <v>Aug</v>
      </c>
      <c r="V3">
        <f t="shared" ref="V3:V66" si="7">YEAR(S3)</f>
        <v>2014</v>
      </c>
    </row>
    <row r="4" spans="1:22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 t="shared" si="0"/>
        <v>1.3147878228782288</v>
      </c>
      <c r="P4" s="5">
        <f t="shared" si="1"/>
        <v>100.01614035087719</v>
      </c>
      <c r="Q4" t="str">
        <f t="shared" si="2"/>
        <v>technology</v>
      </c>
      <c r="R4" t="str">
        <f t="shared" si="3"/>
        <v>web</v>
      </c>
      <c r="S4" s="9" t="str">
        <f t="shared" si="4"/>
        <v>11-17-2013</v>
      </c>
      <c r="T4" s="9" t="str">
        <f t="shared" si="5"/>
        <v>11-19-2013</v>
      </c>
      <c r="U4" t="str">
        <f t="shared" si="6"/>
        <v>Nov</v>
      </c>
      <c r="V4">
        <f t="shared" si="7"/>
        <v>2013</v>
      </c>
    </row>
    <row r="5" spans="1:22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 t="shared" si="0"/>
        <v>0.58976190476190471</v>
      </c>
      <c r="P5" s="5">
        <f t="shared" si="1"/>
        <v>103.20833333333333</v>
      </c>
      <c r="Q5" t="str">
        <f t="shared" si="2"/>
        <v>music</v>
      </c>
      <c r="R5" t="str">
        <f t="shared" si="3"/>
        <v>rock</v>
      </c>
      <c r="S5" s="9" t="str">
        <f t="shared" si="4"/>
        <v>08-11-2019</v>
      </c>
      <c r="T5" s="9" t="str">
        <f t="shared" si="5"/>
        <v>09-20-2019</v>
      </c>
      <c r="U5" t="str">
        <f t="shared" si="6"/>
        <v>Aug</v>
      </c>
      <c r="V5">
        <f t="shared" si="7"/>
        <v>2019</v>
      </c>
    </row>
    <row r="6" spans="1:22" ht="18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 t="shared" si="0"/>
        <v>0.69276315789473686</v>
      </c>
      <c r="P6" s="5">
        <f t="shared" si="1"/>
        <v>99.339622641509436</v>
      </c>
      <c r="Q6" t="str">
        <f t="shared" si="2"/>
        <v>theater</v>
      </c>
      <c r="R6" t="str">
        <f t="shared" si="3"/>
        <v>plays</v>
      </c>
      <c r="S6" s="9" t="str">
        <f t="shared" si="4"/>
        <v>01-20-2019</v>
      </c>
      <c r="T6" s="9" t="str">
        <f t="shared" si="5"/>
        <v>01-24-2019</v>
      </c>
      <c r="U6" t="str">
        <f t="shared" si="6"/>
        <v>Jan</v>
      </c>
      <c r="V6">
        <f t="shared" si="7"/>
        <v>2019</v>
      </c>
    </row>
    <row r="7" spans="1:22" ht="18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 t="shared" si="0"/>
        <v>1.7361842105263159</v>
      </c>
      <c r="P7" s="5">
        <f t="shared" si="1"/>
        <v>75.833333333333329</v>
      </c>
      <c r="Q7" t="str">
        <f t="shared" si="2"/>
        <v>theater</v>
      </c>
      <c r="R7" t="str">
        <f t="shared" si="3"/>
        <v>plays</v>
      </c>
      <c r="S7" s="9" t="str">
        <f t="shared" si="4"/>
        <v>08-28-2012</v>
      </c>
      <c r="T7" s="9" t="str">
        <f t="shared" si="5"/>
        <v>09-08-2012</v>
      </c>
      <c r="U7" t="str">
        <f t="shared" si="6"/>
        <v>Aug</v>
      </c>
      <c r="V7">
        <f t="shared" si="7"/>
        <v>2012</v>
      </c>
    </row>
    <row r="8" spans="1:22" ht="18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 t="shared" si="0"/>
        <v>0.20961538461538462</v>
      </c>
      <c r="P8" s="5">
        <f t="shared" si="1"/>
        <v>60.555555555555557</v>
      </c>
      <c r="Q8" t="str">
        <f t="shared" si="2"/>
        <v>film &amp; video</v>
      </c>
      <c r="R8" t="str">
        <f t="shared" si="3"/>
        <v>documentary</v>
      </c>
      <c r="S8" s="9" t="str">
        <f t="shared" si="4"/>
        <v>09-13-2017</v>
      </c>
      <c r="T8" s="9" t="str">
        <f t="shared" si="5"/>
        <v>09-14-2017</v>
      </c>
      <c r="U8" t="str">
        <f t="shared" si="6"/>
        <v>Sep</v>
      </c>
      <c r="V8">
        <f t="shared" si="7"/>
        <v>2017</v>
      </c>
    </row>
    <row r="9" spans="1:22" ht="18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 t="shared" si="0"/>
        <v>3.2757777777777779</v>
      </c>
      <c r="P9" s="5">
        <f t="shared" si="1"/>
        <v>64.93832599118943</v>
      </c>
      <c r="Q9" t="str">
        <f t="shared" si="2"/>
        <v>theater</v>
      </c>
      <c r="R9" t="str">
        <f t="shared" si="3"/>
        <v>plays</v>
      </c>
      <c r="S9" s="9" t="str">
        <f t="shared" si="4"/>
        <v>08-13-2015</v>
      </c>
      <c r="T9" s="9" t="str">
        <f t="shared" si="5"/>
        <v>08-15-2015</v>
      </c>
      <c r="U9" t="str">
        <f t="shared" si="6"/>
        <v>Aug</v>
      </c>
      <c r="V9">
        <f t="shared" si="7"/>
        <v>2015</v>
      </c>
    </row>
    <row r="10" spans="1:22" ht="18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 t="shared" si="0"/>
        <v>0.19932788374205268</v>
      </c>
      <c r="P10" s="5">
        <f t="shared" si="1"/>
        <v>30.997175141242938</v>
      </c>
      <c r="Q10" t="str">
        <f t="shared" si="2"/>
        <v>theater</v>
      </c>
      <c r="R10" t="str">
        <f t="shared" si="3"/>
        <v>plays</v>
      </c>
      <c r="S10" s="9" t="str">
        <f t="shared" si="4"/>
        <v>08-09-2010</v>
      </c>
      <c r="T10" s="9" t="str">
        <f t="shared" si="5"/>
        <v>08-11-2010</v>
      </c>
      <c r="U10" t="str">
        <f t="shared" si="6"/>
        <v>Aug</v>
      </c>
      <c r="V10">
        <f t="shared" si="7"/>
        <v>2010</v>
      </c>
    </row>
    <row r="11" spans="1:22" ht="18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 t="shared" si="0"/>
        <v>0.51741935483870971</v>
      </c>
      <c r="P11" s="5">
        <f t="shared" si="1"/>
        <v>72.909090909090907</v>
      </c>
      <c r="Q11" t="str">
        <f t="shared" si="2"/>
        <v>music</v>
      </c>
      <c r="R11" t="str">
        <f t="shared" si="3"/>
        <v>electric music</v>
      </c>
      <c r="S11" s="9" t="str">
        <f t="shared" si="4"/>
        <v>09-19-2013</v>
      </c>
      <c r="T11" s="9" t="str">
        <f t="shared" si="5"/>
        <v>11-07-2013</v>
      </c>
      <c r="U11" t="str">
        <f t="shared" si="6"/>
        <v>Sep</v>
      </c>
      <c r="V11">
        <f t="shared" si="7"/>
        <v>2013</v>
      </c>
    </row>
    <row r="12" spans="1:22" ht="18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 t="shared" si="0"/>
        <v>2.6611538461538462</v>
      </c>
      <c r="P12" s="5">
        <f t="shared" si="1"/>
        <v>62.9</v>
      </c>
      <c r="Q12" t="str">
        <f t="shared" si="2"/>
        <v>film &amp; video</v>
      </c>
      <c r="R12" t="str">
        <f t="shared" si="3"/>
        <v>drama</v>
      </c>
      <c r="S12" s="9" t="str">
        <f t="shared" si="4"/>
        <v>08-14-2010</v>
      </c>
      <c r="T12" s="9" t="str">
        <f t="shared" si="5"/>
        <v>10-01-2010</v>
      </c>
      <c r="U12" t="str">
        <f t="shared" si="6"/>
        <v>Aug</v>
      </c>
      <c r="V12">
        <f t="shared" si="7"/>
        <v>2010</v>
      </c>
    </row>
    <row r="13" spans="1:22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 t="shared" si="0"/>
        <v>0.48095238095238096</v>
      </c>
      <c r="P13" s="5">
        <f t="shared" si="1"/>
        <v>112.22222222222223</v>
      </c>
      <c r="Q13" t="str">
        <f t="shared" si="2"/>
        <v>theater</v>
      </c>
      <c r="R13" t="str">
        <f t="shared" si="3"/>
        <v>plays</v>
      </c>
      <c r="S13" s="9" t="str">
        <f t="shared" si="4"/>
        <v>09-21-2010</v>
      </c>
      <c r="T13" s="9" t="str">
        <f t="shared" si="5"/>
        <v>09-27-2010</v>
      </c>
      <c r="U13" t="str">
        <f t="shared" si="6"/>
        <v>Sep</v>
      </c>
      <c r="V13">
        <f t="shared" si="7"/>
        <v>2010</v>
      </c>
    </row>
    <row r="14" spans="1:22" ht="18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 t="shared" si="0"/>
        <v>0.89349206349206345</v>
      </c>
      <c r="P14" s="5">
        <f t="shared" si="1"/>
        <v>102.34545454545454</v>
      </c>
      <c r="Q14" t="str">
        <f t="shared" si="2"/>
        <v>film &amp; video</v>
      </c>
      <c r="R14" t="str">
        <f t="shared" si="3"/>
        <v>drama</v>
      </c>
      <c r="S14" s="9" t="str">
        <f t="shared" si="4"/>
        <v>10-22-2019</v>
      </c>
      <c r="T14" s="9" t="str">
        <f t="shared" si="5"/>
        <v>10-30-2019</v>
      </c>
      <c r="U14" t="str">
        <f t="shared" si="6"/>
        <v>Oct</v>
      </c>
      <c r="V14">
        <f t="shared" si="7"/>
        <v>2019</v>
      </c>
    </row>
    <row r="15" spans="1:22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 t="shared" si="0"/>
        <v>2.4511904761904764</v>
      </c>
      <c r="P15" s="5">
        <f t="shared" si="1"/>
        <v>105.05102040816327</v>
      </c>
      <c r="Q15" t="str">
        <f t="shared" si="2"/>
        <v>music</v>
      </c>
      <c r="R15" t="str">
        <f t="shared" si="3"/>
        <v>indie rock</v>
      </c>
      <c r="S15" s="9" t="str">
        <f t="shared" si="4"/>
        <v>06-11-2016</v>
      </c>
      <c r="T15" s="9" t="str">
        <f t="shared" si="5"/>
        <v>06-23-2016</v>
      </c>
      <c r="U15" t="str">
        <f t="shared" si="6"/>
        <v>Jun</v>
      </c>
      <c r="V15">
        <f t="shared" si="7"/>
        <v>2016</v>
      </c>
    </row>
    <row r="16" spans="1:22" ht="18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 t="shared" si="0"/>
        <v>0.66769503546099296</v>
      </c>
      <c r="P16" s="5">
        <f t="shared" si="1"/>
        <v>94.144999999999996</v>
      </c>
      <c r="Q16" t="str">
        <f t="shared" si="2"/>
        <v>music</v>
      </c>
      <c r="R16" t="str">
        <f t="shared" si="3"/>
        <v>indie rock</v>
      </c>
      <c r="S16" s="9" t="str">
        <f t="shared" si="4"/>
        <v>03-06-2012</v>
      </c>
      <c r="T16" s="9" t="str">
        <f t="shared" si="5"/>
        <v>04-02-2012</v>
      </c>
      <c r="U16" t="str">
        <f t="shared" si="6"/>
        <v>Mar</v>
      </c>
      <c r="V16">
        <f t="shared" si="7"/>
        <v>2012</v>
      </c>
    </row>
    <row r="17" spans="1:22" ht="18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 t="shared" si="0"/>
        <v>0.47307881773399013</v>
      </c>
      <c r="P17" s="5">
        <f t="shared" si="1"/>
        <v>84.986725663716811</v>
      </c>
      <c r="Q17" t="str">
        <f t="shared" si="2"/>
        <v>technology</v>
      </c>
      <c r="R17" t="str">
        <f t="shared" si="3"/>
        <v>wearables</v>
      </c>
      <c r="S17" s="9" t="str">
        <f t="shared" si="4"/>
        <v>12-10-2019</v>
      </c>
      <c r="T17" s="9" t="str">
        <f t="shared" si="5"/>
        <v>12-14-2019</v>
      </c>
      <c r="U17" t="str">
        <f t="shared" si="6"/>
        <v>Dec</v>
      </c>
      <c r="V17">
        <f t="shared" si="7"/>
        <v>2019</v>
      </c>
    </row>
    <row r="18" spans="1:22" ht="18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 t="shared" si="0"/>
        <v>6.4947058823529416</v>
      </c>
      <c r="P18" s="5">
        <f t="shared" si="1"/>
        <v>110.41</v>
      </c>
      <c r="Q18" t="str">
        <f t="shared" si="2"/>
        <v>publishing</v>
      </c>
      <c r="R18" t="str">
        <f t="shared" si="3"/>
        <v>nonfiction</v>
      </c>
      <c r="S18" s="9" t="str">
        <f t="shared" si="4"/>
        <v>01-22-2014</v>
      </c>
      <c r="T18" s="9" t="str">
        <f t="shared" si="5"/>
        <v>02-13-2014</v>
      </c>
      <c r="U18" t="str">
        <f t="shared" si="6"/>
        <v>Jan</v>
      </c>
      <c r="V18">
        <f t="shared" si="7"/>
        <v>2014</v>
      </c>
    </row>
    <row r="19" spans="1:22" ht="18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 t="shared" si="0"/>
        <v>1.5939125295508274</v>
      </c>
      <c r="P19" s="5">
        <f t="shared" si="1"/>
        <v>107.96236989591674</v>
      </c>
      <c r="Q19" t="str">
        <f t="shared" si="2"/>
        <v>film &amp; video</v>
      </c>
      <c r="R19" t="str">
        <f t="shared" si="3"/>
        <v>animation</v>
      </c>
      <c r="S19" s="9" t="str">
        <f t="shared" si="4"/>
        <v>01-12-2011</v>
      </c>
      <c r="T19" s="9" t="str">
        <f t="shared" si="5"/>
        <v>01-13-2011</v>
      </c>
      <c r="U19" t="str">
        <f t="shared" si="6"/>
        <v>Jan</v>
      </c>
      <c r="V19">
        <f t="shared" si="7"/>
        <v>2011</v>
      </c>
    </row>
    <row r="20" spans="1:22" ht="18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 t="shared" si="0"/>
        <v>0.66912087912087914</v>
      </c>
      <c r="P20" s="5">
        <f t="shared" si="1"/>
        <v>45.103703703703701</v>
      </c>
      <c r="Q20" t="str">
        <f t="shared" si="2"/>
        <v>theater</v>
      </c>
      <c r="R20" t="str">
        <f t="shared" si="3"/>
        <v>plays</v>
      </c>
      <c r="S20" s="9" t="str">
        <f t="shared" si="4"/>
        <v>09-08-2018</v>
      </c>
      <c r="T20" s="9" t="str">
        <f t="shared" si="5"/>
        <v>09-16-2018</v>
      </c>
      <c r="U20" t="str">
        <f t="shared" si="6"/>
        <v>Sep</v>
      </c>
      <c r="V20">
        <f t="shared" si="7"/>
        <v>2018</v>
      </c>
    </row>
    <row r="21" spans="1:22" ht="18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 t="shared" si="0"/>
        <v>0.48529600000000001</v>
      </c>
      <c r="P21" s="5">
        <f t="shared" si="1"/>
        <v>45.001483679525222</v>
      </c>
      <c r="Q21" t="str">
        <f t="shared" si="2"/>
        <v>theater</v>
      </c>
      <c r="R21" t="str">
        <f t="shared" si="3"/>
        <v>plays</v>
      </c>
      <c r="S21" s="9" t="str">
        <f t="shared" si="4"/>
        <v>03-04-2019</v>
      </c>
      <c r="T21" s="9" t="str">
        <f t="shared" si="5"/>
        <v>03-25-2019</v>
      </c>
      <c r="U21" t="str">
        <f t="shared" si="6"/>
        <v>Mar</v>
      </c>
      <c r="V21">
        <f t="shared" si="7"/>
        <v>2019</v>
      </c>
    </row>
    <row r="22" spans="1:22" ht="18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 t="shared" si="0"/>
        <v>1.1224279210925645</v>
      </c>
      <c r="P22" s="5">
        <f t="shared" si="1"/>
        <v>105.97134670487107</v>
      </c>
      <c r="Q22" t="str">
        <f t="shared" si="2"/>
        <v>film &amp; video</v>
      </c>
      <c r="R22" t="str">
        <f t="shared" si="3"/>
        <v>drama</v>
      </c>
      <c r="S22" s="9" t="str">
        <f t="shared" si="4"/>
        <v>07-28-2014</v>
      </c>
      <c r="T22" s="9" t="str">
        <f t="shared" si="5"/>
        <v>07-28-2014</v>
      </c>
      <c r="U22" t="str">
        <f t="shared" si="6"/>
        <v>Jul</v>
      </c>
      <c r="V22">
        <f t="shared" si="7"/>
        <v>2014</v>
      </c>
    </row>
    <row r="23" spans="1:22" ht="18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 t="shared" si="0"/>
        <v>0.40992553191489361</v>
      </c>
      <c r="P23" s="5">
        <f t="shared" si="1"/>
        <v>69.055555555555557</v>
      </c>
      <c r="Q23" t="str">
        <f t="shared" si="2"/>
        <v>theater</v>
      </c>
      <c r="R23" t="str">
        <f t="shared" si="3"/>
        <v>plays</v>
      </c>
      <c r="S23" s="9" t="str">
        <f t="shared" si="4"/>
        <v>08-15-2011</v>
      </c>
      <c r="T23" s="9" t="str">
        <f t="shared" si="5"/>
        <v>09-18-2011</v>
      </c>
      <c r="U23" t="str">
        <f t="shared" si="6"/>
        <v>Aug</v>
      </c>
      <c r="V23">
        <f t="shared" si="7"/>
        <v>2011</v>
      </c>
    </row>
    <row r="24" spans="1:22" ht="18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 t="shared" si="0"/>
        <v>1.2807106598984772</v>
      </c>
      <c r="P24" s="5">
        <f t="shared" si="1"/>
        <v>85.044943820224717</v>
      </c>
      <c r="Q24" t="str">
        <f t="shared" si="2"/>
        <v>theater</v>
      </c>
      <c r="R24" t="str">
        <f t="shared" si="3"/>
        <v>plays</v>
      </c>
      <c r="S24" s="9" t="str">
        <f t="shared" si="4"/>
        <v>04-03-2018</v>
      </c>
      <c r="T24" s="9" t="str">
        <f t="shared" si="5"/>
        <v>04-18-2018</v>
      </c>
      <c r="U24" t="str">
        <f t="shared" si="6"/>
        <v>Apr</v>
      </c>
      <c r="V24">
        <f t="shared" si="7"/>
        <v>2018</v>
      </c>
    </row>
    <row r="25" spans="1:22" ht="18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 t="shared" si="0"/>
        <v>3.3204444444444445</v>
      </c>
      <c r="P25" s="5">
        <f t="shared" si="1"/>
        <v>105.22535211267606</v>
      </c>
      <c r="Q25" t="str">
        <f t="shared" si="2"/>
        <v>film &amp; video</v>
      </c>
      <c r="R25" t="str">
        <f t="shared" si="3"/>
        <v>documentary</v>
      </c>
      <c r="S25" s="9" t="str">
        <f t="shared" si="4"/>
        <v>02-14-2019</v>
      </c>
      <c r="T25" s="9" t="str">
        <f t="shared" si="5"/>
        <v>04-08-2019</v>
      </c>
      <c r="U25" t="str">
        <f t="shared" si="6"/>
        <v>Feb</v>
      </c>
      <c r="V25">
        <f t="shared" si="7"/>
        <v>2019</v>
      </c>
    </row>
    <row r="26" spans="1:22" ht="18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 t="shared" si="0"/>
        <v>1.1283225108225108</v>
      </c>
      <c r="P26" s="5">
        <f t="shared" si="1"/>
        <v>39.003741114852225</v>
      </c>
      <c r="Q26" t="str">
        <f t="shared" si="2"/>
        <v>technology</v>
      </c>
      <c r="R26" t="str">
        <f t="shared" si="3"/>
        <v>wearables</v>
      </c>
      <c r="S26" s="9" t="str">
        <f t="shared" si="4"/>
        <v>06-21-2014</v>
      </c>
      <c r="T26" s="9" t="str">
        <f t="shared" si="5"/>
        <v>06-23-2014</v>
      </c>
      <c r="U26" t="str">
        <f t="shared" si="6"/>
        <v>Jun</v>
      </c>
      <c r="V26">
        <f t="shared" si="7"/>
        <v>2014</v>
      </c>
    </row>
    <row r="27" spans="1:22" ht="18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 t="shared" si="0"/>
        <v>2.1643636363636363</v>
      </c>
      <c r="P27" s="5">
        <f t="shared" si="1"/>
        <v>73.030674846625772</v>
      </c>
      <c r="Q27" t="str">
        <f t="shared" si="2"/>
        <v>games</v>
      </c>
      <c r="R27" t="str">
        <f t="shared" si="3"/>
        <v>video games</v>
      </c>
      <c r="S27" s="9" t="str">
        <f t="shared" si="4"/>
        <v>05-18-2011</v>
      </c>
      <c r="T27" s="9" t="str">
        <f t="shared" si="5"/>
        <v>06-07-2011</v>
      </c>
      <c r="U27" t="str">
        <f t="shared" si="6"/>
        <v>May</v>
      </c>
      <c r="V27">
        <f t="shared" si="7"/>
        <v>2011</v>
      </c>
    </row>
    <row r="28" spans="1:22" ht="18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 t="shared" si="0"/>
        <v>0.4819906976744186</v>
      </c>
      <c r="P28" s="5">
        <f t="shared" si="1"/>
        <v>35.009459459459457</v>
      </c>
      <c r="Q28" t="str">
        <f t="shared" si="2"/>
        <v>theater</v>
      </c>
      <c r="R28" t="str">
        <f t="shared" si="3"/>
        <v>plays</v>
      </c>
      <c r="S28" s="9" t="str">
        <f t="shared" si="4"/>
        <v>07-31-2018</v>
      </c>
      <c r="T28" s="9" t="str">
        <f t="shared" si="5"/>
        <v>08-27-2018</v>
      </c>
      <c r="U28" t="str">
        <f t="shared" si="6"/>
        <v>Jul</v>
      </c>
      <c r="V28">
        <f t="shared" si="7"/>
        <v>2018</v>
      </c>
    </row>
    <row r="29" spans="1:22" ht="18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 t="shared" si="0"/>
        <v>0.79949999999999999</v>
      </c>
      <c r="P29" s="5">
        <f t="shared" si="1"/>
        <v>106.6</v>
      </c>
      <c r="Q29" t="str">
        <f t="shared" si="2"/>
        <v>music</v>
      </c>
      <c r="R29" t="str">
        <f t="shared" si="3"/>
        <v>rock</v>
      </c>
      <c r="S29" s="9" t="str">
        <f t="shared" si="4"/>
        <v>10-03-2015</v>
      </c>
      <c r="T29" s="9" t="str">
        <f t="shared" si="5"/>
        <v>10-11-2015</v>
      </c>
      <c r="U29" t="str">
        <f t="shared" si="6"/>
        <v>Oct</v>
      </c>
      <c r="V29">
        <f t="shared" si="7"/>
        <v>2015</v>
      </c>
    </row>
    <row r="30" spans="1:22" ht="18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 t="shared" si="0"/>
        <v>1.0522553516819573</v>
      </c>
      <c r="P30" s="5">
        <f t="shared" si="1"/>
        <v>61.997747747747745</v>
      </c>
      <c r="Q30" t="str">
        <f t="shared" si="2"/>
        <v>theater</v>
      </c>
      <c r="R30" t="str">
        <f t="shared" si="3"/>
        <v>plays</v>
      </c>
      <c r="S30" s="9" t="str">
        <f t="shared" si="4"/>
        <v>02-09-2010</v>
      </c>
      <c r="T30" s="9" t="str">
        <f t="shared" si="5"/>
        <v>03-04-2010</v>
      </c>
      <c r="U30" t="str">
        <f t="shared" si="6"/>
        <v>Feb</v>
      </c>
      <c r="V30">
        <f t="shared" si="7"/>
        <v>2010</v>
      </c>
    </row>
    <row r="31" spans="1:22" ht="18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 t="shared" si="0"/>
        <v>3.2889978213507627</v>
      </c>
      <c r="P31" s="5">
        <f t="shared" si="1"/>
        <v>94.000622665006233</v>
      </c>
      <c r="Q31" t="str">
        <f t="shared" si="2"/>
        <v>film &amp; video</v>
      </c>
      <c r="R31" t="str">
        <f t="shared" si="3"/>
        <v>shorts</v>
      </c>
      <c r="S31" s="9" t="str">
        <f t="shared" si="4"/>
        <v>07-20-2018</v>
      </c>
      <c r="T31" s="9" t="str">
        <f t="shared" si="5"/>
        <v>08-29-2018</v>
      </c>
      <c r="U31" t="str">
        <f t="shared" si="6"/>
        <v>Jul</v>
      </c>
      <c r="V31">
        <f t="shared" si="7"/>
        <v>2018</v>
      </c>
    </row>
    <row r="32" spans="1:22" ht="18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 t="shared" si="0"/>
        <v>1.606111111111111</v>
      </c>
      <c r="P32" s="5">
        <f t="shared" si="1"/>
        <v>112.05426356589147</v>
      </c>
      <c r="Q32" t="str">
        <f t="shared" si="2"/>
        <v>film &amp; video</v>
      </c>
      <c r="R32" t="str">
        <f t="shared" si="3"/>
        <v>animation</v>
      </c>
      <c r="S32" s="9" t="str">
        <f t="shared" si="4"/>
        <v>05-24-2019</v>
      </c>
      <c r="T32" s="9" t="str">
        <f t="shared" si="5"/>
        <v>05-29-2019</v>
      </c>
      <c r="U32" t="str">
        <f t="shared" si="6"/>
        <v>May</v>
      </c>
      <c r="V32">
        <f t="shared" si="7"/>
        <v>2019</v>
      </c>
    </row>
    <row r="33" spans="1:22" ht="18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 t="shared" si="0"/>
        <v>3.1</v>
      </c>
      <c r="P33" s="5">
        <f t="shared" si="1"/>
        <v>48.008849557522126</v>
      </c>
      <c r="Q33" t="str">
        <f t="shared" si="2"/>
        <v>games</v>
      </c>
      <c r="R33" t="str">
        <f t="shared" si="3"/>
        <v>video games</v>
      </c>
      <c r="S33" s="9" t="str">
        <f t="shared" si="4"/>
        <v>01-05-2016</v>
      </c>
      <c r="T33" s="9" t="str">
        <f t="shared" si="5"/>
        <v>02-02-2016</v>
      </c>
      <c r="U33" t="str">
        <f t="shared" si="6"/>
        <v>Jan</v>
      </c>
      <c r="V33">
        <f t="shared" si="7"/>
        <v>2016</v>
      </c>
    </row>
    <row r="34" spans="1:22" ht="18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 t="shared" si="0"/>
        <v>0.86807920792079207</v>
      </c>
      <c r="P34" s="5">
        <f t="shared" si="1"/>
        <v>38.004334633723452</v>
      </c>
      <c r="Q34" t="str">
        <f t="shared" si="2"/>
        <v>film &amp; video</v>
      </c>
      <c r="R34" t="str">
        <f t="shared" si="3"/>
        <v>documentary</v>
      </c>
      <c r="S34" s="9" t="str">
        <f t="shared" si="4"/>
        <v>01-10-2018</v>
      </c>
      <c r="T34" s="9" t="str">
        <f t="shared" si="5"/>
        <v>02-06-2018</v>
      </c>
      <c r="U34" t="str">
        <f t="shared" si="6"/>
        <v>Jan</v>
      </c>
      <c r="V34">
        <f t="shared" si="7"/>
        <v>2018</v>
      </c>
    </row>
    <row r="35" spans="1:22" ht="18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 t="shared" si="0"/>
        <v>3.7782071713147412</v>
      </c>
      <c r="P35" s="5">
        <f t="shared" si="1"/>
        <v>35.000184535892231</v>
      </c>
      <c r="Q35" t="str">
        <f t="shared" si="2"/>
        <v>theater</v>
      </c>
      <c r="R35" t="str">
        <f t="shared" si="3"/>
        <v>plays</v>
      </c>
      <c r="S35" s="9" t="str">
        <f t="shared" si="4"/>
        <v>10-05-2014</v>
      </c>
      <c r="T35" s="9" t="str">
        <f t="shared" si="5"/>
        <v>11-11-2014</v>
      </c>
      <c r="U35" t="str">
        <f t="shared" si="6"/>
        <v>Oct</v>
      </c>
      <c r="V35">
        <f t="shared" si="7"/>
        <v>2014</v>
      </c>
    </row>
    <row r="36" spans="1:22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 t="shared" si="0"/>
        <v>1.5080645161290323</v>
      </c>
      <c r="P36" s="5">
        <f t="shared" si="1"/>
        <v>85</v>
      </c>
      <c r="Q36" t="str">
        <f t="shared" si="2"/>
        <v>film &amp; video</v>
      </c>
      <c r="R36" t="str">
        <f t="shared" si="3"/>
        <v>documentary</v>
      </c>
      <c r="S36" s="9" t="str">
        <f t="shared" si="4"/>
        <v>03-23-2017</v>
      </c>
      <c r="T36" s="9" t="str">
        <f t="shared" si="5"/>
        <v>03-28-2017</v>
      </c>
      <c r="U36" t="str">
        <f t="shared" si="6"/>
        <v>Mar</v>
      </c>
      <c r="V36">
        <f t="shared" si="7"/>
        <v>2017</v>
      </c>
    </row>
    <row r="37" spans="1:22" ht="18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 t="shared" si="0"/>
        <v>1.5030119521912351</v>
      </c>
      <c r="P37" s="5">
        <f t="shared" si="1"/>
        <v>95.993893129770996</v>
      </c>
      <c r="Q37" t="str">
        <f t="shared" si="2"/>
        <v>film &amp; video</v>
      </c>
      <c r="R37" t="str">
        <f t="shared" si="3"/>
        <v>drama</v>
      </c>
      <c r="S37" s="9" t="str">
        <f t="shared" si="4"/>
        <v>01-19-2019</v>
      </c>
      <c r="T37" s="9" t="str">
        <f t="shared" si="5"/>
        <v>03-02-2019</v>
      </c>
      <c r="U37" t="str">
        <f t="shared" si="6"/>
        <v>Jan</v>
      </c>
      <c r="V37">
        <f t="shared" si="7"/>
        <v>2019</v>
      </c>
    </row>
    <row r="38" spans="1:22" ht="18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 t="shared" si="0"/>
        <v>1.572857142857143</v>
      </c>
      <c r="P38" s="5">
        <f t="shared" si="1"/>
        <v>68.8125</v>
      </c>
      <c r="Q38" t="str">
        <f t="shared" si="2"/>
        <v>theater</v>
      </c>
      <c r="R38" t="str">
        <f t="shared" si="3"/>
        <v>plays</v>
      </c>
      <c r="S38" s="9" t="str">
        <f t="shared" si="4"/>
        <v>02-26-2011</v>
      </c>
      <c r="T38" s="9" t="str">
        <f t="shared" si="5"/>
        <v>03-23-2011</v>
      </c>
      <c r="U38" t="str">
        <f t="shared" si="6"/>
        <v>Feb</v>
      </c>
      <c r="V38">
        <f t="shared" si="7"/>
        <v>2011</v>
      </c>
    </row>
    <row r="39" spans="1:22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 t="shared" si="0"/>
        <v>1.3998765432098765</v>
      </c>
      <c r="P39" s="5">
        <f t="shared" si="1"/>
        <v>105.97196261682242</v>
      </c>
      <c r="Q39" t="str">
        <f t="shared" si="2"/>
        <v>publishing</v>
      </c>
      <c r="R39" t="str">
        <f t="shared" si="3"/>
        <v>fiction</v>
      </c>
      <c r="S39" s="9" t="str">
        <f t="shared" si="4"/>
        <v>10-06-2019</v>
      </c>
      <c r="T39" s="9" t="str">
        <f t="shared" si="5"/>
        <v>11-08-2019</v>
      </c>
      <c r="U39" t="str">
        <f t="shared" si="6"/>
        <v>Oct</v>
      </c>
      <c r="V39">
        <f t="shared" si="7"/>
        <v>2019</v>
      </c>
    </row>
    <row r="40" spans="1:22" ht="18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 t="shared" si="0"/>
        <v>3.2532258064516131</v>
      </c>
      <c r="P40" s="5">
        <f t="shared" si="1"/>
        <v>75.261194029850742</v>
      </c>
      <c r="Q40" t="str">
        <f t="shared" si="2"/>
        <v>photography</v>
      </c>
      <c r="R40" t="str">
        <f t="shared" si="3"/>
        <v>photography books</v>
      </c>
      <c r="S40" s="9" t="str">
        <f t="shared" si="4"/>
        <v>10-18-2010</v>
      </c>
      <c r="T40" s="9" t="str">
        <f t="shared" si="5"/>
        <v>10-23-2010</v>
      </c>
      <c r="U40" t="str">
        <f t="shared" si="6"/>
        <v>Oct</v>
      </c>
      <c r="V40">
        <f t="shared" si="7"/>
        <v>2010</v>
      </c>
    </row>
    <row r="41" spans="1:22" ht="18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 t="shared" si="0"/>
        <v>0.50777777777777777</v>
      </c>
      <c r="P41" s="5">
        <f t="shared" si="1"/>
        <v>57.125</v>
      </c>
      <c r="Q41" t="str">
        <f t="shared" si="2"/>
        <v>theater</v>
      </c>
      <c r="R41" t="str">
        <f t="shared" si="3"/>
        <v>plays</v>
      </c>
      <c r="S41" s="9" t="str">
        <f t="shared" si="4"/>
        <v>02-25-2013</v>
      </c>
      <c r="T41" s="9" t="str">
        <f t="shared" si="5"/>
        <v>03-11-2013</v>
      </c>
      <c r="U41" t="str">
        <f t="shared" si="6"/>
        <v>Feb</v>
      </c>
      <c r="V41">
        <f t="shared" si="7"/>
        <v>2013</v>
      </c>
    </row>
    <row r="42" spans="1:22" ht="18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 t="shared" si="0"/>
        <v>1.6906818181818182</v>
      </c>
      <c r="P42" s="5">
        <f t="shared" si="1"/>
        <v>75.141414141414145</v>
      </c>
      <c r="Q42" t="str">
        <f t="shared" si="2"/>
        <v>technology</v>
      </c>
      <c r="R42" t="str">
        <f t="shared" si="3"/>
        <v>wearables</v>
      </c>
      <c r="S42" s="9" t="str">
        <f t="shared" si="4"/>
        <v>06-05-2010</v>
      </c>
      <c r="T42" s="9" t="str">
        <f t="shared" si="5"/>
        <v>06-24-2010</v>
      </c>
      <c r="U42" t="str">
        <f t="shared" si="6"/>
        <v>Jun</v>
      </c>
      <c r="V42">
        <f t="shared" si="7"/>
        <v>2010</v>
      </c>
    </row>
    <row r="43" spans="1:22" ht="18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 t="shared" si="0"/>
        <v>2.1292857142857144</v>
      </c>
      <c r="P43" s="5">
        <f t="shared" si="1"/>
        <v>107.42342342342343</v>
      </c>
      <c r="Q43" t="str">
        <f t="shared" si="2"/>
        <v>music</v>
      </c>
      <c r="R43" t="str">
        <f t="shared" si="3"/>
        <v>rock</v>
      </c>
      <c r="S43" s="9" t="str">
        <f t="shared" si="4"/>
        <v>09-04-2012</v>
      </c>
      <c r="T43" s="9" t="str">
        <f t="shared" si="5"/>
        <v>09-30-2012</v>
      </c>
      <c r="U43" t="str">
        <f t="shared" si="6"/>
        <v>Sep</v>
      </c>
      <c r="V43">
        <f t="shared" si="7"/>
        <v>2012</v>
      </c>
    </row>
    <row r="44" spans="1:22" ht="18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 t="shared" si="0"/>
        <v>4.4394444444444447</v>
      </c>
      <c r="P44" s="5">
        <f t="shared" si="1"/>
        <v>35.995495495495497</v>
      </c>
      <c r="Q44" t="str">
        <f t="shared" si="2"/>
        <v>food</v>
      </c>
      <c r="R44" t="str">
        <f t="shared" si="3"/>
        <v>food trucks</v>
      </c>
      <c r="S44" s="9" t="str">
        <f t="shared" si="4"/>
        <v>07-04-2011</v>
      </c>
      <c r="T44" s="9" t="str">
        <f t="shared" si="5"/>
        <v>07-13-2011</v>
      </c>
      <c r="U44" t="str">
        <f t="shared" si="6"/>
        <v>Jul</v>
      </c>
      <c r="V44">
        <f t="shared" si="7"/>
        <v>2011</v>
      </c>
    </row>
    <row r="45" spans="1:22" ht="18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 t="shared" si="0"/>
        <v>1.859390243902439</v>
      </c>
      <c r="P45" s="5">
        <f t="shared" si="1"/>
        <v>26.998873148744366</v>
      </c>
      <c r="Q45" t="str">
        <f t="shared" si="2"/>
        <v>publishing</v>
      </c>
      <c r="R45" t="str">
        <f t="shared" si="3"/>
        <v>radio &amp; podcasts</v>
      </c>
      <c r="S45" s="9" t="str">
        <f t="shared" si="4"/>
        <v>07-24-2014</v>
      </c>
      <c r="T45" s="9" t="str">
        <f t="shared" si="5"/>
        <v>08-09-2014</v>
      </c>
      <c r="U45" t="str">
        <f t="shared" si="6"/>
        <v>Jul</v>
      </c>
      <c r="V45">
        <f t="shared" si="7"/>
        <v>2014</v>
      </c>
    </row>
    <row r="46" spans="1:22" ht="18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 t="shared" si="0"/>
        <v>6.5881249999999998</v>
      </c>
      <c r="P46" s="5">
        <f t="shared" si="1"/>
        <v>107.56122448979592</v>
      </c>
      <c r="Q46" t="str">
        <f t="shared" si="2"/>
        <v>publishing</v>
      </c>
      <c r="R46" t="str">
        <f t="shared" si="3"/>
        <v>fiction</v>
      </c>
      <c r="S46" s="9" t="str">
        <f t="shared" si="4"/>
        <v>03-17-2019</v>
      </c>
      <c r="T46" s="9" t="str">
        <f t="shared" si="5"/>
        <v>03-18-2019</v>
      </c>
      <c r="U46" t="str">
        <f t="shared" si="6"/>
        <v>Mar</v>
      </c>
      <c r="V46">
        <f t="shared" si="7"/>
        <v>2019</v>
      </c>
    </row>
    <row r="47" spans="1:22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 t="shared" si="0"/>
        <v>0.4768421052631579</v>
      </c>
      <c r="P47" s="5">
        <f t="shared" si="1"/>
        <v>94.375</v>
      </c>
      <c r="Q47" t="str">
        <f t="shared" si="2"/>
        <v>theater</v>
      </c>
      <c r="R47" t="str">
        <f t="shared" si="3"/>
        <v>plays</v>
      </c>
      <c r="S47" s="9" t="str">
        <f t="shared" si="4"/>
        <v>11-02-2016</v>
      </c>
      <c r="T47" s="9" t="str">
        <f t="shared" si="5"/>
        <v>11-17-2016</v>
      </c>
      <c r="U47" t="str">
        <f t="shared" si="6"/>
        <v>Nov</v>
      </c>
      <c r="V47">
        <f t="shared" si="7"/>
        <v>2016</v>
      </c>
    </row>
    <row r="48" spans="1:22" ht="18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 t="shared" si="0"/>
        <v>1.1478378378378378</v>
      </c>
      <c r="P48" s="5">
        <f t="shared" si="1"/>
        <v>46.163043478260867</v>
      </c>
      <c r="Q48" t="str">
        <f t="shared" si="2"/>
        <v>music</v>
      </c>
      <c r="R48" t="str">
        <f t="shared" si="3"/>
        <v>rock</v>
      </c>
      <c r="S48" s="9" t="str">
        <f t="shared" si="4"/>
        <v>07-08-2010</v>
      </c>
      <c r="T48" s="9" t="str">
        <f t="shared" si="5"/>
        <v>07-31-2010</v>
      </c>
      <c r="U48" t="str">
        <f t="shared" si="6"/>
        <v>Jul</v>
      </c>
      <c r="V48">
        <f t="shared" si="7"/>
        <v>2010</v>
      </c>
    </row>
    <row r="49" spans="1:22" ht="18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 t="shared" si="0"/>
        <v>4.7526666666666664</v>
      </c>
      <c r="P49" s="5">
        <f t="shared" si="1"/>
        <v>47.845637583892618</v>
      </c>
      <c r="Q49" t="str">
        <f t="shared" si="2"/>
        <v>theater</v>
      </c>
      <c r="R49" t="str">
        <f t="shared" si="3"/>
        <v>plays</v>
      </c>
      <c r="S49" s="9" t="str">
        <f t="shared" si="4"/>
        <v>03-29-2014</v>
      </c>
      <c r="T49" s="9" t="str">
        <f t="shared" si="5"/>
        <v>04-28-2014</v>
      </c>
      <c r="U49" t="str">
        <f t="shared" si="6"/>
        <v>Mar</v>
      </c>
      <c r="V49">
        <f t="shared" si="7"/>
        <v>2014</v>
      </c>
    </row>
    <row r="50" spans="1:22" ht="18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 t="shared" si="0"/>
        <v>3.86972972972973</v>
      </c>
      <c r="P50" s="5">
        <f t="shared" si="1"/>
        <v>53.007815713698065</v>
      </c>
      <c r="Q50" t="str">
        <f t="shared" si="2"/>
        <v>theater</v>
      </c>
      <c r="R50" t="str">
        <f t="shared" si="3"/>
        <v>plays</v>
      </c>
      <c r="S50" s="9" t="str">
        <f t="shared" si="4"/>
        <v>06-25-2015</v>
      </c>
      <c r="T50" s="9" t="str">
        <f t="shared" si="5"/>
        <v>07-07-2015</v>
      </c>
      <c r="U50" t="str">
        <f t="shared" si="6"/>
        <v>Jun</v>
      </c>
      <c r="V50">
        <f t="shared" si="7"/>
        <v>2015</v>
      </c>
    </row>
    <row r="51" spans="1:22" ht="18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 t="shared" si="0"/>
        <v>1.89625</v>
      </c>
      <c r="P51" s="5">
        <f t="shared" si="1"/>
        <v>45.059405940594061</v>
      </c>
      <c r="Q51" t="str">
        <f t="shared" si="2"/>
        <v>music</v>
      </c>
      <c r="R51" t="str">
        <f t="shared" si="3"/>
        <v>rock</v>
      </c>
      <c r="S51" s="9" t="str">
        <f t="shared" si="4"/>
        <v>10-20-2019</v>
      </c>
      <c r="T51" s="9" t="str">
        <f t="shared" si="5"/>
        <v>12-04-2019</v>
      </c>
      <c r="U51" t="str">
        <f t="shared" si="6"/>
        <v>Oct</v>
      </c>
      <c r="V51">
        <f t="shared" si="7"/>
        <v>2019</v>
      </c>
    </row>
    <row r="52" spans="1:22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 t="shared" si="0"/>
        <v>0.02</v>
      </c>
      <c r="P52" s="5">
        <f t="shared" si="1"/>
        <v>2</v>
      </c>
      <c r="Q52" t="str">
        <f t="shared" si="2"/>
        <v>music</v>
      </c>
      <c r="R52" t="str">
        <f t="shared" si="3"/>
        <v>metal</v>
      </c>
      <c r="S52" s="9" t="str">
        <f t="shared" si="4"/>
        <v>08-01-2013</v>
      </c>
      <c r="T52" s="9" t="str">
        <f t="shared" si="5"/>
        <v>08-29-2013</v>
      </c>
      <c r="U52" t="str">
        <f t="shared" si="6"/>
        <v>Aug</v>
      </c>
      <c r="V52">
        <f t="shared" si="7"/>
        <v>2013</v>
      </c>
    </row>
    <row r="53" spans="1:22" ht="18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 t="shared" si="0"/>
        <v>0.91867805186590767</v>
      </c>
      <c r="P53" s="5">
        <f t="shared" si="1"/>
        <v>99.006816632583508</v>
      </c>
      <c r="Q53" t="str">
        <f t="shared" si="2"/>
        <v>technology</v>
      </c>
      <c r="R53" t="str">
        <f t="shared" si="3"/>
        <v>wearables</v>
      </c>
      <c r="S53" s="9" t="str">
        <f t="shared" si="4"/>
        <v>03-27-2012</v>
      </c>
      <c r="T53" s="9" t="str">
        <f t="shared" si="5"/>
        <v>04-12-2012</v>
      </c>
      <c r="U53" t="str">
        <f t="shared" si="6"/>
        <v>Mar</v>
      </c>
      <c r="V53">
        <f t="shared" si="7"/>
        <v>2012</v>
      </c>
    </row>
    <row r="54" spans="1:22" ht="18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 t="shared" si="0"/>
        <v>0.34152777777777776</v>
      </c>
      <c r="P54" s="5">
        <f t="shared" si="1"/>
        <v>32.786666666666669</v>
      </c>
      <c r="Q54" t="str">
        <f t="shared" si="2"/>
        <v>theater</v>
      </c>
      <c r="R54" t="str">
        <f t="shared" si="3"/>
        <v>plays</v>
      </c>
      <c r="S54" s="9" t="str">
        <f t="shared" si="4"/>
        <v>09-15-2010</v>
      </c>
      <c r="T54" s="9" t="str">
        <f t="shared" si="5"/>
        <v>09-19-2010</v>
      </c>
      <c r="U54" t="str">
        <f t="shared" si="6"/>
        <v>Sep</v>
      </c>
      <c r="V54">
        <f t="shared" si="7"/>
        <v>2010</v>
      </c>
    </row>
    <row r="55" spans="1:22" ht="18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 t="shared" si="0"/>
        <v>1.4040909090909091</v>
      </c>
      <c r="P55" s="5">
        <f t="shared" si="1"/>
        <v>59.119617224880386</v>
      </c>
      <c r="Q55" t="str">
        <f t="shared" si="2"/>
        <v>film &amp; video</v>
      </c>
      <c r="R55" t="str">
        <f t="shared" si="3"/>
        <v>drama</v>
      </c>
      <c r="S55" s="9" t="str">
        <f t="shared" si="4"/>
        <v>05-20-2014</v>
      </c>
      <c r="T55" s="9" t="str">
        <f t="shared" si="5"/>
        <v>06-28-2014</v>
      </c>
      <c r="U55" t="str">
        <f t="shared" si="6"/>
        <v>May</v>
      </c>
      <c r="V55">
        <f t="shared" si="7"/>
        <v>2014</v>
      </c>
    </row>
    <row r="56" spans="1:22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 t="shared" si="0"/>
        <v>0.89866666666666661</v>
      </c>
      <c r="P56" s="5">
        <f t="shared" si="1"/>
        <v>44.93333333333333</v>
      </c>
      <c r="Q56" t="str">
        <f t="shared" si="2"/>
        <v>technology</v>
      </c>
      <c r="R56" t="str">
        <f t="shared" si="3"/>
        <v>wearables</v>
      </c>
      <c r="S56" s="9" t="str">
        <f t="shared" si="4"/>
        <v>03-11-2018</v>
      </c>
      <c r="T56" s="9" t="str">
        <f t="shared" si="5"/>
        <v>03-17-2018</v>
      </c>
      <c r="U56" t="str">
        <f t="shared" si="6"/>
        <v>Mar</v>
      </c>
      <c r="V56">
        <f t="shared" si="7"/>
        <v>2018</v>
      </c>
    </row>
    <row r="57" spans="1:22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 t="shared" si="0"/>
        <v>1.7796969696969698</v>
      </c>
      <c r="P57" s="5">
        <f t="shared" si="1"/>
        <v>89.664122137404576</v>
      </c>
      <c r="Q57" t="str">
        <f t="shared" si="2"/>
        <v>music</v>
      </c>
      <c r="R57" t="str">
        <f t="shared" si="3"/>
        <v>jazz</v>
      </c>
      <c r="S57" s="9" t="str">
        <f t="shared" si="4"/>
        <v>07-30-2018</v>
      </c>
      <c r="T57" s="9" t="str">
        <f t="shared" si="5"/>
        <v>08-04-2018</v>
      </c>
      <c r="U57" t="str">
        <f t="shared" si="6"/>
        <v>Jul</v>
      </c>
      <c r="V57">
        <f t="shared" si="7"/>
        <v>2018</v>
      </c>
    </row>
    <row r="58" spans="1:22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 t="shared" si="0"/>
        <v>1.436625</v>
      </c>
      <c r="P58" s="5">
        <f t="shared" si="1"/>
        <v>70.079268292682926</v>
      </c>
      <c r="Q58" t="str">
        <f t="shared" si="2"/>
        <v>technology</v>
      </c>
      <c r="R58" t="str">
        <f t="shared" si="3"/>
        <v>wearables</v>
      </c>
      <c r="S58" s="9" t="str">
        <f t="shared" si="4"/>
        <v>01-10-2015</v>
      </c>
      <c r="T58" s="9" t="str">
        <f t="shared" si="5"/>
        <v>01-17-2015</v>
      </c>
      <c r="U58" t="str">
        <f t="shared" si="6"/>
        <v>Jan</v>
      </c>
      <c r="V58">
        <f t="shared" si="7"/>
        <v>2015</v>
      </c>
    </row>
    <row r="59" spans="1:22" ht="18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 t="shared" si="0"/>
        <v>2.1527586206896552</v>
      </c>
      <c r="P59" s="5">
        <f t="shared" si="1"/>
        <v>31.059701492537314</v>
      </c>
      <c r="Q59" t="str">
        <f t="shared" si="2"/>
        <v>games</v>
      </c>
      <c r="R59" t="str">
        <f t="shared" si="3"/>
        <v>video games</v>
      </c>
      <c r="S59" s="9" t="str">
        <f t="shared" si="4"/>
        <v>09-01-2017</v>
      </c>
      <c r="T59" s="9" t="str">
        <f t="shared" si="5"/>
        <v>09-13-2017</v>
      </c>
      <c r="U59" t="str">
        <f t="shared" si="6"/>
        <v>Sep</v>
      </c>
      <c r="V59">
        <f t="shared" si="7"/>
        <v>2017</v>
      </c>
    </row>
    <row r="60" spans="1:22" ht="18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 t="shared" si="0"/>
        <v>2.2711111111111113</v>
      </c>
      <c r="P60" s="5">
        <f t="shared" si="1"/>
        <v>29.061611374407583</v>
      </c>
      <c r="Q60" t="str">
        <f t="shared" si="2"/>
        <v>theater</v>
      </c>
      <c r="R60" t="str">
        <f t="shared" si="3"/>
        <v>plays</v>
      </c>
      <c r="S60" s="9" t="str">
        <f t="shared" si="4"/>
        <v>09-21-2015</v>
      </c>
      <c r="T60" s="9" t="str">
        <f t="shared" si="5"/>
        <v>10-04-2015</v>
      </c>
      <c r="U60" t="str">
        <f t="shared" si="6"/>
        <v>Sep</v>
      </c>
      <c r="V60">
        <f t="shared" si="7"/>
        <v>2015</v>
      </c>
    </row>
    <row r="61" spans="1:22" ht="18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 t="shared" si="0"/>
        <v>2.7507142857142859</v>
      </c>
      <c r="P61" s="5">
        <f t="shared" si="1"/>
        <v>30.0859375</v>
      </c>
      <c r="Q61" t="str">
        <f t="shared" si="2"/>
        <v>theater</v>
      </c>
      <c r="R61" t="str">
        <f t="shared" si="3"/>
        <v>plays</v>
      </c>
      <c r="S61" s="9" t="str">
        <f t="shared" si="4"/>
        <v>06-12-2017</v>
      </c>
      <c r="T61" s="9" t="str">
        <f t="shared" si="5"/>
        <v>06-27-2017</v>
      </c>
      <c r="U61" t="str">
        <f t="shared" si="6"/>
        <v>Jun</v>
      </c>
      <c r="V61">
        <f t="shared" si="7"/>
        <v>2017</v>
      </c>
    </row>
    <row r="62" spans="1:22" ht="18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 t="shared" si="0"/>
        <v>1.4437048832271762</v>
      </c>
      <c r="P62" s="5">
        <f t="shared" si="1"/>
        <v>84.998125000000002</v>
      </c>
      <c r="Q62" t="str">
        <f t="shared" si="2"/>
        <v>theater</v>
      </c>
      <c r="R62" t="str">
        <f t="shared" si="3"/>
        <v>plays</v>
      </c>
      <c r="S62" s="9" t="str">
        <f t="shared" si="4"/>
        <v>07-17-2012</v>
      </c>
      <c r="T62" s="9" t="str">
        <f t="shared" si="5"/>
        <v>07-20-2012</v>
      </c>
      <c r="U62" t="str">
        <f t="shared" si="6"/>
        <v>Jul</v>
      </c>
      <c r="V62">
        <f t="shared" si="7"/>
        <v>2012</v>
      </c>
    </row>
    <row r="63" spans="1:22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 t="shared" si="0"/>
        <v>0.92745983935742971</v>
      </c>
      <c r="P63" s="5">
        <f t="shared" si="1"/>
        <v>82.001775410563695</v>
      </c>
      <c r="Q63" t="str">
        <f t="shared" si="2"/>
        <v>theater</v>
      </c>
      <c r="R63" t="str">
        <f t="shared" si="3"/>
        <v>plays</v>
      </c>
      <c r="S63" s="9" t="str">
        <f t="shared" si="4"/>
        <v>02-21-2011</v>
      </c>
      <c r="T63" s="9" t="str">
        <f t="shared" si="5"/>
        <v>04-02-2011</v>
      </c>
      <c r="U63" t="str">
        <f t="shared" si="6"/>
        <v>Feb</v>
      </c>
      <c r="V63">
        <f t="shared" si="7"/>
        <v>2011</v>
      </c>
    </row>
    <row r="64" spans="1:22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 t="shared" si="0"/>
        <v>7.226</v>
      </c>
      <c r="P64" s="5">
        <f t="shared" si="1"/>
        <v>58.040160642570278</v>
      </c>
      <c r="Q64" t="str">
        <f t="shared" si="2"/>
        <v>technology</v>
      </c>
      <c r="R64" t="str">
        <f t="shared" si="3"/>
        <v>web</v>
      </c>
      <c r="S64" s="9" t="str">
        <f t="shared" si="4"/>
        <v>06-05-2015</v>
      </c>
      <c r="T64" s="9" t="str">
        <f t="shared" si="5"/>
        <v>06-06-2015</v>
      </c>
      <c r="U64" t="str">
        <f t="shared" si="6"/>
        <v>Jun</v>
      </c>
      <c r="V64">
        <f t="shared" si="7"/>
        <v>2015</v>
      </c>
    </row>
    <row r="65" spans="1:22" ht="18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 t="shared" si="0"/>
        <v>0.11851063829787234</v>
      </c>
      <c r="P65" s="5">
        <f t="shared" si="1"/>
        <v>111.4</v>
      </c>
      <c r="Q65" t="str">
        <f t="shared" si="2"/>
        <v>theater</v>
      </c>
      <c r="R65" t="str">
        <f t="shared" si="3"/>
        <v>plays</v>
      </c>
      <c r="S65" s="9" t="str">
        <f t="shared" si="4"/>
        <v>04-28-2017</v>
      </c>
      <c r="T65" s="9" t="str">
        <f t="shared" si="5"/>
        <v>05-04-2017</v>
      </c>
      <c r="U65" t="str">
        <f t="shared" si="6"/>
        <v>Apr</v>
      </c>
      <c r="V65">
        <f t="shared" si="7"/>
        <v>2017</v>
      </c>
    </row>
    <row r="66" spans="1:22" ht="18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 t="shared" si="0"/>
        <v>0.97642857142857142</v>
      </c>
      <c r="P66" s="5">
        <f t="shared" si="1"/>
        <v>71.94736842105263</v>
      </c>
      <c r="Q66" t="str">
        <f t="shared" si="2"/>
        <v>technology</v>
      </c>
      <c r="R66" t="str">
        <f t="shared" si="3"/>
        <v>web</v>
      </c>
      <c r="S66" s="9" t="str">
        <f t="shared" si="4"/>
        <v>07-02-2018</v>
      </c>
      <c r="T66" s="9" t="str">
        <f t="shared" si="5"/>
        <v>07-17-2018</v>
      </c>
      <c r="U66" t="str">
        <f t="shared" si="6"/>
        <v>Jul</v>
      </c>
      <c r="V66">
        <f t="shared" si="7"/>
        <v>2018</v>
      </c>
    </row>
    <row r="67" spans="1:22" ht="18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 t="shared" ref="O67:O130" si="8">E67/D67</f>
        <v>2.3614754098360655</v>
      </c>
      <c r="P67" s="5">
        <f t="shared" ref="P67:P130" si="9">IF(G67=0,0,E67/G67)</f>
        <v>61.038135593220339</v>
      </c>
      <c r="Q67" t="str">
        <f t="shared" ref="Q67:Q130" si="10">LEFT(N67,FIND("/",N67,1)-1)</f>
        <v>theater</v>
      </c>
      <c r="R67" t="str">
        <f t="shared" ref="R67:R130" si="11">MID(N67,FIND("/",N67,1)+1,LEN(N67)-FIND("/",N67,1))</f>
        <v>plays</v>
      </c>
      <c r="S67" s="9" t="str">
        <f t="shared" ref="S67:S130" si="12">TEXT((J67/86400)+25569+(9/24),"mm-dd-yyyy")</f>
        <v>01-27-2011</v>
      </c>
      <c r="T67" s="9" t="str">
        <f t="shared" ref="T67:T130" si="13">TEXT((K67/86400)+25569+(9/24),"mm-dd-yyyy")</f>
        <v>02-03-2011</v>
      </c>
      <c r="U67" t="str">
        <f t="shared" ref="U67:U130" si="14">TEXT(MONTH(S67)*29,"MMM")</f>
        <v>Jan</v>
      </c>
      <c r="V67">
        <f t="shared" ref="V67:V130" si="15">YEAR(S67)</f>
        <v>2011</v>
      </c>
    </row>
    <row r="68" spans="1:22" ht="18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 t="shared" si="8"/>
        <v>0.45068965517241377</v>
      </c>
      <c r="P68" s="5">
        <f t="shared" si="9"/>
        <v>108.91666666666667</v>
      </c>
      <c r="Q68" t="str">
        <f t="shared" si="10"/>
        <v>theater</v>
      </c>
      <c r="R68" t="str">
        <f t="shared" si="11"/>
        <v>plays</v>
      </c>
      <c r="S68" s="9" t="str">
        <f t="shared" si="12"/>
        <v>04-08-2015</v>
      </c>
      <c r="T68" s="9" t="str">
        <f t="shared" si="13"/>
        <v>04-13-2015</v>
      </c>
      <c r="U68" t="str">
        <f t="shared" si="14"/>
        <v>Apr</v>
      </c>
      <c r="V68">
        <f t="shared" si="15"/>
        <v>2015</v>
      </c>
    </row>
    <row r="69" spans="1:22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 t="shared" si="8"/>
        <v>1.6238567493112948</v>
      </c>
      <c r="P69" s="5">
        <f t="shared" si="9"/>
        <v>29.001722017220171</v>
      </c>
      <c r="Q69" t="str">
        <f t="shared" si="10"/>
        <v>technology</v>
      </c>
      <c r="R69" t="str">
        <f t="shared" si="11"/>
        <v>wearables</v>
      </c>
      <c r="S69" s="9" t="str">
        <f t="shared" si="12"/>
        <v>01-25-2010</v>
      </c>
      <c r="T69" s="9" t="str">
        <f t="shared" si="13"/>
        <v>01-30-2010</v>
      </c>
      <c r="U69" t="str">
        <f t="shared" si="14"/>
        <v>Jan</v>
      </c>
      <c r="V69">
        <f t="shared" si="15"/>
        <v>2010</v>
      </c>
    </row>
    <row r="70" spans="1:22" ht="18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 t="shared" si="8"/>
        <v>2.5452631578947367</v>
      </c>
      <c r="P70" s="5">
        <f t="shared" si="9"/>
        <v>58.975609756097562</v>
      </c>
      <c r="Q70" t="str">
        <f t="shared" si="10"/>
        <v>theater</v>
      </c>
      <c r="R70" t="str">
        <f t="shared" si="11"/>
        <v>plays</v>
      </c>
      <c r="S70" s="9" t="str">
        <f t="shared" si="12"/>
        <v>07-27-2017</v>
      </c>
      <c r="T70" s="9" t="str">
        <f t="shared" si="13"/>
        <v>09-12-2017</v>
      </c>
      <c r="U70" t="str">
        <f t="shared" si="14"/>
        <v>Jul</v>
      </c>
      <c r="V70">
        <f t="shared" si="15"/>
        <v>2017</v>
      </c>
    </row>
    <row r="71" spans="1:22" ht="18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 t="shared" si="8"/>
        <v>0.24063291139240506</v>
      </c>
      <c r="P71" s="5">
        <f t="shared" si="9"/>
        <v>111.82352941176471</v>
      </c>
      <c r="Q71" t="str">
        <f t="shared" si="10"/>
        <v>theater</v>
      </c>
      <c r="R71" t="str">
        <f t="shared" si="11"/>
        <v>plays</v>
      </c>
      <c r="S71" s="9" t="str">
        <f t="shared" si="12"/>
        <v>12-19-2010</v>
      </c>
      <c r="T71" s="9" t="str">
        <f t="shared" si="13"/>
        <v>01-22-2011</v>
      </c>
      <c r="U71" t="str">
        <f t="shared" si="14"/>
        <v>Dec</v>
      </c>
      <c r="V71">
        <f t="shared" si="15"/>
        <v>2010</v>
      </c>
    </row>
    <row r="72" spans="1:22" ht="18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 t="shared" si="8"/>
        <v>1.2374140625000001</v>
      </c>
      <c r="P72" s="5">
        <f t="shared" si="9"/>
        <v>63.995555555555555</v>
      </c>
      <c r="Q72" t="str">
        <f t="shared" si="10"/>
        <v>theater</v>
      </c>
      <c r="R72" t="str">
        <f t="shared" si="11"/>
        <v>plays</v>
      </c>
      <c r="S72" s="9" t="str">
        <f t="shared" si="12"/>
        <v>11-02-2010</v>
      </c>
      <c r="T72" s="9" t="str">
        <f t="shared" si="13"/>
        <v>12-21-2010</v>
      </c>
      <c r="U72" t="str">
        <f t="shared" si="14"/>
        <v>Nov</v>
      </c>
      <c r="V72">
        <f t="shared" si="15"/>
        <v>2010</v>
      </c>
    </row>
    <row r="73" spans="1:22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 t="shared" si="8"/>
        <v>1.0806666666666667</v>
      </c>
      <c r="P73" s="5">
        <f t="shared" si="9"/>
        <v>85.315789473684205</v>
      </c>
      <c r="Q73" t="str">
        <f t="shared" si="10"/>
        <v>theater</v>
      </c>
      <c r="R73" t="str">
        <f t="shared" si="11"/>
        <v>plays</v>
      </c>
      <c r="S73" s="9" t="str">
        <f t="shared" si="12"/>
        <v>11-30-2019</v>
      </c>
      <c r="T73" s="9" t="str">
        <f t="shared" si="13"/>
        <v>12-04-2019</v>
      </c>
      <c r="U73" t="str">
        <f t="shared" si="14"/>
        <v>Nov</v>
      </c>
      <c r="V73">
        <f t="shared" si="15"/>
        <v>2019</v>
      </c>
    </row>
    <row r="74" spans="1:22" ht="18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 t="shared" si="8"/>
        <v>6.7033333333333331</v>
      </c>
      <c r="P74" s="5">
        <f t="shared" si="9"/>
        <v>74.481481481481481</v>
      </c>
      <c r="Q74" t="str">
        <f t="shared" si="10"/>
        <v>film &amp; video</v>
      </c>
      <c r="R74" t="str">
        <f t="shared" si="11"/>
        <v>animation</v>
      </c>
      <c r="S74" s="9" t="str">
        <f t="shared" si="12"/>
        <v>07-01-2015</v>
      </c>
      <c r="T74" s="9" t="str">
        <f t="shared" si="13"/>
        <v>08-06-2015</v>
      </c>
      <c r="U74" t="str">
        <f t="shared" si="14"/>
        <v>Jul</v>
      </c>
      <c r="V74">
        <f t="shared" si="15"/>
        <v>2015</v>
      </c>
    </row>
    <row r="75" spans="1:22" ht="18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 t="shared" si="8"/>
        <v>6.609285714285714</v>
      </c>
      <c r="P75" s="5">
        <f t="shared" si="9"/>
        <v>105.14772727272727</v>
      </c>
      <c r="Q75" t="str">
        <f t="shared" si="10"/>
        <v>music</v>
      </c>
      <c r="R75" t="str">
        <f t="shared" si="11"/>
        <v>jazz</v>
      </c>
      <c r="S75" s="9" t="str">
        <f t="shared" si="12"/>
        <v>11-27-2016</v>
      </c>
      <c r="T75" s="9" t="str">
        <f t="shared" si="13"/>
        <v>11-30-2016</v>
      </c>
      <c r="U75" t="str">
        <f t="shared" si="14"/>
        <v>Nov</v>
      </c>
      <c r="V75">
        <f t="shared" si="15"/>
        <v>2016</v>
      </c>
    </row>
    <row r="76" spans="1:22" ht="18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 t="shared" si="8"/>
        <v>1.2246153846153847</v>
      </c>
      <c r="P76" s="5">
        <f t="shared" si="9"/>
        <v>56.188235294117646</v>
      </c>
      <c r="Q76" t="str">
        <f t="shared" si="10"/>
        <v>music</v>
      </c>
      <c r="R76" t="str">
        <f t="shared" si="11"/>
        <v>metal</v>
      </c>
      <c r="S76" s="9" t="str">
        <f t="shared" si="12"/>
        <v>03-27-2016</v>
      </c>
      <c r="T76" s="9" t="str">
        <f t="shared" si="13"/>
        <v>03-28-2016</v>
      </c>
      <c r="U76" t="str">
        <f t="shared" si="14"/>
        <v>Mar</v>
      </c>
      <c r="V76">
        <f t="shared" si="15"/>
        <v>2016</v>
      </c>
    </row>
    <row r="77" spans="1:22" ht="18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 t="shared" si="8"/>
        <v>1.5057731958762886</v>
      </c>
      <c r="P77" s="5">
        <f t="shared" si="9"/>
        <v>85.917647058823533</v>
      </c>
      <c r="Q77" t="str">
        <f t="shared" si="10"/>
        <v>photography</v>
      </c>
      <c r="R77" t="str">
        <f t="shared" si="11"/>
        <v>photography books</v>
      </c>
      <c r="S77" s="9" t="str">
        <f t="shared" si="12"/>
        <v>07-15-2018</v>
      </c>
      <c r="T77" s="9" t="str">
        <f t="shared" si="13"/>
        <v>07-23-2018</v>
      </c>
      <c r="U77" t="str">
        <f t="shared" si="14"/>
        <v>Jul</v>
      </c>
      <c r="V77">
        <f t="shared" si="15"/>
        <v>2018</v>
      </c>
    </row>
    <row r="78" spans="1:22" ht="18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 t="shared" si="8"/>
        <v>0.78106590724165992</v>
      </c>
      <c r="P78" s="5">
        <f t="shared" si="9"/>
        <v>57.00296912114014</v>
      </c>
      <c r="Q78" t="str">
        <f t="shared" si="10"/>
        <v>theater</v>
      </c>
      <c r="R78" t="str">
        <f t="shared" si="11"/>
        <v>plays</v>
      </c>
      <c r="S78" s="9" t="str">
        <f t="shared" si="12"/>
        <v>01-23-2015</v>
      </c>
      <c r="T78" s="9" t="str">
        <f t="shared" si="13"/>
        <v>03-13-2015</v>
      </c>
      <c r="U78" t="str">
        <f t="shared" si="14"/>
        <v>Jan</v>
      </c>
      <c r="V78">
        <f t="shared" si="15"/>
        <v>2015</v>
      </c>
    </row>
    <row r="79" spans="1:22" ht="18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 t="shared" si="8"/>
        <v>0.46947368421052632</v>
      </c>
      <c r="P79" s="5">
        <f t="shared" si="9"/>
        <v>79.642857142857139</v>
      </c>
      <c r="Q79" t="str">
        <f t="shared" si="10"/>
        <v>film &amp; video</v>
      </c>
      <c r="R79" t="str">
        <f t="shared" si="11"/>
        <v>animation</v>
      </c>
      <c r="S79" s="9" t="str">
        <f t="shared" si="12"/>
        <v>09-27-2010</v>
      </c>
      <c r="T79" s="9" t="str">
        <f t="shared" si="13"/>
        <v>10-11-2010</v>
      </c>
      <c r="U79" t="str">
        <f t="shared" si="14"/>
        <v>Sep</v>
      </c>
      <c r="V79">
        <f t="shared" si="15"/>
        <v>2010</v>
      </c>
    </row>
    <row r="80" spans="1:22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 t="shared" si="8"/>
        <v>3.008</v>
      </c>
      <c r="P80" s="5">
        <f t="shared" si="9"/>
        <v>41.018181818181816</v>
      </c>
      <c r="Q80" t="str">
        <f t="shared" si="10"/>
        <v>publishing</v>
      </c>
      <c r="R80" t="str">
        <f t="shared" si="11"/>
        <v>translations</v>
      </c>
      <c r="S80" s="9" t="str">
        <f t="shared" si="12"/>
        <v>04-16-2018</v>
      </c>
      <c r="T80" s="9" t="str">
        <f t="shared" si="13"/>
        <v>04-17-2018</v>
      </c>
      <c r="U80" t="str">
        <f t="shared" si="14"/>
        <v>Apr</v>
      </c>
      <c r="V80">
        <f t="shared" si="15"/>
        <v>2018</v>
      </c>
    </row>
    <row r="81" spans="1:22" ht="18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 t="shared" si="8"/>
        <v>0.6959861591695502</v>
      </c>
      <c r="P81" s="5">
        <f t="shared" si="9"/>
        <v>48.004773269689736</v>
      </c>
      <c r="Q81" t="str">
        <f t="shared" si="10"/>
        <v>theater</v>
      </c>
      <c r="R81" t="str">
        <f t="shared" si="11"/>
        <v>plays</v>
      </c>
      <c r="S81" s="9" t="str">
        <f t="shared" si="12"/>
        <v>06-16-2018</v>
      </c>
      <c r="T81" s="9" t="str">
        <f t="shared" si="13"/>
        <v>06-21-2018</v>
      </c>
      <c r="U81" t="str">
        <f t="shared" si="14"/>
        <v>Jun</v>
      </c>
      <c r="V81">
        <f t="shared" si="15"/>
        <v>2018</v>
      </c>
    </row>
    <row r="82" spans="1:22" ht="18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 t="shared" si="8"/>
        <v>6.374545454545455</v>
      </c>
      <c r="P82" s="5">
        <f t="shared" si="9"/>
        <v>55.212598425196852</v>
      </c>
      <c r="Q82" t="str">
        <f t="shared" si="10"/>
        <v>games</v>
      </c>
      <c r="R82" t="str">
        <f t="shared" si="11"/>
        <v>video games</v>
      </c>
      <c r="S82" s="9" t="str">
        <f t="shared" si="12"/>
        <v>08-29-2017</v>
      </c>
      <c r="T82" s="9" t="str">
        <f t="shared" si="13"/>
        <v>09-28-2017</v>
      </c>
      <c r="U82" t="str">
        <f t="shared" si="14"/>
        <v>Aug</v>
      </c>
      <c r="V82">
        <f t="shared" si="15"/>
        <v>2017</v>
      </c>
    </row>
    <row r="83" spans="1:22" ht="18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 t="shared" si="8"/>
        <v>2.253392857142857</v>
      </c>
      <c r="P83" s="5">
        <f t="shared" si="9"/>
        <v>92.109489051094897</v>
      </c>
      <c r="Q83" t="str">
        <f t="shared" si="10"/>
        <v>music</v>
      </c>
      <c r="R83" t="str">
        <f t="shared" si="11"/>
        <v>rock</v>
      </c>
      <c r="S83" s="9" t="str">
        <f t="shared" si="12"/>
        <v>11-23-2017</v>
      </c>
      <c r="T83" s="9" t="str">
        <f t="shared" si="13"/>
        <v>12-18-2017</v>
      </c>
      <c r="U83" t="str">
        <f t="shared" si="14"/>
        <v>Nov</v>
      </c>
      <c r="V83">
        <f t="shared" si="15"/>
        <v>2017</v>
      </c>
    </row>
    <row r="84" spans="1:22" ht="18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 t="shared" si="8"/>
        <v>14.973000000000001</v>
      </c>
      <c r="P84" s="5">
        <f t="shared" si="9"/>
        <v>83.183333333333337</v>
      </c>
      <c r="Q84" t="str">
        <f t="shared" si="10"/>
        <v>games</v>
      </c>
      <c r="R84" t="str">
        <f t="shared" si="11"/>
        <v>video games</v>
      </c>
      <c r="S84" s="9" t="str">
        <f t="shared" si="12"/>
        <v>01-17-2019</v>
      </c>
      <c r="T84" s="9" t="str">
        <f t="shared" si="13"/>
        <v>01-24-2019</v>
      </c>
      <c r="U84" t="str">
        <f t="shared" si="14"/>
        <v>Jan</v>
      </c>
      <c r="V84">
        <f t="shared" si="15"/>
        <v>2019</v>
      </c>
    </row>
    <row r="85" spans="1:22" ht="18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 t="shared" si="8"/>
        <v>0.37590225563909774</v>
      </c>
      <c r="P85" s="5">
        <f t="shared" si="9"/>
        <v>39.996000000000002</v>
      </c>
      <c r="Q85" t="str">
        <f t="shared" si="10"/>
        <v>music</v>
      </c>
      <c r="R85" t="str">
        <f t="shared" si="11"/>
        <v>electric music</v>
      </c>
      <c r="S85" s="9" t="str">
        <f t="shared" si="12"/>
        <v>07-28-2016</v>
      </c>
      <c r="T85" s="9" t="str">
        <f t="shared" si="13"/>
        <v>08-19-2016</v>
      </c>
      <c r="U85" t="str">
        <f t="shared" si="14"/>
        <v>Jul</v>
      </c>
      <c r="V85">
        <f t="shared" si="15"/>
        <v>2016</v>
      </c>
    </row>
    <row r="86" spans="1:22" ht="18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 t="shared" si="8"/>
        <v>1.3236942675159236</v>
      </c>
      <c r="P86" s="5">
        <f t="shared" si="9"/>
        <v>111.1336898395722</v>
      </c>
      <c r="Q86" t="str">
        <f t="shared" si="10"/>
        <v>technology</v>
      </c>
      <c r="R86" t="str">
        <f t="shared" si="11"/>
        <v>wearables</v>
      </c>
      <c r="S86" s="9" t="str">
        <f t="shared" si="12"/>
        <v>07-28-2012</v>
      </c>
      <c r="T86" s="9" t="str">
        <f t="shared" si="13"/>
        <v>08-07-2012</v>
      </c>
      <c r="U86" t="str">
        <f t="shared" si="14"/>
        <v>Jul</v>
      </c>
      <c r="V86">
        <f t="shared" si="15"/>
        <v>2012</v>
      </c>
    </row>
    <row r="87" spans="1:22" ht="18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 t="shared" si="8"/>
        <v>1.3122448979591836</v>
      </c>
      <c r="P87" s="5">
        <f t="shared" si="9"/>
        <v>90.563380281690144</v>
      </c>
      <c r="Q87" t="str">
        <f t="shared" si="10"/>
        <v>music</v>
      </c>
      <c r="R87" t="str">
        <f t="shared" si="11"/>
        <v>indie rock</v>
      </c>
      <c r="S87" s="9" t="str">
        <f t="shared" si="12"/>
        <v>09-11-2011</v>
      </c>
      <c r="T87" s="9" t="str">
        <f t="shared" si="13"/>
        <v>09-19-2011</v>
      </c>
      <c r="U87" t="str">
        <f t="shared" si="14"/>
        <v>Sep</v>
      </c>
      <c r="V87">
        <f t="shared" si="15"/>
        <v>2011</v>
      </c>
    </row>
    <row r="88" spans="1:22" ht="18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 t="shared" si="8"/>
        <v>1.6763513513513513</v>
      </c>
      <c r="P88" s="5">
        <f t="shared" si="9"/>
        <v>61.108374384236456</v>
      </c>
      <c r="Q88" t="str">
        <f t="shared" si="10"/>
        <v>theater</v>
      </c>
      <c r="R88" t="str">
        <f t="shared" si="11"/>
        <v>plays</v>
      </c>
      <c r="S88" s="9" t="str">
        <f t="shared" si="12"/>
        <v>05-04-2015</v>
      </c>
      <c r="T88" s="9" t="str">
        <f t="shared" si="13"/>
        <v>05-17-2015</v>
      </c>
      <c r="U88" t="str">
        <f t="shared" si="14"/>
        <v>May</v>
      </c>
      <c r="V88">
        <f t="shared" si="15"/>
        <v>2015</v>
      </c>
    </row>
    <row r="89" spans="1:22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 t="shared" si="8"/>
        <v>0.6198488664987406</v>
      </c>
      <c r="P89" s="5">
        <f t="shared" si="9"/>
        <v>83.022941970310384</v>
      </c>
      <c r="Q89" t="str">
        <f t="shared" si="10"/>
        <v>music</v>
      </c>
      <c r="R89" t="str">
        <f t="shared" si="11"/>
        <v>rock</v>
      </c>
      <c r="S89" s="9" t="str">
        <f t="shared" si="12"/>
        <v>03-08-2011</v>
      </c>
      <c r="T89" s="9" t="str">
        <f t="shared" si="13"/>
        <v>03-19-2011</v>
      </c>
      <c r="U89" t="str">
        <f t="shared" si="14"/>
        <v>Mar</v>
      </c>
      <c r="V89">
        <f t="shared" si="15"/>
        <v>2011</v>
      </c>
    </row>
    <row r="90" spans="1:22" ht="18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 t="shared" si="8"/>
        <v>2.6074999999999999</v>
      </c>
      <c r="P90" s="5">
        <f t="shared" si="9"/>
        <v>110.76106194690266</v>
      </c>
      <c r="Q90" t="str">
        <f t="shared" si="10"/>
        <v>publishing</v>
      </c>
      <c r="R90" t="str">
        <f t="shared" si="11"/>
        <v>translations</v>
      </c>
      <c r="S90" s="9" t="str">
        <f t="shared" si="12"/>
        <v>04-16-2015</v>
      </c>
      <c r="T90" s="9" t="str">
        <f t="shared" si="13"/>
        <v>05-08-2015</v>
      </c>
      <c r="U90" t="str">
        <f t="shared" si="14"/>
        <v>Apr</v>
      </c>
      <c r="V90">
        <f t="shared" si="15"/>
        <v>2015</v>
      </c>
    </row>
    <row r="91" spans="1:22" ht="18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 t="shared" si="8"/>
        <v>2.5258823529411765</v>
      </c>
      <c r="P91" s="5">
        <f t="shared" si="9"/>
        <v>89.458333333333329</v>
      </c>
      <c r="Q91" t="str">
        <f t="shared" si="10"/>
        <v>theater</v>
      </c>
      <c r="R91" t="str">
        <f t="shared" si="11"/>
        <v>plays</v>
      </c>
      <c r="S91" s="9" t="str">
        <f t="shared" si="12"/>
        <v>04-15-2010</v>
      </c>
      <c r="T91" s="9" t="str">
        <f t="shared" si="13"/>
        <v>04-17-2010</v>
      </c>
      <c r="U91" t="str">
        <f t="shared" si="14"/>
        <v>Apr</v>
      </c>
      <c r="V91">
        <f t="shared" si="15"/>
        <v>2010</v>
      </c>
    </row>
    <row r="92" spans="1:22" ht="18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 t="shared" si="8"/>
        <v>0.7861538461538462</v>
      </c>
      <c r="P92" s="5">
        <f t="shared" si="9"/>
        <v>57.849056603773583</v>
      </c>
      <c r="Q92" t="str">
        <f t="shared" si="10"/>
        <v>theater</v>
      </c>
      <c r="R92" t="str">
        <f t="shared" si="11"/>
        <v>plays</v>
      </c>
      <c r="S92" s="9" t="str">
        <f t="shared" si="12"/>
        <v>02-25-2016</v>
      </c>
      <c r="T92" s="9" t="str">
        <f t="shared" si="13"/>
        <v>02-25-2016</v>
      </c>
      <c r="U92" t="str">
        <f t="shared" si="14"/>
        <v>Feb</v>
      </c>
      <c r="V92">
        <f t="shared" si="15"/>
        <v>2016</v>
      </c>
    </row>
    <row r="93" spans="1:22" ht="18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 t="shared" si="8"/>
        <v>0.48404406999351912</v>
      </c>
      <c r="P93" s="5">
        <f t="shared" si="9"/>
        <v>109.99705449189985</v>
      </c>
      <c r="Q93" t="str">
        <f t="shared" si="10"/>
        <v>publishing</v>
      </c>
      <c r="R93" t="str">
        <f t="shared" si="11"/>
        <v>translations</v>
      </c>
      <c r="S93" s="9" t="str">
        <f t="shared" si="12"/>
        <v>08-06-2016</v>
      </c>
      <c r="T93" s="9" t="str">
        <f t="shared" si="13"/>
        <v>09-03-2016</v>
      </c>
      <c r="U93" t="str">
        <f t="shared" si="14"/>
        <v>Aug</v>
      </c>
      <c r="V93">
        <f t="shared" si="15"/>
        <v>2016</v>
      </c>
    </row>
    <row r="94" spans="1:22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 t="shared" si="8"/>
        <v>2.5887500000000001</v>
      </c>
      <c r="P94" s="5">
        <f t="shared" si="9"/>
        <v>103.96586345381526</v>
      </c>
      <c r="Q94" t="str">
        <f t="shared" si="10"/>
        <v>games</v>
      </c>
      <c r="R94" t="str">
        <f t="shared" si="11"/>
        <v>video games</v>
      </c>
      <c r="S94" s="9" t="str">
        <f t="shared" si="12"/>
        <v>06-23-2010</v>
      </c>
      <c r="T94" s="9" t="str">
        <f t="shared" si="13"/>
        <v>06-24-2010</v>
      </c>
      <c r="U94" t="str">
        <f t="shared" si="14"/>
        <v>Jun</v>
      </c>
      <c r="V94">
        <f t="shared" si="15"/>
        <v>2010</v>
      </c>
    </row>
    <row r="95" spans="1:22" ht="18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 t="shared" si="8"/>
        <v>0.60548713235294116</v>
      </c>
      <c r="P95" s="5">
        <f t="shared" si="9"/>
        <v>107.99508196721311</v>
      </c>
      <c r="Q95" t="str">
        <f t="shared" si="10"/>
        <v>theater</v>
      </c>
      <c r="R95" t="str">
        <f t="shared" si="11"/>
        <v>plays</v>
      </c>
      <c r="S95" s="9" t="str">
        <f t="shared" si="12"/>
        <v>10-20-2012</v>
      </c>
      <c r="T95" s="9" t="str">
        <f t="shared" si="13"/>
        <v>10-24-2012</v>
      </c>
      <c r="U95" t="str">
        <f t="shared" si="14"/>
        <v>Oct</v>
      </c>
      <c r="V95">
        <f t="shared" si="15"/>
        <v>2012</v>
      </c>
    </row>
    <row r="96" spans="1:22" ht="18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 t="shared" si="8"/>
        <v>3.036896551724138</v>
      </c>
      <c r="P96" s="5">
        <f t="shared" si="9"/>
        <v>48.927777777777777</v>
      </c>
      <c r="Q96" t="str">
        <f t="shared" si="10"/>
        <v>technology</v>
      </c>
      <c r="R96" t="str">
        <f t="shared" si="11"/>
        <v>web</v>
      </c>
      <c r="S96" s="9" t="str">
        <f t="shared" si="12"/>
        <v>04-07-2019</v>
      </c>
      <c r="T96" s="9" t="str">
        <f t="shared" si="13"/>
        <v>04-18-2019</v>
      </c>
      <c r="U96" t="str">
        <f t="shared" si="14"/>
        <v>Apr</v>
      </c>
      <c r="V96">
        <f t="shared" si="15"/>
        <v>2019</v>
      </c>
    </row>
    <row r="97" spans="1:22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 t="shared" si="8"/>
        <v>1.1299999999999999</v>
      </c>
      <c r="P97" s="5">
        <f t="shared" si="9"/>
        <v>37.666666666666664</v>
      </c>
      <c r="Q97" t="str">
        <f t="shared" si="10"/>
        <v>film &amp; video</v>
      </c>
      <c r="R97" t="str">
        <f t="shared" si="11"/>
        <v>documentary</v>
      </c>
      <c r="S97" s="9" t="str">
        <f t="shared" si="12"/>
        <v>10-14-2019</v>
      </c>
      <c r="T97" s="9" t="str">
        <f t="shared" si="13"/>
        <v>10-21-2019</v>
      </c>
      <c r="U97" t="str">
        <f t="shared" si="14"/>
        <v>Oct</v>
      </c>
      <c r="V97">
        <f t="shared" si="15"/>
        <v>2019</v>
      </c>
    </row>
    <row r="98" spans="1:22" ht="18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 t="shared" si="8"/>
        <v>2.1737876614060259</v>
      </c>
      <c r="P98" s="5">
        <f t="shared" si="9"/>
        <v>64.999141999141997</v>
      </c>
      <c r="Q98" t="str">
        <f t="shared" si="10"/>
        <v>theater</v>
      </c>
      <c r="R98" t="str">
        <f t="shared" si="11"/>
        <v>plays</v>
      </c>
      <c r="S98" s="9" t="str">
        <f t="shared" si="12"/>
        <v>03-10-2011</v>
      </c>
      <c r="T98" s="9" t="str">
        <f t="shared" si="13"/>
        <v>03-23-2011</v>
      </c>
      <c r="U98" t="str">
        <f t="shared" si="14"/>
        <v>Mar</v>
      </c>
      <c r="V98">
        <f t="shared" si="15"/>
        <v>2011</v>
      </c>
    </row>
    <row r="99" spans="1:22" ht="18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 t="shared" si="8"/>
        <v>9.2669230769230762</v>
      </c>
      <c r="P99" s="5">
        <f t="shared" si="9"/>
        <v>106.61061946902655</v>
      </c>
      <c r="Q99" t="str">
        <f t="shared" si="10"/>
        <v>food</v>
      </c>
      <c r="R99" t="str">
        <f t="shared" si="11"/>
        <v>food trucks</v>
      </c>
      <c r="S99" s="9" t="str">
        <f t="shared" si="12"/>
        <v>06-25-2015</v>
      </c>
      <c r="T99" s="9" t="str">
        <f t="shared" si="13"/>
        <v>08-18-2015</v>
      </c>
      <c r="U99" t="str">
        <f t="shared" si="14"/>
        <v>Jun</v>
      </c>
      <c r="V99">
        <f t="shared" si="15"/>
        <v>2015</v>
      </c>
    </row>
    <row r="100" spans="1:22" ht="18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 t="shared" si="8"/>
        <v>0.33692229038854804</v>
      </c>
      <c r="P100" s="5">
        <f t="shared" si="9"/>
        <v>27.009016393442622</v>
      </c>
      <c r="Q100" t="str">
        <f t="shared" si="10"/>
        <v>games</v>
      </c>
      <c r="R100" t="str">
        <f t="shared" si="11"/>
        <v>video games</v>
      </c>
      <c r="S100" s="9" t="str">
        <f t="shared" si="12"/>
        <v>07-27-2015</v>
      </c>
      <c r="T100" s="9" t="str">
        <f t="shared" si="13"/>
        <v>07-31-2015</v>
      </c>
      <c r="U100" t="str">
        <f t="shared" si="14"/>
        <v>Jul</v>
      </c>
      <c r="V100">
        <f t="shared" si="15"/>
        <v>2015</v>
      </c>
    </row>
    <row r="101" spans="1:22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 t="shared" si="8"/>
        <v>1.9672368421052631</v>
      </c>
      <c r="P101" s="5">
        <f t="shared" si="9"/>
        <v>91.16463414634147</v>
      </c>
      <c r="Q101" t="str">
        <f t="shared" si="10"/>
        <v>theater</v>
      </c>
      <c r="R101" t="str">
        <f t="shared" si="11"/>
        <v>plays</v>
      </c>
      <c r="S101" s="9" t="str">
        <f t="shared" si="12"/>
        <v>11-25-2014</v>
      </c>
      <c r="T101" s="9" t="str">
        <f t="shared" si="13"/>
        <v>12-24-2014</v>
      </c>
      <c r="U101" t="str">
        <f t="shared" si="14"/>
        <v>Nov</v>
      </c>
      <c r="V101">
        <f t="shared" si="15"/>
        <v>2014</v>
      </c>
    </row>
    <row r="102" spans="1:22" ht="18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 t="shared" si="8"/>
        <v>0.01</v>
      </c>
      <c r="P102" s="5">
        <f t="shared" si="9"/>
        <v>1</v>
      </c>
      <c r="Q102" t="str">
        <f t="shared" si="10"/>
        <v>theater</v>
      </c>
      <c r="R102" t="str">
        <f t="shared" si="11"/>
        <v>plays</v>
      </c>
      <c r="S102" s="9" t="str">
        <f t="shared" si="12"/>
        <v>10-19-2011</v>
      </c>
      <c r="T102" s="9" t="str">
        <f t="shared" si="13"/>
        <v>11-06-2011</v>
      </c>
      <c r="U102" t="str">
        <f t="shared" si="14"/>
        <v>Oct</v>
      </c>
      <c r="V102">
        <f t="shared" si="15"/>
        <v>2011</v>
      </c>
    </row>
    <row r="103" spans="1:22" ht="18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 t="shared" si="8"/>
        <v>10.214444444444444</v>
      </c>
      <c r="P103" s="5">
        <f t="shared" si="9"/>
        <v>56.054878048780488</v>
      </c>
      <c r="Q103" t="str">
        <f t="shared" si="10"/>
        <v>music</v>
      </c>
      <c r="R103" t="str">
        <f t="shared" si="11"/>
        <v>electric music</v>
      </c>
      <c r="S103" s="9" t="str">
        <f t="shared" si="12"/>
        <v>02-21-2015</v>
      </c>
      <c r="T103" s="9" t="str">
        <f t="shared" si="13"/>
        <v>02-28-2015</v>
      </c>
      <c r="U103" t="str">
        <f t="shared" si="14"/>
        <v>Feb</v>
      </c>
      <c r="V103">
        <f t="shared" si="15"/>
        <v>2015</v>
      </c>
    </row>
    <row r="104" spans="1:22" ht="18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 t="shared" si="8"/>
        <v>2.8167567567567566</v>
      </c>
      <c r="P104" s="5">
        <f t="shared" si="9"/>
        <v>31.017857142857142</v>
      </c>
      <c r="Q104" t="str">
        <f t="shared" si="10"/>
        <v>technology</v>
      </c>
      <c r="R104" t="str">
        <f t="shared" si="11"/>
        <v>wearables</v>
      </c>
      <c r="S104" s="9" t="str">
        <f t="shared" si="12"/>
        <v>05-14-2018</v>
      </c>
      <c r="T104" s="9" t="str">
        <f t="shared" si="13"/>
        <v>05-21-2018</v>
      </c>
      <c r="U104" t="str">
        <f t="shared" si="14"/>
        <v>May</v>
      </c>
      <c r="V104">
        <f t="shared" si="15"/>
        <v>2018</v>
      </c>
    </row>
    <row r="105" spans="1:22" ht="18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 t="shared" si="8"/>
        <v>0.24610000000000001</v>
      </c>
      <c r="P105" s="5">
        <f t="shared" si="9"/>
        <v>66.513513513513516</v>
      </c>
      <c r="Q105" t="str">
        <f t="shared" si="10"/>
        <v>music</v>
      </c>
      <c r="R105" t="str">
        <f t="shared" si="11"/>
        <v>electric music</v>
      </c>
      <c r="S105" s="9" t="str">
        <f t="shared" si="12"/>
        <v>10-24-2010</v>
      </c>
      <c r="T105" s="9" t="str">
        <f t="shared" si="13"/>
        <v>11-02-2010</v>
      </c>
      <c r="U105" t="str">
        <f t="shared" si="14"/>
        <v>Oct</v>
      </c>
      <c r="V105">
        <f t="shared" si="15"/>
        <v>2010</v>
      </c>
    </row>
    <row r="106" spans="1:22" ht="18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 t="shared" si="8"/>
        <v>1.4314010067114094</v>
      </c>
      <c r="P106" s="5">
        <f t="shared" si="9"/>
        <v>89.005216484089729</v>
      </c>
      <c r="Q106" t="str">
        <f t="shared" si="10"/>
        <v>music</v>
      </c>
      <c r="R106" t="str">
        <f t="shared" si="11"/>
        <v>indie rock</v>
      </c>
      <c r="S106" s="9" t="str">
        <f t="shared" si="12"/>
        <v>05-23-2017</v>
      </c>
      <c r="T106" s="9" t="str">
        <f t="shared" si="13"/>
        <v>05-24-2017</v>
      </c>
      <c r="U106" t="str">
        <f t="shared" si="14"/>
        <v>May</v>
      </c>
      <c r="V106">
        <f t="shared" si="15"/>
        <v>2017</v>
      </c>
    </row>
    <row r="107" spans="1:22" ht="18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 t="shared" si="8"/>
        <v>1.4454411764705883</v>
      </c>
      <c r="P107" s="5">
        <f t="shared" si="9"/>
        <v>103.46315789473684</v>
      </c>
      <c r="Q107" t="str">
        <f t="shared" si="10"/>
        <v>technology</v>
      </c>
      <c r="R107" t="str">
        <f t="shared" si="11"/>
        <v>web</v>
      </c>
      <c r="S107" s="9" t="str">
        <f t="shared" si="12"/>
        <v>04-02-2013</v>
      </c>
      <c r="T107" s="9" t="str">
        <f t="shared" si="13"/>
        <v>04-20-2013</v>
      </c>
      <c r="U107" t="str">
        <f t="shared" si="14"/>
        <v>Apr</v>
      </c>
      <c r="V107">
        <f t="shared" si="15"/>
        <v>2013</v>
      </c>
    </row>
    <row r="108" spans="1:22" ht="18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 t="shared" si="8"/>
        <v>3.5912820512820511</v>
      </c>
      <c r="P108" s="5">
        <f t="shared" si="9"/>
        <v>95.278911564625844</v>
      </c>
      <c r="Q108" t="str">
        <f t="shared" si="10"/>
        <v>theater</v>
      </c>
      <c r="R108" t="str">
        <f t="shared" si="11"/>
        <v>plays</v>
      </c>
      <c r="S108" s="9" t="str">
        <f t="shared" si="12"/>
        <v>09-08-2019</v>
      </c>
      <c r="T108" s="9" t="str">
        <f t="shared" si="13"/>
        <v>09-13-2019</v>
      </c>
      <c r="U108" t="str">
        <f t="shared" si="14"/>
        <v>Sep</v>
      </c>
      <c r="V108">
        <f t="shared" si="15"/>
        <v>2019</v>
      </c>
    </row>
    <row r="109" spans="1:22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 t="shared" si="8"/>
        <v>1.8648571428571428</v>
      </c>
      <c r="P109" s="5">
        <f t="shared" si="9"/>
        <v>75.895348837209298</v>
      </c>
      <c r="Q109" t="str">
        <f t="shared" si="10"/>
        <v>theater</v>
      </c>
      <c r="R109" t="str">
        <f t="shared" si="11"/>
        <v>plays</v>
      </c>
      <c r="S109" s="9" t="str">
        <f t="shared" si="12"/>
        <v>04-23-2018</v>
      </c>
      <c r="T109" s="9" t="str">
        <f t="shared" si="13"/>
        <v>05-10-2018</v>
      </c>
      <c r="U109" t="str">
        <f t="shared" si="14"/>
        <v>Apr</v>
      </c>
      <c r="V109">
        <f t="shared" si="15"/>
        <v>2018</v>
      </c>
    </row>
    <row r="110" spans="1:22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 t="shared" si="8"/>
        <v>5.9526666666666666</v>
      </c>
      <c r="P110" s="5">
        <f t="shared" si="9"/>
        <v>107.57831325301204</v>
      </c>
      <c r="Q110" t="str">
        <f t="shared" si="10"/>
        <v>film &amp; video</v>
      </c>
      <c r="R110" t="str">
        <f t="shared" si="11"/>
        <v>documentary</v>
      </c>
      <c r="S110" s="9" t="str">
        <f t="shared" si="12"/>
        <v>04-06-2012</v>
      </c>
      <c r="T110" s="9" t="str">
        <f t="shared" si="13"/>
        <v>05-13-2012</v>
      </c>
      <c r="U110" t="str">
        <f t="shared" si="14"/>
        <v>Apr</v>
      </c>
      <c r="V110">
        <f t="shared" si="15"/>
        <v>2012</v>
      </c>
    </row>
    <row r="111" spans="1:22" ht="18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 t="shared" si="8"/>
        <v>0.5921153846153846</v>
      </c>
      <c r="P111" s="5">
        <f t="shared" si="9"/>
        <v>51.31666666666667</v>
      </c>
      <c r="Q111" t="str">
        <f t="shared" si="10"/>
        <v>film &amp; video</v>
      </c>
      <c r="R111" t="str">
        <f t="shared" si="11"/>
        <v>television</v>
      </c>
      <c r="S111" s="9" t="str">
        <f t="shared" si="12"/>
        <v>01-12-2014</v>
      </c>
      <c r="T111" s="9" t="str">
        <f t="shared" si="13"/>
        <v>01-14-2014</v>
      </c>
      <c r="U111" t="str">
        <f t="shared" si="14"/>
        <v>Jan</v>
      </c>
      <c r="V111">
        <f t="shared" si="15"/>
        <v>2014</v>
      </c>
    </row>
    <row r="112" spans="1:22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 t="shared" si="8"/>
        <v>0.14962780898876404</v>
      </c>
      <c r="P112" s="5">
        <f t="shared" si="9"/>
        <v>71.983108108108112</v>
      </c>
      <c r="Q112" t="str">
        <f t="shared" si="10"/>
        <v>food</v>
      </c>
      <c r="R112" t="str">
        <f t="shared" si="11"/>
        <v>food trucks</v>
      </c>
      <c r="S112" s="9" t="str">
        <f t="shared" si="12"/>
        <v>09-11-2018</v>
      </c>
      <c r="T112" s="9" t="str">
        <f t="shared" si="13"/>
        <v>09-30-2018</v>
      </c>
      <c r="U112" t="str">
        <f t="shared" si="14"/>
        <v>Sep</v>
      </c>
      <c r="V112">
        <f t="shared" si="15"/>
        <v>2018</v>
      </c>
    </row>
    <row r="113" spans="1:22" ht="18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 t="shared" si="8"/>
        <v>1.1995602605863191</v>
      </c>
      <c r="P113" s="5">
        <f t="shared" si="9"/>
        <v>108.95414201183432</v>
      </c>
      <c r="Q113" t="str">
        <f t="shared" si="10"/>
        <v>publishing</v>
      </c>
      <c r="R113" t="str">
        <f t="shared" si="11"/>
        <v>radio &amp; podcasts</v>
      </c>
      <c r="S113" s="9" t="str">
        <f t="shared" si="12"/>
        <v>09-22-2012</v>
      </c>
      <c r="T113" s="9" t="str">
        <f t="shared" si="13"/>
        <v>09-28-2012</v>
      </c>
      <c r="U113" t="str">
        <f t="shared" si="14"/>
        <v>Sep</v>
      </c>
      <c r="V113">
        <f t="shared" si="15"/>
        <v>2012</v>
      </c>
    </row>
    <row r="114" spans="1:22" ht="18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 t="shared" si="8"/>
        <v>2.6882978723404256</v>
      </c>
      <c r="P114" s="5">
        <f t="shared" si="9"/>
        <v>35</v>
      </c>
      <c r="Q114" t="str">
        <f t="shared" si="10"/>
        <v>technology</v>
      </c>
      <c r="R114" t="str">
        <f t="shared" si="11"/>
        <v>web</v>
      </c>
      <c r="S114" s="9" t="str">
        <f t="shared" si="12"/>
        <v>08-24-2014</v>
      </c>
      <c r="T114" s="9" t="str">
        <f t="shared" si="13"/>
        <v>09-08-2014</v>
      </c>
      <c r="U114" t="str">
        <f t="shared" si="14"/>
        <v>Aug</v>
      </c>
      <c r="V114">
        <f t="shared" si="15"/>
        <v>2014</v>
      </c>
    </row>
    <row r="115" spans="1:22" ht="18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 t="shared" si="8"/>
        <v>3.7687878787878786</v>
      </c>
      <c r="P115" s="5">
        <f t="shared" si="9"/>
        <v>94.938931297709928</v>
      </c>
      <c r="Q115" t="str">
        <f t="shared" si="10"/>
        <v>food</v>
      </c>
      <c r="R115" t="str">
        <f t="shared" si="11"/>
        <v>food trucks</v>
      </c>
      <c r="S115" s="9" t="str">
        <f t="shared" si="12"/>
        <v>09-12-2017</v>
      </c>
      <c r="T115" s="9" t="str">
        <f t="shared" si="13"/>
        <v>09-19-2017</v>
      </c>
      <c r="U115" t="str">
        <f t="shared" si="14"/>
        <v>Sep</v>
      </c>
      <c r="V115">
        <f t="shared" si="15"/>
        <v>2017</v>
      </c>
    </row>
    <row r="116" spans="1:22" ht="18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 t="shared" si="8"/>
        <v>7.2715789473684209</v>
      </c>
      <c r="P116" s="5">
        <f t="shared" si="9"/>
        <v>109.65079365079364</v>
      </c>
      <c r="Q116" t="str">
        <f t="shared" si="10"/>
        <v>technology</v>
      </c>
      <c r="R116" t="str">
        <f t="shared" si="11"/>
        <v>wearables</v>
      </c>
      <c r="S116" s="9" t="str">
        <f t="shared" si="12"/>
        <v>04-09-2019</v>
      </c>
      <c r="T116" s="9" t="str">
        <f t="shared" si="13"/>
        <v>04-10-2019</v>
      </c>
      <c r="U116" t="str">
        <f t="shared" si="14"/>
        <v>Apr</v>
      </c>
      <c r="V116">
        <f t="shared" si="15"/>
        <v>2019</v>
      </c>
    </row>
    <row r="117" spans="1:22" ht="18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 t="shared" si="8"/>
        <v>0.87211757648470301</v>
      </c>
      <c r="P117" s="5">
        <f t="shared" si="9"/>
        <v>44.001815980629537</v>
      </c>
      <c r="Q117" t="str">
        <f t="shared" si="10"/>
        <v>publishing</v>
      </c>
      <c r="R117" t="str">
        <f t="shared" si="11"/>
        <v>fiction</v>
      </c>
      <c r="S117" s="9" t="str">
        <f t="shared" si="12"/>
        <v>11-17-2017</v>
      </c>
      <c r="T117" s="9" t="str">
        <f t="shared" si="13"/>
        <v>12-22-2017</v>
      </c>
      <c r="U117" t="str">
        <f t="shared" si="14"/>
        <v>Nov</v>
      </c>
      <c r="V117">
        <f t="shared" si="15"/>
        <v>2017</v>
      </c>
    </row>
    <row r="118" spans="1:22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 t="shared" si="8"/>
        <v>0.88</v>
      </c>
      <c r="P118" s="5">
        <f t="shared" si="9"/>
        <v>86.794520547945211</v>
      </c>
      <c r="Q118" t="str">
        <f t="shared" si="10"/>
        <v>theater</v>
      </c>
      <c r="R118" t="str">
        <f t="shared" si="11"/>
        <v>plays</v>
      </c>
      <c r="S118" s="9" t="str">
        <f t="shared" si="12"/>
        <v>09-18-2015</v>
      </c>
      <c r="T118" s="9" t="str">
        <f t="shared" si="13"/>
        <v>09-19-2015</v>
      </c>
      <c r="U118" t="str">
        <f t="shared" si="14"/>
        <v>Sep</v>
      </c>
      <c r="V118">
        <f t="shared" si="15"/>
        <v>2015</v>
      </c>
    </row>
    <row r="119" spans="1:22" ht="18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 t="shared" si="8"/>
        <v>1.7393877551020409</v>
      </c>
      <c r="P119" s="5">
        <f t="shared" si="9"/>
        <v>30.992727272727272</v>
      </c>
      <c r="Q119" t="str">
        <f t="shared" si="10"/>
        <v>film &amp; video</v>
      </c>
      <c r="R119" t="str">
        <f t="shared" si="11"/>
        <v>television</v>
      </c>
      <c r="S119" s="9" t="str">
        <f t="shared" si="12"/>
        <v>09-22-2011</v>
      </c>
      <c r="T119" s="9" t="str">
        <f t="shared" si="13"/>
        <v>09-28-2011</v>
      </c>
      <c r="U119" t="str">
        <f t="shared" si="14"/>
        <v>Sep</v>
      </c>
      <c r="V119">
        <f t="shared" si="15"/>
        <v>2011</v>
      </c>
    </row>
    <row r="120" spans="1:22" ht="18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 t="shared" si="8"/>
        <v>1.1761111111111111</v>
      </c>
      <c r="P120" s="5">
        <f t="shared" si="9"/>
        <v>94.791044776119406</v>
      </c>
      <c r="Q120" t="str">
        <f t="shared" si="10"/>
        <v>photography</v>
      </c>
      <c r="R120" t="str">
        <f t="shared" si="11"/>
        <v>photography books</v>
      </c>
      <c r="S120" s="9" t="str">
        <f t="shared" si="12"/>
        <v>01-26-2014</v>
      </c>
      <c r="T120" s="9" t="str">
        <f t="shared" si="13"/>
        <v>02-01-2014</v>
      </c>
      <c r="U120" t="str">
        <f t="shared" si="14"/>
        <v>Jan</v>
      </c>
      <c r="V120">
        <f t="shared" si="15"/>
        <v>2014</v>
      </c>
    </row>
    <row r="121" spans="1:22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 t="shared" si="8"/>
        <v>2.1496</v>
      </c>
      <c r="P121" s="5">
        <f t="shared" si="9"/>
        <v>69.79220779220779</v>
      </c>
      <c r="Q121" t="str">
        <f t="shared" si="10"/>
        <v>film &amp; video</v>
      </c>
      <c r="R121" t="str">
        <f t="shared" si="11"/>
        <v>documentary</v>
      </c>
      <c r="S121" s="9" t="str">
        <f t="shared" si="12"/>
        <v>06-16-2014</v>
      </c>
      <c r="T121" s="9" t="str">
        <f t="shared" si="13"/>
        <v>07-03-2014</v>
      </c>
      <c r="U121" t="str">
        <f t="shared" si="14"/>
        <v>Jun</v>
      </c>
      <c r="V121">
        <f t="shared" si="15"/>
        <v>2014</v>
      </c>
    </row>
    <row r="122" spans="1:22" ht="18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 t="shared" si="8"/>
        <v>1.4949667110519307</v>
      </c>
      <c r="P122" s="5">
        <f t="shared" si="9"/>
        <v>63.003367003367003</v>
      </c>
      <c r="Q122" t="str">
        <f t="shared" si="10"/>
        <v>games</v>
      </c>
      <c r="R122" t="str">
        <f t="shared" si="11"/>
        <v>mobile games</v>
      </c>
      <c r="S122" s="9" t="str">
        <f t="shared" si="12"/>
        <v>04-17-2015</v>
      </c>
      <c r="T122" s="9" t="str">
        <f t="shared" si="13"/>
        <v>04-21-2015</v>
      </c>
      <c r="U122" t="str">
        <f t="shared" si="14"/>
        <v>Apr</v>
      </c>
      <c r="V122">
        <f t="shared" si="15"/>
        <v>2015</v>
      </c>
    </row>
    <row r="123" spans="1:22" ht="18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 t="shared" si="8"/>
        <v>2.1933995584988963</v>
      </c>
      <c r="P123" s="5">
        <f t="shared" si="9"/>
        <v>110.0343300110742</v>
      </c>
      <c r="Q123" t="str">
        <f t="shared" si="10"/>
        <v>games</v>
      </c>
      <c r="R123" t="str">
        <f t="shared" si="11"/>
        <v>video games</v>
      </c>
      <c r="S123" s="9" t="str">
        <f t="shared" si="12"/>
        <v>10-05-2014</v>
      </c>
      <c r="T123" s="9" t="str">
        <f t="shared" si="13"/>
        <v>10-18-2014</v>
      </c>
      <c r="U123" t="str">
        <f t="shared" si="14"/>
        <v>Oct</v>
      </c>
      <c r="V123">
        <f t="shared" si="15"/>
        <v>2014</v>
      </c>
    </row>
    <row r="124" spans="1:22" ht="18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 t="shared" si="8"/>
        <v>0.64367690058479532</v>
      </c>
      <c r="P124" s="5">
        <f t="shared" si="9"/>
        <v>25.997933274284026</v>
      </c>
      <c r="Q124" t="str">
        <f t="shared" si="10"/>
        <v>publishing</v>
      </c>
      <c r="R124" t="str">
        <f t="shared" si="11"/>
        <v>fiction</v>
      </c>
      <c r="S124" s="9" t="str">
        <f t="shared" si="12"/>
        <v>11-27-2014</v>
      </c>
      <c r="T124" s="9" t="str">
        <f t="shared" si="13"/>
        <v>12-24-2014</v>
      </c>
      <c r="U124" t="str">
        <f t="shared" si="14"/>
        <v>Nov</v>
      </c>
      <c r="V124">
        <f t="shared" si="15"/>
        <v>2014</v>
      </c>
    </row>
    <row r="125" spans="1:22" ht="18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 t="shared" si="8"/>
        <v>0.18622397298818233</v>
      </c>
      <c r="P125" s="5">
        <f t="shared" si="9"/>
        <v>49.987915407854985</v>
      </c>
      <c r="Q125" t="str">
        <f t="shared" si="10"/>
        <v>theater</v>
      </c>
      <c r="R125" t="str">
        <f t="shared" si="11"/>
        <v>plays</v>
      </c>
      <c r="S125" s="9" t="str">
        <f t="shared" si="12"/>
        <v>11-24-2015</v>
      </c>
      <c r="T125" s="9" t="str">
        <f t="shared" si="13"/>
        <v>11-27-2015</v>
      </c>
      <c r="U125" t="str">
        <f t="shared" si="14"/>
        <v>Nov</v>
      </c>
      <c r="V125">
        <f t="shared" si="15"/>
        <v>2015</v>
      </c>
    </row>
    <row r="126" spans="1:22" ht="18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 t="shared" si="8"/>
        <v>3.6776923076923076</v>
      </c>
      <c r="P126" s="5">
        <f t="shared" si="9"/>
        <v>101.72340425531915</v>
      </c>
      <c r="Q126" t="str">
        <f t="shared" si="10"/>
        <v>photography</v>
      </c>
      <c r="R126" t="str">
        <f t="shared" si="11"/>
        <v>photography books</v>
      </c>
      <c r="S126" s="9" t="str">
        <f t="shared" si="12"/>
        <v>05-13-2019</v>
      </c>
      <c r="T126" s="9" t="str">
        <f t="shared" si="13"/>
        <v>07-05-2019</v>
      </c>
      <c r="U126" t="str">
        <f t="shared" si="14"/>
        <v>May</v>
      </c>
      <c r="V126">
        <f t="shared" si="15"/>
        <v>2019</v>
      </c>
    </row>
    <row r="127" spans="1:22" ht="18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 t="shared" si="8"/>
        <v>1.5990566037735849</v>
      </c>
      <c r="P127" s="5">
        <f t="shared" si="9"/>
        <v>47.083333333333336</v>
      </c>
      <c r="Q127" t="str">
        <f t="shared" si="10"/>
        <v>theater</v>
      </c>
      <c r="R127" t="str">
        <f t="shared" si="11"/>
        <v>plays</v>
      </c>
      <c r="S127" s="9" t="str">
        <f t="shared" si="12"/>
        <v>09-19-2018</v>
      </c>
      <c r="T127" s="9" t="str">
        <f t="shared" si="13"/>
        <v>09-23-2018</v>
      </c>
      <c r="U127" t="str">
        <f t="shared" si="14"/>
        <v>Sep</v>
      </c>
      <c r="V127">
        <f t="shared" si="15"/>
        <v>2018</v>
      </c>
    </row>
    <row r="128" spans="1:22" ht="18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 t="shared" si="8"/>
        <v>0.38633185349611543</v>
      </c>
      <c r="P128" s="5">
        <f t="shared" si="9"/>
        <v>89.944444444444443</v>
      </c>
      <c r="Q128" t="str">
        <f t="shared" si="10"/>
        <v>theater</v>
      </c>
      <c r="R128" t="str">
        <f t="shared" si="11"/>
        <v>plays</v>
      </c>
      <c r="S128" s="9" t="str">
        <f t="shared" si="12"/>
        <v>08-14-2016</v>
      </c>
      <c r="T128" s="9" t="str">
        <f t="shared" si="13"/>
        <v>09-11-2016</v>
      </c>
      <c r="U128" t="str">
        <f t="shared" si="14"/>
        <v>Aug</v>
      </c>
      <c r="V128">
        <f t="shared" si="15"/>
        <v>2016</v>
      </c>
    </row>
    <row r="129" spans="1:22" ht="18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 t="shared" si="8"/>
        <v>0.51421511627906979</v>
      </c>
      <c r="P129" s="5">
        <f t="shared" si="9"/>
        <v>78.96875</v>
      </c>
      <c r="Q129" t="str">
        <f t="shared" si="10"/>
        <v>theater</v>
      </c>
      <c r="R129" t="str">
        <f t="shared" si="11"/>
        <v>plays</v>
      </c>
      <c r="S129" s="9" t="str">
        <f t="shared" si="12"/>
        <v>05-12-2010</v>
      </c>
      <c r="T129" s="9" t="str">
        <f t="shared" si="13"/>
        <v>05-15-2010</v>
      </c>
      <c r="U129" t="str">
        <f t="shared" si="14"/>
        <v>May</v>
      </c>
      <c r="V129">
        <f t="shared" si="15"/>
        <v>2010</v>
      </c>
    </row>
    <row r="130" spans="1:22" ht="18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 t="shared" si="8"/>
        <v>0.60334277620396604</v>
      </c>
      <c r="P130" s="5">
        <f t="shared" si="9"/>
        <v>80.067669172932327</v>
      </c>
      <c r="Q130" t="str">
        <f t="shared" si="10"/>
        <v>music</v>
      </c>
      <c r="R130" t="str">
        <f t="shared" si="11"/>
        <v>rock</v>
      </c>
      <c r="S130" s="9" t="str">
        <f t="shared" si="12"/>
        <v>08-27-2010</v>
      </c>
      <c r="T130" s="9" t="str">
        <f t="shared" si="13"/>
        <v>09-09-2010</v>
      </c>
      <c r="U130" t="str">
        <f t="shared" si="14"/>
        <v>Aug</v>
      </c>
      <c r="V130">
        <f t="shared" si="15"/>
        <v>2010</v>
      </c>
    </row>
    <row r="131" spans="1:22" ht="18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 t="shared" ref="O131:O194" si="16">E131/D131</f>
        <v>3.2026936026936029E-2</v>
      </c>
      <c r="P131" s="5">
        <f t="shared" ref="P131:P194" si="17">IF(G131=0,0,E131/G131)</f>
        <v>86.472727272727269</v>
      </c>
      <c r="Q131" t="str">
        <f t="shared" ref="Q131:Q194" si="18">LEFT(N131,FIND("/",N131,1)-1)</f>
        <v>food</v>
      </c>
      <c r="R131" t="str">
        <f t="shared" ref="R131:R194" si="19">MID(N131,FIND("/",N131,1)+1,LEN(N131)-FIND("/",N131,1))</f>
        <v>food trucks</v>
      </c>
      <c r="S131" s="9" t="str">
        <f t="shared" ref="S131:S194" si="20">TEXT((J131/86400)+25569+(9/24),"mm-dd-yyyy")</f>
        <v>02-03-2015</v>
      </c>
      <c r="T131" s="9" t="str">
        <f t="shared" ref="T131:T194" si="21">TEXT((K131/86400)+25569+(9/24),"mm-dd-yyyy")</f>
        <v>02-28-2015</v>
      </c>
      <c r="U131" t="str">
        <f t="shared" ref="U131:U194" si="22">TEXT(MONTH(S131)*29,"MMM")</f>
        <v>Feb</v>
      </c>
      <c r="V131">
        <f t="shared" ref="V131:V194" si="23">YEAR(S131)</f>
        <v>2015</v>
      </c>
    </row>
    <row r="132" spans="1:22" ht="18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 t="shared" si="16"/>
        <v>1.5546875</v>
      </c>
      <c r="P132" s="5">
        <f t="shared" si="17"/>
        <v>28.001876172607879</v>
      </c>
      <c r="Q132" t="str">
        <f t="shared" si="18"/>
        <v>film &amp; video</v>
      </c>
      <c r="R132" t="str">
        <f t="shared" si="19"/>
        <v>drama</v>
      </c>
      <c r="S132" s="9" t="str">
        <f t="shared" si="20"/>
        <v>10-26-2011</v>
      </c>
      <c r="T132" s="9" t="str">
        <f t="shared" si="21"/>
        <v>11-11-2011</v>
      </c>
      <c r="U132" t="str">
        <f t="shared" si="22"/>
        <v>Oct</v>
      </c>
      <c r="V132">
        <f t="shared" si="23"/>
        <v>2011</v>
      </c>
    </row>
    <row r="133" spans="1:22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 t="shared" si="16"/>
        <v>1.0085974499089254</v>
      </c>
      <c r="P133" s="5">
        <f t="shared" si="17"/>
        <v>67.996725337699544</v>
      </c>
      <c r="Q133" t="str">
        <f t="shared" si="18"/>
        <v>technology</v>
      </c>
      <c r="R133" t="str">
        <f t="shared" si="19"/>
        <v>web</v>
      </c>
      <c r="S133" s="9" t="str">
        <f t="shared" si="20"/>
        <v>11-29-2013</v>
      </c>
      <c r="T133" s="9" t="str">
        <f t="shared" si="21"/>
        <v>12-12-2013</v>
      </c>
      <c r="U133" t="str">
        <f t="shared" si="22"/>
        <v>Nov</v>
      </c>
      <c r="V133">
        <f t="shared" si="23"/>
        <v>2013</v>
      </c>
    </row>
    <row r="134" spans="1:22" ht="18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 t="shared" si="16"/>
        <v>1.1618181818181819</v>
      </c>
      <c r="P134" s="5">
        <f t="shared" si="17"/>
        <v>43.078651685393261</v>
      </c>
      <c r="Q134" t="str">
        <f t="shared" si="18"/>
        <v>theater</v>
      </c>
      <c r="R134" t="str">
        <f t="shared" si="19"/>
        <v>plays</v>
      </c>
      <c r="S134" s="9" t="str">
        <f t="shared" si="20"/>
        <v>01-12-2018</v>
      </c>
      <c r="T134" s="9" t="str">
        <f t="shared" si="21"/>
        <v>01-28-2018</v>
      </c>
      <c r="U134" t="str">
        <f t="shared" si="22"/>
        <v>Jan</v>
      </c>
      <c r="V134">
        <f t="shared" si="23"/>
        <v>2018</v>
      </c>
    </row>
    <row r="135" spans="1:22" ht="18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 t="shared" si="16"/>
        <v>3.1077777777777778</v>
      </c>
      <c r="P135" s="5">
        <f t="shared" si="17"/>
        <v>87.95597484276729</v>
      </c>
      <c r="Q135" t="str">
        <f t="shared" si="18"/>
        <v>music</v>
      </c>
      <c r="R135" t="str">
        <f t="shared" si="19"/>
        <v>world music</v>
      </c>
      <c r="S135" s="9" t="str">
        <f t="shared" si="20"/>
        <v>08-12-2011</v>
      </c>
      <c r="T135" s="9" t="str">
        <f t="shared" si="21"/>
        <v>09-03-2011</v>
      </c>
      <c r="U135" t="str">
        <f t="shared" si="22"/>
        <v>Aug</v>
      </c>
      <c r="V135">
        <f t="shared" si="23"/>
        <v>2011</v>
      </c>
    </row>
    <row r="136" spans="1:22" ht="18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 t="shared" si="16"/>
        <v>0.89736683417085428</v>
      </c>
      <c r="P136" s="5">
        <f t="shared" si="17"/>
        <v>94.987234042553197</v>
      </c>
      <c r="Q136" t="str">
        <f t="shared" si="18"/>
        <v>film &amp; video</v>
      </c>
      <c r="R136" t="str">
        <f t="shared" si="19"/>
        <v>documentary</v>
      </c>
      <c r="S136" s="9" t="str">
        <f t="shared" si="20"/>
        <v>06-19-2011</v>
      </c>
      <c r="T136" s="9" t="str">
        <f t="shared" si="21"/>
        <v>08-07-2011</v>
      </c>
      <c r="U136" t="str">
        <f t="shared" si="22"/>
        <v>Jun</v>
      </c>
      <c r="V136">
        <f t="shared" si="23"/>
        <v>2011</v>
      </c>
    </row>
    <row r="137" spans="1:22" ht="18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 t="shared" si="16"/>
        <v>0.71272727272727276</v>
      </c>
      <c r="P137" s="5">
        <f t="shared" si="17"/>
        <v>46.905982905982903</v>
      </c>
      <c r="Q137" t="str">
        <f t="shared" si="18"/>
        <v>theater</v>
      </c>
      <c r="R137" t="str">
        <f t="shared" si="19"/>
        <v>plays</v>
      </c>
      <c r="S137" s="9" t="str">
        <f t="shared" si="20"/>
        <v>03-07-2013</v>
      </c>
      <c r="T137" s="9" t="str">
        <f t="shared" si="21"/>
        <v>03-12-2013</v>
      </c>
      <c r="U137" t="str">
        <f t="shared" si="22"/>
        <v>Mar</v>
      </c>
      <c r="V137">
        <f t="shared" si="23"/>
        <v>2013</v>
      </c>
    </row>
    <row r="138" spans="1:22" ht="18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 t="shared" si="16"/>
        <v>3.2862318840579711E-2</v>
      </c>
      <c r="P138" s="5">
        <f t="shared" si="17"/>
        <v>46.913793103448278</v>
      </c>
      <c r="Q138" t="str">
        <f t="shared" si="18"/>
        <v>film &amp; video</v>
      </c>
      <c r="R138" t="str">
        <f t="shared" si="19"/>
        <v>drama</v>
      </c>
      <c r="S138" s="9" t="str">
        <f t="shared" si="20"/>
        <v>06-07-2014</v>
      </c>
      <c r="T138" s="9" t="str">
        <f t="shared" si="21"/>
        <v>06-19-2014</v>
      </c>
      <c r="U138" t="str">
        <f t="shared" si="22"/>
        <v>Jun</v>
      </c>
      <c r="V138">
        <f t="shared" si="23"/>
        <v>2014</v>
      </c>
    </row>
    <row r="139" spans="1:22" ht="18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 t="shared" si="16"/>
        <v>2.617777777777778</v>
      </c>
      <c r="P139" s="5">
        <f t="shared" si="17"/>
        <v>94.24</v>
      </c>
      <c r="Q139" t="str">
        <f t="shared" si="18"/>
        <v>publishing</v>
      </c>
      <c r="R139" t="str">
        <f t="shared" si="19"/>
        <v>nonfiction</v>
      </c>
      <c r="S139" s="9" t="str">
        <f t="shared" si="20"/>
        <v>10-06-2010</v>
      </c>
      <c r="T139" s="9" t="str">
        <f t="shared" si="21"/>
        <v>10-12-2010</v>
      </c>
      <c r="U139" t="str">
        <f t="shared" si="22"/>
        <v>Oct</v>
      </c>
      <c r="V139">
        <f t="shared" si="23"/>
        <v>2010</v>
      </c>
    </row>
    <row r="140" spans="1:22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 t="shared" si="16"/>
        <v>0.96</v>
      </c>
      <c r="P140" s="5">
        <f t="shared" si="17"/>
        <v>80.139130434782615</v>
      </c>
      <c r="Q140" t="str">
        <f t="shared" si="18"/>
        <v>games</v>
      </c>
      <c r="R140" t="str">
        <f t="shared" si="19"/>
        <v>mobile games</v>
      </c>
      <c r="S140" s="9" t="str">
        <f t="shared" si="20"/>
        <v>09-28-2012</v>
      </c>
      <c r="T140" s="9" t="str">
        <f t="shared" si="21"/>
        <v>10-04-2012</v>
      </c>
      <c r="U140" t="str">
        <f t="shared" si="22"/>
        <v>Sep</v>
      </c>
      <c r="V140">
        <f t="shared" si="23"/>
        <v>2012</v>
      </c>
    </row>
    <row r="141" spans="1:22" ht="18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 t="shared" si="16"/>
        <v>0.20896851248642778</v>
      </c>
      <c r="P141" s="5">
        <f t="shared" si="17"/>
        <v>59.036809815950917</v>
      </c>
      <c r="Q141" t="str">
        <f t="shared" si="18"/>
        <v>technology</v>
      </c>
      <c r="R141" t="str">
        <f t="shared" si="19"/>
        <v>wearables</v>
      </c>
      <c r="S141" s="9" t="str">
        <f t="shared" si="20"/>
        <v>04-21-2015</v>
      </c>
      <c r="T141" s="9" t="str">
        <f t="shared" si="21"/>
        <v>05-07-2015</v>
      </c>
      <c r="U141" t="str">
        <f t="shared" si="22"/>
        <v>Apr</v>
      </c>
      <c r="V141">
        <f t="shared" si="23"/>
        <v>2015</v>
      </c>
    </row>
    <row r="142" spans="1:22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 t="shared" si="16"/>
        <v>2.2316363636363636</v>
      </c>
      <c r="P142" s="5">
        <f t="shared" si="17"/>
        <v>65.989247311827953</v>
      </c>
      <c r="Q142" t="str">
        <f t="shared" si="18"/>
        <v>film &amp; video</v>
      </c>
      <c r="R142" t="str">
        <f t="shared" si="19"/>
        <v>documentary</v>
      </c>
      <c r="S142" s="9" t="str">
        <f t="shared" si="20"/>
        <v>02-25-2018</v>
      </c>
      <c r="T142" s="9" t="str">
        <f t="shared" si="21"/>
        <v>03-02-2018</v>
      </c>
      <c r="U142" t="str">
        <f t="shared" si="22"/>
        <v>Feb</v>
      </c>
      <c r="V142">
        <f t="shared" si="23"/>
        <v>2018</v>
      </c>
    </row>
    <row r="143" spans="1:22" ht="18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 t="shared" si="16"/>
        <v>1.0159097978227061</v>
      </c>
      <c r="P143" s="5">
        <f t="shared" si="17"/>
        <v>60.992530345471522</v>
      </c>
      <c r="Q143" t="str">
        <f t="shared" si="18"/>
        <v>technology</v>
      </c>
      <c r="R143" t="str">
        <f t="shared" si="19"/>
        <v>web</v>
      </c>
      <c r="S143" s="9" t="str">
        <f t="shared" si="20"/>
        <v>06-12-2015</v>
      </c>
      <c r="T143" s="9" t="str">
        <f t="shared" si="21"/>
        <v>06-18-2015</v>
      </c>
      <c r="U143" t="str">
        <f t="shared" si="22"/>
        <v>Jun</v>
      </c>
      <c r="V143">
        <f t="shared" si="23"/>
        <v>2015</v>
      </c>
    </row>
    <row r="144" spans="1:22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 t="shared" si="16"/>
        <v>2.3003999999999998</v>
      </c>
      <c r="P144" s="5">
        <f t="shared" si="17"/>
        <v>98.307692307692307</v>
      </c>
      <c r="Q144" t="str">
        <f t="shared" si="18"/>
        <v>technology</v>
      </c>
      <c r="R144" t="str">
        <f t="shared" si="19"/>
        <v>web</v>
      </c>
      <c r="S144" s="9" t="str">
        <f t="shared" si="20"/>
        <v>04-06-2012</v>
      </c>
      <c r="T144" s="9" t="str">
        <f t="shared" si="21"/>
        <v>05-17-2012</v>
      </c>
      <c r="U144" t="str">
        <f t="shared" si="22"/>
        <v>Apr</v>
      </c>
      <c r="V144">
        <f t="shared" si="23"/>
        <v>2012</v>
      </c>
    </row>
    <row r="145" spans="1:22" ht="18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 t="shared" si="16"/>
        <v>1.355925925925926</v>
      </c>
      <c r="P145" s="5">
        <f t="shared" si="17"/>
        <v>104.6</v>
      </c>
      <c r="Q145" t="str">
        <f t="shared" si="18"/>
        <v>music</v>
      </c>
      <c r="R145" t="str">
        <f t="shared" si="19"/>
        <v>indie rock</v>
      </c>
      <c r="S145" s="9" t="str">
        <f t="shared" si="20"/>
        <v>06-28-2010</v>
      </c>
      <c r="T145" s="9" t="str">
        <f t="shared" si="21"/>
        <v>07-18-2010</v>
      </c>
      <c r="U145" t="str">
        <f t="shared" si="22"/>
        <v>Jun</v>
      </c>
      <c r="V145">
        <f t="shared" si="23"/>
        <v>2010</v>
      </c>
    </row>
    <row r="146" spans="1:22" ht="18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 t="shared" si="16"/>
        <v>1.2909999999999999</v>
      </c>
      <c r="P146" s="5">
        <f t="shared" si="17"/>
        <v>86.066666666666663</v>
      </c>
      <c r="Q146" t="str">
        <f t="shared" si="18"/>
        <v>theater</v>
      </c>
      <c r="R146" t="str">
        <f t="shared" si="19"/>
        <v>plays</v>
      </c>
      <c r="S146" s="9" t="str">
        <f t="shared" si="20"/>
        <v>06-17-2019</v>
      </c>
      <c r="T146" s="9" t="str">
        <f t="shared" si="21"/>
        <v>06-25-2019</v>
      </c>
      <c r="U146" t="str">
        <f t="shared" si="22"/>
        <v>Jun</v>
      </c>
      <c r="V146">
        <f t="shared" si="23"/>
        <v>2019</v>
      </c>
    </row>
    <row r="147" spans="1:22" ht="18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 t="shared" si="16"/>
        <v>2.3651200000000001</v>
      </c>
      <c r="P147" s="5">
        <f t="shared" si="17"/>
        <v>76.989583333333329</v>
      </c>
      <c r="Q147" t="str">
        <f t="shared" si="18"/>
        <v>technology</v>
      </c>
      <c r="R147" t="str">
        <f t="shared" si="19"/>
        <v>wearables</v>
      </c>
      <c r="S147" s="9" t="str">
        <f t="shared" si="20"/>
        <v>09-07-2014</v>
      </c>
      <c r="T147" s="9" t="str">
        <f t="shared" si="21"/>
        <v>09-12-2014</v>
      </c>
      <c r="U147" t="str">
        <f t="shared" si="22"/>
        <v>Sep</v>
      </c>
      <c r="V147">
        <f t="shared" si="23"/>
        <v>2014</v>
      </c>
    </row>
    <row r="148" spans="1:22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 t="shared" si="16"/>
        <v>0.17249999999999999</v>
      </c>
      <c r="P148" s="5">
        <f t="shared" si="17"/>
        <v>29.764705882352942</v>
      </c>
      <c r="Q148" t="str">
        <f t="shared" si="18"/>
        <v>theater</v>
      </c>
      <c r="R148" t="str">
        <f t="shared" si="19"/>
        <v>plays</v>
      </c>
      <c r="S148" s="9" t="str">
        <f t="shared" si="20"/>
        <v>11-08-2011</v>
      </c>
      <c r="T148" s="9" t="str">
        <f t="shared" si="21"/>
        <v>11-28-2011</v>
      </c>
      <c r="U148" t="str">
        <f t="shared" si="22"/>
        <v>Nov</v>
      </c>
      <c r="V148">
        <f t="shared" si="23"/>
        <v>2011</v>
      </c>
    </row>
    <row r="149" spans="1:22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 t="shared" si="16"/>
        <v>1.1249397590361445</v>
      </c>
      <c r="P149" s="5">
        <f t="shared" si="17"/>
        <v>46.91959798994975</v>
      </c>
      <c r="Q149" t="str">
        <f t="shared" si="18"/>
        <v>theater</v>
      </c>
      <c r="R149" t="str">
        <f t="shared" si="19"/>
        <v>plays</v>
      </c>
      <c r="S149" s="9" t="str">
        <f t="shared" si="20"/>
        <v>06-13-2016</v>
      </c>
      <c r="T149" s="9" t="str">
        <f t="shared" si="21"/>
        <v>06-19-2016</v>
      </c>
      <c r="U149" t="str">
        <f t="shared" si="22"/>
        <v>Jun</v>
      </c>
      <c r="V149">
        <f t="shared" si="23"/>
        <v>2016</v>
      </c>
    </row>
    <row r="150" spans="1:22" ht="18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 t="shared" si="16"/>
        <v>1.2102150537634409</v>
      </c>
      <c r="P150" s="5">
        <f t="shared" si="17"/>
        <v>105.18691588785046</v>
      </c>
      <c r="Q150" t="str">
        <f t="shared" si="18"/>
        <v>technology</v>
      </c>
      <c r="R150" t="str">
        <f t="shared" si="19"/>
        <v>wearables</v>
      </c>
      <c r="S150" s="9" t="str">
        <f t="shared" si="20"/>
        <v>07-25-2017</v>
      </c>
      <c r="T150" s="9" t="str">
        <f t="shared" si="21"/>
        <v>08-03-2017</v>
      </c>
      <c r="U150" t="str">
        <f t="shared" si="22"/>
        <v>Jul</v>
      </c>
      <c r="V150">
        <f t="shared" si="23"/>
        <v>2017</v>
      </c>
    </row>
    <row r="151" spans="1:22" ht="18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 t="shared" si="16"/>
        <v>2.1987096774193549</v>
      </c>
      <c r="P151" s="5">
        <f t="shared" si="17"/>
        <v>69.907692307692301</v>
      </c>
      <c r="Q151" t="str">
        <f t="shared" si="18"/>
        <v>music</v>
      </c>
      <c r="R151" t="str">
        <f t="shared" si="19"/>
        <v>indie rock</v>
      </c>
      <c r="S151" s="9" t="str">
        <f t="shared" si="20"/>
        <v>01-01-2013</v>
      </c>
      <c r="T151" s="9" t="str">
        <f t="shared" si="21"/>
        <v>02-22-2013</v>
      </c>
      <c r="U151" t="str">
        <f t="shared" si="22"/>
        <v>Jan</v>
      </c>
      <c r="V151">
        <f t="shared" si="23"/>
        <v>2013</v>
      </c>
    </row>
    <row r="152" spans="1:22" ht="18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 t="shared" si="16"/>
        <v>0.01</v>
      </c>
      <c r="P152" s="5">
        <f t="shared" si="17"/>
        <v>1</v>
      </c>
      <c r="Q152" t="str">
        <f t="shared" si="18"/>
        <v>music</v>
      </c>
      <c r="R152" t="str">
        <f t="shared" si="19"/>
        <v>rock</v>
      </c>
      <c r="S152" s="9" t="str">
        <f t="shared" si="20"/>
        <v>12-16-2018</v>
      </c>
      <c r="T152" s="9" t="str">
        <f t="shared" si="21"/>
        <v>12-17-2018</v>
      </c>
      <c r="U152" t="str">
        <f t="shared" si="22"/>
        <v>Dec</v>
      </c>
      <c r="V152">
        <f t="shared" si="23"/>
        <v>2018</v>
      </c>
    </row>
    <row r="153" spans="1:22" ht="18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 t="shared" si="16"/>
        <v>0.64166909620991253</v>
      </c>
      <c r="P153" s="5">
        <f t="shared" si="17"/>
        <v>60.011588275391958</v>
      </c>
      <c r="Q153" t="str">
        <f t="shared" si="18"/>
        <v>music</v>
      </c>
      <c r="R153" t="str">
        <f t="shared" si="19"/>
        <v>electric music</v>
      </c>
      <c r="S153" s="9" t="str">
        <f t="shared" si="20"/>
        <v>06-09-2014</v>
      </c>
      <c r="T153" s="9" t="str">
        <f t="shared" si="21"/>
        <v>07-30-2014</v>
      </c>
      <c r="U153" t="str">
        <f t="shared" si="22"/>
        <v>Jun</v>
      </c>
      <c r="V153">
        <f t="shared" si="23"/>
        <v>2014</v>
      </c>
    </row>
    <row r="154" spans="1:22" ht="18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 t="shared" si="16"/>
        <v>4.2306746987951804</v>
      </c>
      <c r="P154" s="5">
        <f t="shared" si="17"/>
        <v>52.006220379146917</v>
      </c>
      <c r="Q154" t="str">
        <f t="shared" si="18"/>
        <v>music</v>
      </c>
      <c r="R154" t="str">
        <f t="shared" si="19"/>
        <v>indie rock</v>
      </c>
      <c r="S154" s="9" t="str">
        <f t="shared" si="20"/>
        <v>02-17-2017</v>
      </c>
      <c r="T154" s="9" t="str">
        <f t="shared" si="21"/>
        <v>02-24-2017</v>
      </c>
      <c r="U154" t="str">
        <f t="shared" si="22"/>
        <v>Feb</v>
      </c>
      <c r="V154">
        <f t="shared" si="23"/>
        <v>2017</v>
      </c>
    </row>
    <row r="155" spans="1:22" ht="18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 t="shared" si="16"/>
        <v>0.92984160506863778</v>
      </c>
      <c r="P155" s="5">
        <f t="shared" si="17"/>
        <v>31.000176025347649</v>
      </c>
      <c r="Q155" t="str">
        <f t="shared" si="18"/>
        <v>theater</v>
      </c>
      <c r="R155" t="str">
        <f t="shared" si="19"/>
        <v>plays</v>
      </c>
      <c r="S155" s="9" t="str">
        <f t="shared" si="20"/>
        <v>10-19-2012</v>
      </c>
      <c r="T155" s="9" t="str">
        <f t="shared" si="21"/>
        <v>10-25-2012</v>
      </c>
      <c r="U155" t="str">
        <f t="shared" si="22"/>
        <v>Oct</v>
      </c>
      <c r="V155">
        <f t="shared" si="23"/>
        <v>2012</v>
      </c>
    </row>
    <row r="156" spans="1:22" ht="18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 t="shared" si="16"/>
        <v>0.58756567425569173</v>
      </c>
      <c r="P156" s="5">
        <f t="shared" si="17"/>
        <v>95.042492917847028</v>
      </c>
      <c r="Q156" t="str">
        <f t="shared" si="18"/>
        <v>music</v>
      </c>
      <c r="R156" t="str">
        <f t="shared" si="19"/>
        <v>indie rock</v>
      </c>
      <c r="S156" s="9" t="str">
        <f t="shared" si="20"/>
        <v>05-12-2016</v>
      </c>
      <c r="T156" s="9" t="str">
        <f t="shared" si="21"/>
        <v>06-04-2016</v>
      </c>
      <c r="U156" t="str">
        <f t="shared" si="22"/>
        <v>May</v>
      </c>
      <c r="V156">
        <f t="shared" si="23"/>
        <v>2016</v>
      </c>
    </row>
    <row r="157" spans="1:22" ht="18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 t="shared" si="16"/>
        <v>0.65022222222222226</v>
      </c>
      <c r="P157" s="5">
        <f t="shared" si="17"/>
        <v>75.968174204355108</v>
      </c>
      <c r="Q157" t="str">
        <f t="shared" si="18"/>
        <v>theater</v>
      </c>
      <c r="R157" t="str">
        <f t="shared" si="19"/>
        <v>plays</v>
      </c>
      <c r="S157" s="9" t="str">
        <f t="shared" si="20"/>
        <v>03-25-2010</v>
      </c>
      <c r="T157" s="9" t="str">
        <f t="shared" si="21"/>
        <v>04-09-2010</v>
      </c>
      <c r="U157" t="str">
        <f t="shared" si="22"/>
        <v>Mar</v>
      </c>
      <c r="V157">
        <f t="shared" si="23"/>
        <v>2010</v>
      </c>
    </row>
    <row r="158" spans="1:22" ht="18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 t="shared" si="16"/>
        <v>0.73939560439560437</v>
      </c>
      <c r="P158" s="5">
        <f t="shared" si="17"/>
        <v>71.013192612137203</v>
      </c>
      <c r="Q158" t="str">
        <f t="shared" si="18"/>
        <v>music</v>
      </c>
      <c r="R158" t="str">
        <f t="shared" si="19"/>
        <v>rock</v>
      </c>
      <c r="S158" s="9" t="str">
        <f t="shared" si="20"/>
        <v>10-05-2019</v>
      </c>
      <c r="T158" s="9" t="str">
        <f t="shared" si="21"/>
        <v>10-29-2019</v>
      </c>
      <c r="U158" t="str">
        <f t="shared" si="22"/>
        <v>Oct</v>
      </c>
      <c r="V158">
        <f t="shared" si="23"/>
        <v>2019</v>
      </c>
    </row>
    <row r="159" spans="1:22" ht="18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 t="shared" si="16"/>
        <v>0.52666666666666662</v>
      </c>
      <c r="P159" s="5">
        <f t="shared" si="17"/>
        <v>73.733333333333334</v>
      </c>
      <c r="Q159" t="str">
        <f t="shared" si="18"/>
        <v>photography</v>
      </c>
      <c r="R159" t="str">
        <f t="shared" si="19"/>
        <v>photography books</v>
      </c>
      <c r="S159" s="9" t="str">
        <f t="shared" si="20"/>
        <v>12-30-2013</v>
      </c>
      <c r="T159" s="9" t="str">
        <f t="shared" si="21"/>
        <v>01-11-2014</v>
      </c>
      <c r="U159" t="str">
        <f t="shared" si="22"/>
        <v>Dec</v>
      </c>
      <c r="V159">
        <f t="shared" si="23"/>
        <v>2013</v>
      </c>
    </row>
    <row r="160" spans="1:22" ht="18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 t="shared" si="16"/>
        <v>2.2095238095238097</v>
      </c>
      <c r="P160" s="5">
        <f t="shared" si="17"/>
        <v>113.17073170731707</v>
      </c>
      <c r="Q160" t="str">
        <f t="shared" si="18"/>
        <v>music</v>
      </c>
      <c r="R160" t="str">
        <f t="shared" si="19"/>
        <v>rock</v>
      </c>
      <c r="S160" s="9" t="str">
        <f t="shared" si="20"/>
        <v>12-08-2015</v>
      </c>
      <c r="T160" s="9" t="str">
        <f t="shared" si="21"/>
        <v>12-09-2015</v>
      </c>
      <c r="U160" t="str">
        <f t="shared" si="22"/>
        <v>Dec</v>
      </c>
      <c r="V160">
        <f t="shared" si="23"/>
        <v>2015</v>
      </c>
    </row>
    <row r="161" spans="1:22" ht="18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 t="shared" si="16"/>
        <v>1.0001150627615063</v>
      </c>
      <c r="P161" s="5">
        <f t="shared" si="17"/>
        <v>105.00933552992861</v>
      </c>
      <c r="Q161" t="str">
        <f t="shared" si="18"/>
        <v>theater</v>
      </c>
      <c r="R161" t="str">
        <f t="shared" si="19"/>
        <v>plays</v>
      </c>
      <c r="S161" s="9" t="str">
        <f t="shared" si="20"/>
        <v>03-27-2019</v>
      </c>
      <c r="T161" s="9" t="str">
        <f t="shared" si="21"/>
        <v>04-14-2019</v>
      </c>
      <c r="U161" t="str">
        <f t="shared" si="22"/>
        <v>Mar</v>
      </c>
      <c r="V161">
        <f t="shared" si="23"/>
        <v>2019</v>
      </c>
    </row>
    <row r="162" spans="1:22" ht="18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 t="shared" si="16"/>
        <v>1.6231249999999999</v>
      </c>
      <c r="P162" s="5">
        <f t="shared" si="17"/>
        <v>79.176829268292678</v>
      </c>
      <c r="Q162" t="str">
        <f t="shared" si="18"/>
        <v>technology</v>
      </c>
      <c r="R162" t="str">
        <f t="shared" si="19"/>
        <v>wearables</v>
      </c>
      <c r="S162" s="9" t="str">
        <f t="shared" si="20"/>
        <v>04-27-2019</v>
      </c>
      <c r="T162" s="9" t="str">
        <f t="shared" si="21"/>
        <v>05-13-2019</v>
      </c>
      <c r="U162" t="str">
        <f t="shared" si="22"/>
        <v>Apr</v>
      </c>
      <c r="V162">
        <f t="shared" si="23"/>
        <v>2019</v>
      </c>
    </row>
    <row r="163" spans="1:22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 t="shared" si="16"/>
        <v>0.78181818181818186</v>
      </c>
      <c r="P163" s="5">
        <f t="shared" si="17"/>
        <v>57.333333333333336</v>
      </c>
      <c r="Q163" t="str">
        <f t="shared" si="18"/>
        <v>technology</v>
      </c>
      <c r="R163" t="str">
        <f t="shared" si="19"/>
        <v>web</v>
      </c>
      <c r="S163" s="9" t="str">
        <f t="shared" si="20"/>
        <v>09-23-2015</v>
      </c>
      <c r="T163" s="9" t="str">
        <f t="shared" si="21"/>
        <v>09-29-2015</v>
      </c>
      <c r="U163" t="str">
        <f t="shared" si="22"/>
        <v>Sep</v>
      </c>
      <c r="V163">
        <f t="shared" si="23"/>
        <v>2015</v>
      </c>
    </row>
    <row r="164" spans="1:22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 t="shared" si="16"/>
        <v>1.4973770491803278</v>
      </c>
      <c r="P164" s="5">
        <f t="shared" si="17"/>
        <v>58.178343949044589</v>
      </c>
      <c r="Q164" t="str">
        <f t="shared" si="18"/>
        <v>music</v>
      </c>
      <c r="R164" t="str">
        <f t="shared" si="19"/>
        <v>rock</v>
      </c>
      <c r="S164" s="9" t="str">
        <f t="shared" si="20"/>
        <v>12-08-2018</v>
      </c>
      <c r="T164" s="9" t="str">
        <f t="shared" si="21"/>
        <v>01-07-2019</v>
      </c>
      <c r="U164" t="str">
        <f t="shared" si="22"/>
        <v>Dec</v>
      </c>
      <c r="V164">
        <f t="shared" si="23"/>
        <v>2018</v>
      </c>
    </row>
    <row r="165" spans="1:22" ht="18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 t="shared" si="16"/>
        <v>2.5325714285714285</v>
      </c>
      <c r="P165" s="5">
        <f t="shared" si="17"/>
        <v>36.032520325203251</v>
      </c>
      <c r="Q165" t="str">
        <f t="shared" si="18"/>
        <v>photography</v>
      </c>
      <c r="R165" t="str">
        <f t="shared" si="19"/>
        <v>photography books</v>
      </c>
      <c r="S165" s="9" t="str">
        <f t="shared" si="20"/>
        <v>10-20-2017</v>
      </c>
      <c r="T165" s="9" t="str">
        <f t="shared" si="21"/>
        <v>12-08-2017</v>
      </c>
      <c r="U165" t="str">
        <f t="shared" si="22"/>
        <v>Oct</v>
      </c>
      <c r="V165">
        <f t="shared" si="23"/>
        <v>2017</v>
      </c>
    </row>
    <row r="166" spans="1:22" ht="18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 t="shared" si="16"/>
        <v>1.0016943521594683</v>
      </c>
      <c r="P166" s="5">
        <f t="shared" si="17"/>
        <v>107.99068767908309</v>
      </c>
      <c r="Q166" t="str">
        <f t="shared" si="18"/>
        <v>theater</v>
      </c>
      <c r="R166" t="str">
        <f t="shared" si="19"/>
        <v>plays</v>
      </c>
      <c r="S166" s="9" t="str">
        <f t="shared" si="20"/>
        <v>10-08-2017</v>
      </c>
      <c r="T166" s="9" t="str">
        <f t="shared" si="21"/>
        <v>10-09-2017</v>
      </c>
      <c r="U166" t="str">
        <f t="shared" si="22"/>
        <v>Oct</v>
      </c>
      <c r="V166">
        <f t="shared" si="23"/>
        <v>2017</v>
      </c>
    </row>
    <row r="167" spans="1:22" ht="18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 t="shared" si="16"/>
        <v>1.2199004424778761</v>
      </c>
      <c r="P167" s="5">
        <f t="shared" si="17"/>
        <v>44.005985634477256</v>
      </c>
      <c r="Q167" t="str">
        <f t="shared" si="18"/>
        <v>technology</v>
      </c>
      <c r="R167" t="str">
        <f t="shared" si="19"/>
        <v>web</v>
      </c>
      <c r="S167" s="9" t="str">
        <f t="shared" si="20"/>
        <v>08-01-2017</v>
      </c>
      <c r="T167" s="9" t="str">
        <f t="shared" si="21"/>
        <v>09-02-2017</v>
      </c>
      <c r="U167" t="str">
        <f t="shared" si="22"/>
        <v>Aug</v>
      </c>
      <c r="V167">
        <f t="shared" si="23"/>
        <v>2017</v>
      </c>
    </row>
    <row r="168" spans="1:22" ht="18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 t="shared" si="16"/>
        <v>1.3713265306122449</v>
      </c>
      <c r="P168" s="5">
        <f t="shared" si="17"/>
        <v>55.077868852459019</v>
      </c>
      <c r="Q168" t="str">
        <f t="shared" si="18"/>
        <v>photography</v>
      </c>
      <c r="R168" t="str">
        <f t="shared" si="19"/>
        <v>photography books</v>
      </c>
      <c r="S168" s="9" t="str">
        <f t="shared" si="20"/>
        <v>12-22-2010</v>
      </c>
      <c r="T168" s="9" t="str">
        <f t="shared" si="21"/>
        <v>12-26-2010</v>
      </c>
      <c r="U168" t="str">
        <f t="shared" si="22"/>
        <v>Dec</v>
      </c>
      <c r="V168">
        <f t="shared" si="23"/>
        <v>2010</v>
      </c>
    </row>
    <row r="169" spans="1:22" ht="18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 t="shared" si="16"/>
        <v>4.155384615384615</v>
      </c>
      <c r="P169" s="5">
        <f t="shared" si="17"/>
        <v>74</v>
      </c>
      <c r="Q169" t="str">
        <f t="shared" si="18"/>
        <v>theater</v>
      </c>
      <c r="R169" t="str">
        <f t="shared" si="19"/>
        <v>plays</v>
      </c>
      <c r="S169" s="9" t="str">
        <f t="shared" si="20"/>
        <v>06-10-2013</v>
      </c>
      <c r="T169" s="9" t="str">
        <f t="shared" si="21"/>
        <v>06-20-2013</v>
      </c>
      <c r="U169" t="str">
        <f t="shared" si="22"/>
        <v>Jun</v>
      </c>
      <c r="V169">
        <f t="shared" si="23"/>
        <v>2013</v>
      </c>
    </row>
    <row r="170" spans="1:22" ht="18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 t="shared" si="16"/>
        <v>0.3130913348946136</v>
      </c>
      <c r="P170" s="5">
        <f t="shared" si="17"/>
        <v>41.996858638743454</v>
      </c>
      <c r="Q170" t="str">
        <f t="shared" si="18"/>
        <v>music</v>
      </c>
      <c r="R170" t="str">
        <f t="shared" si="19"/>
        <v>indie rock</v>
      </c>
      <c r="S170" s="9" t="str">
        <f t="shared" si="20"/>
        <v>02-22-2019</v>
      </c>
      <c r="T170" s="9" t="str">
        <f t="shared" si="21"/>
        <v>03-17-2019</v>
      </c>
      <c r="U170" t="str">
        <f t="shared" si="22"/>
        <v>Feb</v>
      </c>
      <c r="V170">
        <f t="shared" si="23"/>
        <v>2019</v>
      </c>
    </row>
    <row r="171" spans="1:22" ht="18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 t="shared" si="16"/>
        <v>4.240815450643777</v>
      </c>
      <c r="P171" s="5">
        <f t="shared" si="17"/>
        <v>77.988161010260455</v>
      </c>
      <c r="Q171" t="str">
        <f t="shared" si="18"/>
        <v>film &amp; video</v>
      </c>
      <c r="R171" t="str">
        <f t="shared" si="19"/>
        <v>shorts</v>
      </c>
      <c r="S171" s="9" t="str">
        <f t="shared" si="20"/>
        <v>06-17-2012</v>
      </c>
      <c r="T171" s="9" t="str">
        <f t="shared" si="21"/>
        <v>07-15-2012</v>
      </c>
      <c r="U171" t="str">
        <f t="shared" si="22"/>
        <v>Jun</v>
      </c>
      <c r="V171">
        <f t="shared" si="23"/>
        <v>2012</v>
      </c>
    </row>
    <row r="172" spans="1:22" ht="18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 t="shared" si="16"/>
        <v>2.9388623072833599E-2</v>
      </c>
      <c r="P172" s="5">
        <f t="shared" si="17"/>
        <v>82.507462686567166</v>
      </c>
      <c r="Q172" t="str">
        <f t="shared" si="18"/>
        <v>music</v>
      </c>
      <c r="R172" t="str">
        <f t="shared" si="19"/>
        <v>indie rock</v>
      </c>
      <c r="S172" s="9" t="str">
        <f t="shared" si="20"/>
        <v>08-03-2017</v>
      </c>
      <c r="T172" s="9" t="str">
        <f t="shared" si="21"/>
        <v>08-10-2017</v>
      </c>
      <c r="U172" t="str">
        <f t="shared" si="22"/>
        <v>Aug</v>
      </c>
      <c r="V172">
        <f t="shared" si="23"/>
        <v>2017</v>
      </c>
    </row>
    <row r="173" spans="1:22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 t="shared" si="16"/>
        <v>0.1063265306122449</v>
      </c>
      <c r="P173" s="5">
        <f t="shared" si="17"/>
        <v>104.2</v>
      </c>
      <c r="Q173" t="str">
        <f t="shared" si="18"/>
        <v>publishing</v>
      </c>
      <c r="R173" t="str">
        <f t="shared" si="19"/>
        <v>translations</v>
      </c>
      <c r="S173" s="9" t="str">
        <f t="shared" si="20"/>
        <v>03-20-2014</v>
      </c>
      <c r="T173" s="9" t="str">
        <f t="shared" si="21"/>
        <v>04-11-2014</v>
      </c>
      <c r="U173" t="str">
        <f t="shared" si="22"/>
        <v>Mar</v>
      </c>
      <c r="V173">
        <f t="shared" si="23"/>
        <v>2014</v>
      </c>
    </row>
    <row r="174" spans="1:22" ht="18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 t="shared" si="16"/>
        <v>0.82874999999999999</v>
      </c>
      <c r="P174" s="5">
        <f t="shared" si="17"/>
        <v>25.5</v>
      </c>
      <c r="Q174" t="str">
        <f t="shared" si="18"/>
        <v>film &amp; video</v>
      </c>
      <c r="R174" t="str">
        <f t="shared" si="19"/>
        <v>documentary</v>
      </c>
      <c r="S174" s="9" t="str">
        <f t="shared" si="20"/>
        <v>07-19-2014</v>
      </c>
      <c r="T174" s="9" t="str">
        <f t="shared" si="21"/>
        <v>08-03-2014</v>
      </c>
      <c r="U174" t="str">
        <f t="shared" si="22"/>
        <v>Jul</v>
      </c>
      <c r="V174">
        <f t="shared" si="23"/>
        <v>2014</v>
      </c>
    </row>
    <row r="175" spans="1:22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 t="shared" si="16"/>
        <v>1.6301447776628748</v>
      </c>
      <c r="P175" s="5">
        <f t="shared" si="17"/>
        <v>100.98334401024984</v>
      </c>
      <c r="Q175" t="str">
        <f t="shared" si="18"/>
        <v>theater</v>
      </c>
      <c r="R175" t="str">
        <f t="shared" si="19"/>
        <v>plays</v>
      </c>
      <c r="S175" s="9" t="str">
        <f t="shared" si="20"/>
        <v>05-18-2013</v>
      </c>
      <c r="T175" s="9" t="str">
        <f t="shared" si="21"/>
        <v>05-24-2013</v>
      </c>
      <c r="U175" t="str">
        <f t="shared" si="22"/>
        <v>May</v>
      </c>
      <c r="V175">
        <f t="shared" si="23"/>
        <v>2013</v>
      </c>
    </row>
    <row r="176" spans="1:22" ht="18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 t="shared" si="16"/>
        <v>8.9466666666666672</v>
      </c>
      <c r="P176" s="5">
        <f t="shared" si="17"/>
        <v>111.83333333333333</v>
      </c>
      <c r="Q176" t="str">
        <f t="shared" si="18"/>
        <v>technology</v>
      </c>
      <c r="R176" t="str">
        <f t="shared" si="19"/>
        <v>wearables</v>
      </c>
      <c r="S176" s="9" t="str">
        <f t="shared" si="20"/>
        <v>10-05-2015</v>
      </c>
      <c r="T176" s="9" t="str">
        <f t="shared" si="21"/>
        <v>10-06-2015</v>
      </c>
      <c r="U176" t="str">
        <f t="shared" si="22"/>
        <v>Oct</v>
      </c>
      <c r="V176">
        <f t="shared" si="23"/>
        <v>2015</v>
      </c>
    </row>
    <row r="177" spans="1:22" ht="18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 t="shared" si="16"/>
        <v>0.26191501103752757</v>
      </c>
      <c r="P177" s="5">
        <f t="shared" si="17"/>
        <v>41.999115044247787</v>
      </c>
      <c r="Q177" t="str">
        <f t="shared" si="18"/>
        <v>theater</v>
      </c>
      <c r="R177" t="str">
        <f t="shared" si="19"/>
        <v>plays</v>
      </c>
      <c r="S177" s="9" t="str">
        <f t="shared" si="20"/>
        <v>08-31-2016</v>
      </c>
      <c r="T177" s="9" t="str">
        <f t="shared" si="21"/>
        <v>09-19-2016</v>
      </c>
      <c r="U177" t="str">
        <f t="shared" si="22"/>
        <v>Aug</v>
      </c>
      <c r="V177">
        <f t="shared" si="23"/>
        <v>2016</v>
      </c>
    </row>
    <row r="178" spans="1:22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 t="shared" si="16"/>
        <v>0.74834782608695649</v>
      </c>
      <c r="P178" s="5">
        <f t="shared" si="17"/>
        <v>110.05115089514067</v>
      </c>
      <c r="Q178" t="str">
        <f t="shared" si="18"/>
        <v>theater</v>
      </c>
      <c r="R178" t="str">
        <f t="shared" si="19"/>
        <v>plays</v>
      </c>
      <c r="S178" s="9" t="str">
        <f t="shared" si="20"/>
        <v>09-03-2016</v>
      </c>
      <c r="T178" s="9" t="str">
        <f t="shared" si="21"/>
        <v>09-12-2016</v>
      </c>
      <c r="U178" t="str">
        <f t="shared" si="22"/>
        <v>Sep</v>
      </c>
      <c r="V178">
        <f t="shared" si="23"/>
        <v>2016</v>
      </c>
    </row>
    <row r="179" spans="1:22" ht="18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 t="shared" si="16"/>
        <v>4.1647680412371137</v>
      </c>
      <c r="P179" s="5">
        <f t="shared" si="17"/>
        <v>58.997079225994888</v>
      </c>
      <c r="Q179" t="str">
        <f t="shared" si="18"/>
        <v>theater</v>
      </c>
      <c r="R179" t="str">
        <f t="shared" si="19"/>
        <v>plays</v>
      </c>
      <c r="S179" s="9" t="str">
        <f t="shared" si="20"/>
        <v>11-15-2010</v>
      </c>
      <c r="T179" s="9" t="str">
        <f t="shared" si="21"/>
        <v>12-10-2010</v>
      </c>
      <c r="U179" t="str">
        <f t="shared" si="22"/>
        <v>Nov</v>
      </c>
      <c r="V179">
        <f t="shared" si="23"/>
        <v>2010</v>
      </c>
    </row>
    <row r="180" spans="1:22" ht="18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 t="shared" si="16"/>
        <v>0.96208333333333329</v>
      </c>
      <c r="P180" s="5">
        <f t="shared" si="17"/>
        <v>32.985714285714288</v>
      </c>
      <c r="Q180" t="str">
        <f t="shared" si="18"/>
        <v>food</v>
      </c>
      <c r="R180" t="str">
        <f t="shared" si="19"/>
        <v>food trucks</v>
      </c>
      <c r="S180" s="9" t="str">
        <f t="shared" si="20"/>
        <v>09-21-2017</v>
      </c>
      <c r="T180" s="9" t="str">
        <f t="shared" si="21"/>
        <v>09-30-2017</v>
      </c>
      <c r="U180" t="str">
        <f t="shared" si="22"/>
        <v>Sep</v>
      </c>
      <c r="V180">
        <f t="shared" si="23"/>
        <v>2017</v>
      </c>
    </row>
    <row r="181" spans="1:22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 t="shared" si="16"/>
        <v>3.5771910112359548</v>
      </c>
      <c r="P181" s="5">
        <f t="shared" si="17"/>
        <v>45.005654509471306</v>
      </c>
      <c r="Q181" t="str">
        <f t="shared" si="18"/>
        <v>theater</v>
      </c>
      <c r="R181" t="str">
        <f t="shared" si="19"/>
        <v>plays</v>
      </c>
      <c r="S181" s="9" t="str">
        <f t="shared" si="20"/>
        <v>03-17-2013</v>
      </c>
      <c r="T181" s="9" t="str">
        <f t="shared" si="21"/>
        <v>03-18-2013</v>
      </c>
      <c r="U181" t="str">
        <f t="shared" si="22"/>
        <v>Mar</v>
      </c>
      <c r="V181">
        <f t="shared" si="23"/>
        <v>2013</v>
      </c>
    </row>
    <row r="182" spans="1:22" ht="18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 t="shared" si="16"/>
        <v>3.0845714285714285</v>
      </c>
      <c r="P182" s="5">
        <f t="shared" si="17"/>
        <v>81.98196487897485</v>
      </c>
      <c r="Q182" t="str">
        <f t="shared" si="18"/>
        <v>technology</v>
      </c>
      <c r="R182" t="str">
        <f t="shared" si="19"/>
        <v>wearables</v>
      </c>
      <c r="S182" s="9" t="str">
        <f t="shared" si="20"/>
        <v>03-22-2010</v>
      </c>
      <c r="T182" s="9" t="str">
        <f t="shared" si="21"/>
        <v>03-27-2010</v>
      </c>
      <c r="U182" t="str">
        <f t="shared" si="22"/>
        <v>Mar</v>
      </c>
      <c r="V182">
        <f t="shared" si="23"/>
        <v>2010</v>
      </c>
    </row>
    <row r="183" spans="1:22" ht="18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 t="shared" si="16"/>
        <v>0.61802325581395345</v>
      </c>
      <c r="P183" s="5">
        <f t="shared" si="17"/>
        <v>39.080882352941174</v>
      </c>
      <c r="Q183" t="str">
        <f t="shared" si="18"/>
        <v>technology</v>
      </c>
      <c r="R183" t="str">
        <f t="shared" si="19"/>
        <v>web</v>
      </c>
      <c r="S183" s="9" t="str">
        <f t="shared" si="20"/>
        <v>10-04-2017</v>
      </c>
      <c r="T183" s="9" t="str">
        <f t="shared" si="21"/>
        <v>10-22-2017</v>
      </c>
      <c r="U183" t="str">
        <f t="shared" si="22"/>
        <v>Oct</v>
      </c>
      <c r="V183">
        <f t="shared" si="23"/>
        <v>2017</v>
      </c>
    </row>
    <row r="184" spans="1:22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 t="shared" si="16"/>
        <v>7.2232472324723247</v>
      </c>
      <c r="P184" s="5">
        <f t="shared" si="17"/>
        <v>58.996383363471971</v>
      </c>
      <c r="Q184" t="str">
        <f t="shared" si="18"/>
        <v>theater</v>
      </c>
      <c r="R184" t="str">
        <f t="shared" si="19"/>
        <v>plays</v>
      </c>
      <c r="S184" s="9" t="str">
        <f t="shared" si="20"/>
        <v>06-15-2019</v>
      </c>
      <c r="T184" s="9" t="str">
        <f t="shared" si="21"/>
        <v>07-01-2019</v>
      </c>
      <c r="U184" t="str">
        <f t="shared" si="22"/>
        <v>Jun</v>
      </c>
      <c r="V184">
        <f t="shared" si="23"/>
        <v>2019</v>
      </c>
    </row>
    <row r="185" spans="1:22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 t="shared" si="16"/>
        <v>0.69117647058823528</v>
      </c>
      <c r="P185" s="5">
        <f t="shared" si="17"/>
        <v>40.988372093023258</v>
      </c>
      <c r="Q185" t="str">
        <f t="shared" si="18"/>
        <v>music</v>
      </c>
      <c r="R185" t="str">
        <f t="shared" si="19"/>
        <v>rock</v>
      </c>
      <c r="S185" s="9" t="str">
        <f t="shared" si="20"/>
        <v>09-09-2010</v>
      </c>
      <c r="T185" s="9" t="str">
        <f t="shared" si="21"/>
        <v>09-22-2010</v>
      </c>
      <c r="U185" t="str">
        <f t="shared" si="22"/>
        <v>Sep</v>
      </c>
      <c r="V185">
        <f t="shared" si="23"/>
        <v>2010</v>
      </c>
    </row>
    <row r="186" spans="1:22" ht="18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 t="shared" si="16"/>
        <v>2.9305555555555554</v>
      </c>
      <c r="P186" s="5">
        <f t="shared" si="17"/>
        <v>31.029411764705884</v>
      </c>
      <c r="Q186" t="str">
        <f t="shared" si="18"/>
        <v>theater</v>
      </c>
      <c r="R186" t="str">
        <f t="shared" si="19"/>
        <v>plays</v>
      </c>
      <c r="S186" s="9" t="str">
        <f t="shared" si="20"/>
        <v>05-03-2019</v>
      </c>
      <c r="T186" s="9" t="str">
        <f t="shared" si="21"/>
        <v>05-04-2019</v>
      </c>
      <c r="U186" t="str">
        <f t="shared" si="22"/>
        <v>May</v>
      </c>
      <c r="V186">
        <f t="shared" si="23"/>
        <v>2019</v>
      </c>
    </row>
    <row r="187" spans="1:22" ht="18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 t="shared" si="16"/>
        <v>0.71799999999999997</v>
      </c>
      <c r="P187" s="5">
        <f t="shared" si="17"/>
        <v>37.789473684210527</v>
      </c>
      <c r="Q187" t="str">
        <f t="shared" si="18"/>
        <v>film &amp; video</v>
      </c>
      <c r="R187" t="str">
        <f t="shared" si="19"/>
        <v>television</v>
      </c>
      <c r="S187" s="9" t="str">
        <f t="shared" si="20"/>
        <v>05-13-2018</v>
      </c>
      <c r="T187" s="9" t="str">
        <f t="shared" si="21"/>
        <v>05-24-2018</v>
      </c>
      <c r="U187" t="str">
        <f t="shared" si="22"/>
        <v>May</v>
      </c>
      <c r="V187">
        <f t="shared" si="23"/>
        <v>2018</v>
      </c>
    </row>
    <row r="188" spans="1:22" ht="18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 t="shared" si="16"/>
        <v>0.31934684684684683</v>
      </c>
      <c r="P188" s="5">
        <f t="shared" si="17"/>
        <v>32.006772009029348</v>
      </c>
      <c r="Q188" t="str">
        <f t="shared" si="18"/>
        <v>theater</v>
      </c>
      <c r="R188" t="str">
        <f t="shared" si="19"/>
        <v>plays</v>
      </c>
      <c r="S188" s="9" t="str">
        <f t="shared" si="20"/>
        <v>05-23-2014</v>
      </c>
      <c r="T188" s="9" t="str">
        <f t="shared" si="21"/>
        <v>06-07-2014</v>
      </c>
      <c r="U188" t="str">
        <f t="shared" si="22"/>
        <v>May</v>
      </c>
      <c r="V188">
        <f t="shared" si="23"/>
        <v>2014</v>
      </c>
    </row>
    <row r="189" spans="1:22" ht="18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 t="shared" si="16"/>
        <v>2.2987375415282392</v>
      </c>
      <c r="P189" s="5">
        <f t="shared" si="17"/>
        <v>95.966712898751737</v>
      </c>
      <c r="Q189" t="str">
        <f t="shared" si="18"/>
        <v>film &amp; video</v>
      </c>
      <c r="R189" t="str">
        <f t="shared" si="19"/>
        <v>shorts</v>
      </c>
      <c r="S189" s="9" t="str">
        <f t="shared" si="20"/>
        <v>02-23-2013</v>
      </c>
      <c r="T189" s="9" t="str">
        <f t="shared" si="21"/>
        <v>03-23-2013</v>
      </c>
      <c r="U189" t="str">
        <f t="shared" si="22"/>
        <v>Feb</v>
      </c>
      <c r="V189">
        <f t="shared" si="23"/>
        <v>2013</v>
      </c>
    </row>
    <row r="190" spans="1:22" ht="18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 t="shared" si="16"/>
        <v>0.3201219512195122</v>
      </c>
      <c r="P190" s="5">
        <f t="shared" si="17"/>
        <v>75</v>
      </c>
      <c r="Q190" t="str">
        <f t="shared" si="18"/>
        <v>theater</v>
      </c>
      <c r="R190" t="str">
        <f t="shared" si="19"/>
        <v>plays</v>
      </c>
      <c r="S190" s="9" t="str">
        <f t="shared" si="20"/>
        <v>12-02-2014</v>
      </c>
      <c r="T190" s="9" t="str">
        <f t="shared" si="21"/>
        <v>12-03-2014</v>
      </c>
      <c r="U190" t="str">
        <f t="shared" si="22"/>
        <v>Dec</v>
      </c>
      <c r="V190">
        <f t="shared" si="23"/>
        <v>2014</v>
      </c>
    </row>
    <row r="191" spans="1:22" ht="18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 t="shared" si="16"/>
        <v>0.23525352848928385</v>
      </c>
      <c r="P191" s="5">
        <f t="shared" si="17"/>
        <v>102.0498866213152</v>
      </c>
      <c r="Q191" t="str">
        <f t="shared" si="18"/>
        <v>theater</v>
      </c>
      <c r="R191" t="str">
        <f t="shared" si="19"/>
        <v>plays</v>
      </c>
      <c r="S191" s="9" t="str">
        <f t="shared" si="20"/>
        <v>03-04-2016</v>
      </c>
      <c r="T191" s="9" t="str">
        <f t="shared" si="21"/>
        <v>03-04-2016</v>
      </c>
      <c r="U191" t="str">
        <f t="shared" si="22"/>
        <v>Mar</v>
      </c>
      <c r="V191">
        <f t="shared" si="23"/>
        <v>2016</v>
      </c>
    </row>
    <row r="192" spans="1:22" ht="18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 t="shared" si="16"/>
        <v>0.68594594594594593</v>
      </c>
      <c r="P192" s="5">
        <f t="shared" si="17"/>
        <v>105.75</v>
      </c>
      <c r="Q192" t="str">
        <f t="shared" si="18"/>
        <v>theater</v>
      </c>
      <c r="R192" t="str">
        <f t="shared" si="19"/>
        <v>plays</v>
      </c>
      <c r="S192" s="9" t="str">
        <f t="shared" si="20"/>
        <v>06-04-2013</v>
      </c>
      <c r="T192" s="9" t="str">
        <f t="shared" si="21"/>
        <v>06-05-2013</v>
      </c>
      <c r="U192" t="str">
        <f t="shared" si="22"/>
        <v>Jun</v>
      </c>
      <c r="V192">
        <f t="shared" si="23"/>
        <v>2013</v>
      </c>
    </row>
    <row r="193" spans="1:22" ht="18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 t="shared" si="16"/>
        <v>0.37952380952380954</v>
      </c>
      <c r="P193" s="5">
        <f t="shared" si="17"/>
        <v>37.069767441860463</v>
      </c>
      <c r="Q193" t="str">
        <f t="shared" si="18"/>
        <v>theater</v>
      </c>
      <c r="R193" t="str">
        <f t="shared" si="19"/>
        <v>plays</v>
      </c>
      <c r="S193" s="9" t="str">
        <f t="shared" si="20"/>
        <v>03-12-2019</v>
      </c>
      <c r="T193" s="9" t="str">
        <f t="shared" si="21"/>
        <v>03-15-2019</v>
      </c>
      <c r="U193" t="str">
        <f t="shared" si="22"/>
        <v>Mar</v>
      </c>
      <c r="V193">
        <f t="shared" si="23"/>
        <v>2019</v>
      </c>
    </row>
    <row r="194" spans="1:22" ht="18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 t="shared" si="16"/>
        <v>0.19992957746478873</v>
      </c>
      <c r="P194" s="5">
        <f t="shared" si="17"/>
        <v>35.049382716049379</v>
      </c>
      <c r="Q194" t="str">
        <f t="shared" si="18"/>
        <v>music</v>
      </c>
      <c r="R194" t="str">
        <f t="shared" si="19"/>
        <v>rock</v>
      </c>
      <c r="S194" s="9" t="str">
        <f t="shared" si="20"/>
        <v>06-27-2014</v>
      </c>
      <c r="T194" s="9" t="str">
        <f t="shared" si="21"/>
        <v>07-01-2014</v>
      </c>
      <c r="U194" t="str">
        <f t="shared" si="22"/>
        <v>Jun</v>
      </c>
      <c r="V194">
        <f t="shared" si="23"/>
        <v>2014</v>
      </c>
    </row>
    <row r="195" spans="1:22" ht="18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 t="shared" ref="O195:O258" si="24">E195/D195</f>
        <v>0.45636363636363636</v>
      </c>
      <c r="P195" s="5">
        <f t="shared" ref="P195:P258" si="25">IF(G195=0,0,E195/G195)</f>
        <v>46.338461538461537</v>
      </c>
      <c r="Q195" t="str">
        <f t="shared" ref="Q195:Q258" si="26">LEFT(N195,FIND("/",N195,1)-1)</f>
        <v>music</v>
      </c>
      <c r="R195" t="str">
        <f t="shared" ref="R195:R258" si="27">MID(N195,FIND("/",N195,1)+1,LEN(N195)-FIND("/",N195,1))</f>
        <v>indie rock</v>
      </c>
      <c r="S195" s="9" t="str">
        <f t="shared" ref="S195:S258" si="28">TEXT((J195/86400)+25569+(9/24),"mm-dd-yyyy")</f>
        <v>04-08-2018</v>
      </c>
      <c r="T195" s="9" t="str">
        <f t="shared" ref="T195:T258" si="29">TEXT((K195/86400)+25569+(9/24),"mm-dd-yyyy")</f>
        <v>04-12-2018</v>
      </c>
      <c r="U195" t="str">
        <f t="shared" ref="U195:U258" si="30">TEXT(MONTH(S195)*29,"MMM")</f>
        <v>Apr</v>
      </c>
      <c r="V195">
        <f t="shared" ref="V195:V258" si="31">YEAR(S195)</f>
        <v>2018</v>
      </c>
    </row>
    <row r="196" spans="1:22" ht="18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 t="shared" si="24"/>
        <v>1.227605633802817</v>
      </c>
      <c r="P196" s="5">
        <f t="shared" si="25"/>
        <v>69.174603174603178</v>
      </c>
      <c r="Q196" t="str">
        <f t="shared" si="26"/>
        <v>music</v>
      </c>
      <c r="R196" t="str">
        <f t="shared" si="27"/>
        <v>metal</v>
      </c>
      <c r="S196" s="9" t="str">
        <f t="shared" si="28"/>
        <v>09-14-2015</v>
      </c>
      <c r="T196" s="9" t="str">
        <f t="shared" si="29"/>
        <v>09-30-2015</v>
      </c>
      <c r="U196" t="str">
        <f t="shared" si="30"/>
        <v>Sep</v>
      </c>
      <c r="V196">
        <f t="shared" si="31"/>
        <v>2015</v>
      </c>
    </row>
    <row r="197" spans="1:22" ht="18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 t="shared" si="24"/>
        <v>3.61753164556962</v>
      </c>
      <c r="P197" s="5">
        <f t="shared" si="25"/>
        <v>109.07824427480917</v>
      </c>
      <c r="Q197" t="str">
        <f t="shared" si="26"/>
        <v>music</v>
      </c>
      <c r="R197" t="str">
        <f t="shared" si="27"/>
        <v>electric music</v>
      </c>
      <c r="S197" s="9" t="str">
        <f t="shared" si="28"/>
        <v>07-29-2018</v>
      </c>
      <c r="T197" s="9" t="str">
        <f t="shared" si="29"/>
        <v>08-05-2018</v>
      </c>
      <c r="U197" t="str">
        <f t="shared" si="30"/>
        <v>Jul</v>
      </c>
      <c r="V197">
        <f t="shared" si="31"/>
        <v>2018</v>
      </c>
    </row>
    <row r="198" spans="1:22" ht="18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 t="shared" si="24"/>
        <v>0.63146341463414635</v>
      </c>
      <c r="P198" s="5">
        <f t="shared" si="25"/>
        <v>51.78</v>
      </c>
      <c r="Q198" t="str">
        <f t="shared" si="26"/>
        <v>technology</v>
      </c>
      <c r="R198" t="str">
        <f t="shared" si="27"/>
        <v>wearables</v>
      </c>
      <c r="S198" s="9" t="str">
        <f t="shared" si="28"/>
        <v>09-03-2016</v>
      </c>
      <c r="T198" s="9" t="str">
        <f t="shared" si="29"/>
        <v>09-22-2016</v>
      </c>
      <c r="U198" t="str">
        <f t="shared" si="30"/>
        <v>Sep</v>
      </c>
      <c r="V198">
        <f t="shared" si="31"/>
        <v>2016</v>
      </c>
    </row>
    <row r="199" spans="1:22" ht="18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 t="shared" si="24"/>
        <v>2.9820475319926874</v>
      </c>
      <c r="P199" s="5">
        <f t="shared" si="25"/>
        <v>82.010055304172951</v>
      </c>
      <c r="Q199" t="str">
        <f t="shared" si="26"/>
        <v>film &amp; video</v>
      </c>
      <c r="R199" t="str">
        <f t="shared" si="27"/>
        <v>drama</v>
      </c>
      <c r="S199" s="9" t="str">
        <f t="shared" si="28"/>
        <v>06-23-2017</v>
      </c>
      <c r="T199" s="9" t="str">
        <f t="shared" si="29"/>
        <v>07-07-2017</v>
      </c>
      <c r="U199" t="str">
        <f t="shared" si="30"/>
        <v>Jun</v>
      </c>
      <c r="V199">
        <f t="shared" si="31"/>
        <v>2017</v>
      </c>
    </row>
    <row r="200" spans="1:22" ht="18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 t="shared" si="24"/>
        <v>9.5585443037974685E-2</v>
      </c>
      <c r="P200" s="5">
        <f t="shared" si="25"/>
        <v>35.958333333333336</v>
      </c>
      <c r="Q200" t="str">
        <f t="shared" si="26"/>
        <v>music</v>
      </c>
      <c r="R200" t="str">
        <f t="shared" si="27"/>
        <v>electric music</v>
      </c>
      <c r="S200" s="9" t="str">
        <f t="shared" si="28"/>
        <v>08-06-2010</v>
      </c>
      <c r="T200" s="9" t="str">
        <f t="shared" si="29"/>
        <v>09-04-2010</v>
      </c>
      <c r="U200" t="str">
        <f t="shared" si="30"/>
        <v>Aug</v>
      </c>
      <c r="V200">
        <f t="shared" si="31"/>
        <v>2010</v>
      </c>
    </row>
    <row r="201" spans="1:22" ht="18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 t="shared" si="24"/>
        <v>0.5377777777777778</v>
      </c>
      <c r="P201" s="5">
        <f t="shared" si="25"/>
        <v>74.461538461538467</v>
      </c>
      <c r="Q201" t="str">
        <f t="shared" si="26"/>
        <v>music</v>
      </c>
      <c r="R201" t="str">
        <f t="shared" si="27"/>
        <v>rock</v>
      </c>
      <c r="S201" s="9" t="str">
        <f t="shared" si="28"/>
        <v>07-07-2015</v>
      </c>
      <c r="T201" s="9" t="str">
        <f t="shared" si="29"/>
        <v>07-11-2015</v>
      </c>
      <c r="U201" t="str">
        <f t="shared" si="30"/>
        <v>Jul</v>
      </c>
      <c r="V201">
        <f t="shared" si="31"/>
        <v>2015</v>
      </c>
    </row>
    <row r="202" spans="1:22" ht="18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 t="shared" si="24"/>
        <v>0.02</v>
      </c>
      <c r="P202" s="5">
        <f t="shared" si="25"/>
        <v>2</v>
      </c>
      <c r="Q202" t="str">
        <f t="shared" si="26"/>
        <v>theater</v>
      </c>
      <c r="R202" t="str">
        <f t="shared" si="27"/>
        <v>plays</v>
      </c>
      <c r="S202" s="9" t="str">
        <f t="shared" si="28"/>
        <v>03-25-2010</v>
      </c>
      <c r="T202" s="9" t="str">
        <f t="shared" si="29"/>
        <v>04-05-2010</v>
      </c>
      <c r="U202" t="str">
        <f t="shared" si="30"/>
        <v>Mar</v>
      </c>
      <c r="V202">
        <f t="shared" si="31"/>
        <v>2010</v>
      </c>
    </row>
    <row r="203" spans="1:22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 t="shared" si="24"/>
        <v>6.8119047619047617</v>
      </c>
      <c r="P203" s="5">
        <f t="shared" si="25"/>
        <v>91.114649681528661</v>
      </c>
      <c r="Q203" t="str">
        <f t="shared" si="26"/>
        <v>technology</v>
      </c>
      <c r="R203" t="str">
        <f t="shared" si="27"/>
        <v>web</v>
      </c>
      <c r="S203" s="9" t="str">
        <f t="shared" si="28"/>
        <v>07-25-2014</v>
      </c>
      <c r="T203" s="9" t="str">
        <f t="shared" si="29"/>
        <v>08-12-2014</v>
      </c>
      <c r="U203" t="str">
        <f t="shared" si="30"/>
        <v>Jul</v>
      </c>
      <c r="V203">
        <f t="shared" si="31"/>
        <v>2014</v>
      </c>
    </row>
    <row r="204" spans="1:22" ht="18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 t="shared" si="24"/>
        <v>0.78831325301204824</v>
      </c>
      <c r="P204" s="5">
        <f t="shared" si="25"/>
        <v>79.792682926829272</v>
      </c>
      <c r="Q204" t="str">
        <f t="shared" si="26"/>
        <v>food</v>
      </c>
      <c r="R204" t="str">
        <f t="shared" si="27"/>
        <v>food trucks</v>
      </c>
      <c r="S204" s="9" t="str">
        <f t="shared" si="28"/>
        <v>10-02-2011</v>
      </c>
      <c r="T204" s="9" t="str">
        <f t="shared" si="29"/>
        <v>10-06-2011</v>
      </c>
      <c r="U204" t="str">
        <f t="shared" si="30"/>
        <v>Oct</v>
      </c>
      <c r="V204">
        <f t="shared" si="31"/>
        <v>2011</v>
      </c>
    </row>
    <row r="205" spans="1:22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 t="shared" si="24"/>
        <v>1.3440792216817234</v>
      </c>
      <c r="P205" s="5">
        <f t="shared" si="25"/>
        <v>42.999777678968428</v>
      </c>
      <c r="Q205" t="str">
        <f t="shared" si="26"/>
        <v>theater</v>
      </c>
      <c r="R205" t="str">
        <f t="shared" si="27"/>
        <v>plays</v>
      </c>
      <c r="S205" s="9" t="str">
        <f t="shared" si="28"/>
        <v>01-17-2017</v>
      </c>
      <c r="T205" s="9" t="str">
        <f t="shared" si="29"/>
        <v>01-19-2017</v>
      </c>
      <c r="U205" t="str">
        <f t="shared" si="30"/>
        <v>Jan</v>
      </c>
      <c r="V205">
        <f t="shared" si="31"/>
        <v>2017</v>
      </c>
    </row>
    <row r="206" spans="1:22" ht="18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 t="shared" si="24"/>
        <v>3.372E-2</v>
      </c>
      <c r="P206" s="5">
        <f t="shared" si="25"/>
        <v>63.225000000000001</v>
      </c>
      <c r="Q206" t="str">
        <f t="shared" si="26"/>
        <v>music</v>
      </c>
      <c r="R206" t="str">
        <f t="shared" si="27"/>
        <v>jazz</v>
      </c>
      <c r="S206" s="9" t="str">
        <f t="shared" si="28"/>
        <v>04-03-2011</v>
      </c>
      <c r="T206" s="9" t="str">
        <f t="shared" si="29"/>
        <v>04-13-2011</v>
      </c>
      <c r="U206" t="str">
        <f t="shared" si="30"/>
        <v>Apr</v>
      </c>
      <c r="V206">
        <f t="shared" si="31"/>
        <v>2011</v>
      </c>
    </row>
    <row r="207" spans="1:22" ht="18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 t="shared" si="24"/>
        <v>4.3184615384615386</v>
      </c>
      <c r="P207" s="5">
        <f t="shared" si="25"/>
        <v>70.174999999999997</v>
      </c>
      <c r="Q207" t="str">
        <f t="shared" si="26"/>
        <v>theater</v>
      </c>
      <c r="R207" t="str">
        <f t="shared" si="27"/>
        <v>plays</v>
      </c>
      <c r="S207" s="9" t="str">
        <f t="shared" si="28"/>
        <v>10-17-2018</v>
      </c>
      <c r="T207" s="9" t="str">
        <f t="shared" si="29"/>
        <v>10-29-2018</v>
      </c>
      <c r="U207" t="str">
        <f t="shared" si="30"/>
        <v>Oct</v>
      </c>
      <c r="V207">
        <f t="shared" si="31"/>
        <v>2018</v>
      </c>
    </row>
    <row r="208" spans="1:22" ht="18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 t="shared" si="24"/>
        <v>0.38844444444444443</v>
      </c>
      <c r="P208" s="5">
        <f t="shared" si="25"/>
        <v>61.333333333333336</v>
      </c>
      <c r="Q208" t="str">
        <f t="shared" si="26"/>
        <v>publishing</v>
      </c>
      <c r="R208" t="str">
        <f t="shared" si="27"/>
        <v>fiction</v>
      </c>
      <c r="S208" s="9" t="str">
        <f t="shared" si="28"/>
        <v>02-27-2010</v>
      </c>
      <c r="T208" s="9" t="str">
        <f t="shared" si="29"/>
        <v>03-08-2010</v>
      </c>
      <c r="U208" t="str">
        <f t="shared" si="30"/>
        <v>Feb</v>
      </c>
      <c r="V208">
        <f t="shared" si="31"/>
        <v>2010</v>
      </c>
    </row>
    <row r="209" spans="1:22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 t="shared" si="24"/>
        <v>4.2569999999999997</v>
      </c>
      <c r="P209" s="5">
        <f t="shared" si="25"/>
        <v>99</v>
      </c>
      <c r="Q209" t="str">
        <f t="shared" si="26"/>
        <v>music</v>
      </c>
      <c r="R209" t="str">
        <f t="shared" si="27"/>
        <v>rock</v>
      </c>
      <c r="S209" s="9" t="str">
        <f t="shared" si="28"/>
        <v>08-28-2018</v>
      </c>
      <c r="T209" s="9" t="str">
        <f t="shared" si="29"/>
        <v>09-17-2018</v>
      </c>
      <c r="U209" t="str">
        <f t="shared" si="30"/>
        <v>Aug</v>
      </c>
      <c r="V209">
        <f t="shared" si="31"/>
        <v>2018</v>
      </c>
    </row>
    <row r="210" spans="1:22" ht="18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 t="shared" si="24"/>
        <v>1.0112239715591671</v>
      </c>
      <c r="P210" s="5">
        <f t="shared" si="25"/>
        <v>96.984900146127615</v>
      </c>
      <c r="Q210" t="str">
        <f t="shared" si="26"/>
        <v>film &amp; video</v>
      </c>
      <c r="R210" t="str">
        <f t="shared" si="27"/>
        <v>documentary</v>
      </c>
      <c r="S210" s="9" t="str">
        <f t="shared" si="28"/>
        <v>11-09-2017</v>
      </c>
      <c r="T210" s="9" t="str">
        <f t="shared" si="29"/>
        <v>12-03-2017</v>
      </c>
      <c r="U210" t="str">
        <f t="shared" si="30"/>
        <v>Nov</v>
      </c>
      <c r="V210">
        <f t="shared" si="31"/>
        <v>2017</v>
      </c>
    </row>
    <row r="211" spans="1:22" ht="18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 t="shared" si="24"/>
        <v>0.21188688946015424</v>
      </c>
      <c r="P211" s="5">
        <f t="shared" si="25"/>
        <v>51.004950495049506</v>
      </c>
      <c r="Q211" t="str">
        <f t="shared" si="26"/>
        <v>film &amp; video</v>
      </c>
      <c r="R211" t="str">
        <f t="shared" si="27"/>
        <v>documentary</v>
      </c>
      <c r="S211" s="9" t="str">
        <f t="shared" si="28"/>
        <v>05-06-2016</v>
      </c>
      <c r="T211" s="9" t="str">
        <f t="shared" si="29"/>
        <v>05-13-2016</v>
      </c>
      <c r="U211" t="str">
        <f t="shared" si="30"/>
        <v>May</v>
      </c>
      <c r="V211">
        <f t="shared" si="31"/>
        <v>2016</v>
      </c>
    </row>
    <row r="212" spans="1:22" ht="18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 t="shared" si="24"/>
        <v>0.67425531914893622</v>
      </c>
      <c r="P212" s="5">
        <f t="shared" si="25"/>
        <v>28.044247787610619</v>
      </c>
      <c r="Q212" t="str">
        <f t="shared" si="26"/>
        <v>film &amp; video</v>
      </c>
      <c r="R212" t="str">
        <f t="shared" si="27"/>
        <v>science fiction</v>
      </c>
      <c r="S212" s="9" t="str">
        <f t="shared" si="28"/>
        <v>03-03-2017</v>
      </c>
      <c r="T212" s="9" t="str">
        <f t="shared" si="29"/>
        <v>03-30-2017</v>
      </c>
      <c r="U212" t="str">
        <f t="shared" si="30"/>
        <v>Mar</v>
      </c>
      <c r="V212">
        <f t="shared" si="31"/>
        <v>2017</v>
      </c>
    </row>
    <row r="213" spans="1:22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 t="shared" si="24"/>
        <v>0.9492337164750958</v>
      </c>
      <c r="P213" s="5">
        <f t="shared" si="25"/>
        <v>60.984615384615381</v>
      </c>
      <c r="Q213" t="str">
        <f t="shared" si="26"/>
        <v>theater</v>
      </c>
      <c r="R213" t="str">
        <f t="shared" si="27"/>
        <v>plays</v>
      </c>
      <c r="S213" s="9" t="str">
        <f t="shared" si="28"/>
        <v>08-27-2013</v>
      </c>
      <c r="T213" s="9" t="str">
        <f t="shared" si="29"/>
        <v>09-20-2013</v>
      </c>
      <c r="U213" t="str">
        <f t="shared" si="30"/>
        <v>Aug</v>
      </c>
      <c r="V213">
        <f t="shared" si="31"/>
        <v>2013</v>
      </c>
    </row>
    <row r="214" spans="1:22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 t="shared" si="24"/>
        <v>1.5185185185185186</v>
      </c>
      <c r="P214" s="5">
        <f t="shared" si="25"/>
        <v>73.214285714285708</v>
      </c>
      <c r="Q214" t="str">
        <f t="shared" si="26"/>
        <v>theater</v>
      </c>
      <c r="R214" t="str">
        <f t="shared" si="27"/>
        <v>plays</v>
      </c>
      <c r="S214" s="9" t="str">
        <f t="shared" si="28"/>
        <v>12-15-2019</v>
      </c>
      <c r="T214" s="9" t="str">
        <f t="shared" si="29"/>
        <v>01-30-2020</v>
      </c>
      <c r="U214" t="str">
        <f t="shared" si="30"/>
        <v>Dec</v>
      </c>
      <c r="V214">
        <f t="shared" si="31"/>
        <v>2019</v>
      </c>
    </row>
    <row r="215" spans="1:22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 t="shared" si="24"/>
        <v>1.9516382252559727</v>
      </c>
      <c r="P215" s="5">
        <f t="shared" si="25"/>
        <v>39.997435299603637</v>
      </c>
      <c r="Q215" t="str">
        <f t="shared" si="26"/>
        <v>music</v>
      </c>
      <c r="R215" t="str">
        <f t="shared" si="27"/>
        <v>indie rock</v>
      </c>
      <c r="S215" s="9" t="str">
        <f t="shared" si="28"/>
        <v>11-06-2010</v>
      </c>
      <c r="T215" s="9" t="str">
        <f t="shared" si="29"/>
        <v>11-14-2010</v>
      </c>
      <c r="U215" t="str">
        <f t="shared" si="30"/>
        <v>Nov</v>
      </c>
      <c r="V215">
        <f t="shared" si="31"/>
        <v>2010</v>
      </c>
    </row>
    <row r="216" spans="1:22" ht="18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 t="shared" si="24"/>
        <v>10.231428571428571</v>
      </c>
      <c r="P216" s="5">
        <f t="shared" si="25"/>
        <v>86.812121212121212</v>
      </c>
      <c r="Q216" t="str">
        <f t="shared" si="26"/>
        <v>music</v>
      </c>
      <c r="R216" t="str">
        <f t="shared" si="27"/>
        <v>rock</v>
      </c>
      <c r="S216" s="9" t="str">
        <f t="shared" si="28"/>
        <v>08-19-2010</v>
      </c>
      <c r="T216" s="9" t="str">
        <f t="shared" si="29"/>
        <v>08-25-2010</v>
      </c>
      <c r="U216" t="str">
        <f t="shared" si="30"/>
        <v>Aug</v>
      </c>
      <c r="V216">
        <f t="shared" si="31"/>
        <v>2010</v>
      </c>
    </row>
    <row r="217" spans="1:22" ht="18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 t="shared" si="24"/>
        <v>3.8418367346938778E-2</v>
      </c>
      <c r="P217" s="5">
        <f t="shared" si="25"/>
        <v>42.125874125874127</v>
      </c>
      <c r="Q217" t="str">
        <f t="shared" si="26"/>
        <v>theater</v>
      </c>
      <c r="R217" t="str">
        <f t="shared" si="27"/>
        <v>plays</v>
      </c>
      <c r="S217" s="9" t="str">
        <f t="shared" si="28"/>
        <v>02-13-2019</v>
      </c>
      <c r="T217" s="9" t="str">
        <f t="shared" si="29"/>
        <v>02-15-2019</v>
      </c>
      <c r="U217" t="str">
        <f t="shared" si="30"/>
        <v>Feb</v>
      </c>
      <c r="V217">
        <f t="shared" si="31"/>
        <v>2019</v>
      </c>
    </row>
    <row r="218" spans="1:22" ht="18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 t="shared" si="24"/>
        <v>1.5507066557107643</v>
      </c>
      <c r="P218" s="5">
        <f t="shared" si="25"/>
        <v>103.97851239669421</v>
      </c>
      <c r="Q218" t="str">
        <f t="shared" si="26"/>
        <v>theater</v>
      </c>
      <c r="R218" t="str">
        <f t="shared" si="27"/>
        <v>plays</v>
      </c>
      <c r="S218" s="9" t="str">
        <f t="shared" si="28"/>
        <v>11-22-2011</v>
      </c>
      <c r="T218" s="9" t="str">
        <f t="shared" si="29"/>
        <v>11-24-2011</v>
      </c>
      <c r="U218" t="str">
        <f t="shared" si="30"/>
        <v>Nov</v>
      </c>
      <c r="V218">
        <f t="shared" si="31"/>
        <v>2011</v>
      </c>
    </row>
    <row r="219" spans="1:22" ht="18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 t="shared" si="24"/>
        <v>0.44753477588871715</v>
      </c>
      <c r="P219" s="5">
        <f t="shared" si="25"/>
        <v>62.003211991434689</v>
      </c>
      <c r="Q219" t="str">
        <f t="shared" si="26"/>
        <v>film &amp; video</v>
      </c>
      <c r="R219" t="str">
        <f t="shared" si="27"/>
        <v>science fiction</v>
      </c>
      <c r="S219" s="9" t="str">
        <f t="shared" si="28"/>
        <v>04-28-2019</v>
      </c>
      <c r="T219" s="9" t="str">
        <f t="shared" si="29"/>
        <v>05-07-2019</v>
      </c>
      <c r="U219" t="str">
        <f t="shared" si="30"/>
        <v>Apr</v>
      </c>
      <c r="V219">
        <f t="shared" si="31"/>
        <v>2019</v>
      </c>
    </row>
    <row r="220" spans="1:22" ht="18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 t="shared" si="24"/>
        <v>2.1594736842105262</v>
      </c>
      <c r="P220" s="5">
        <f t="shared" si="25"/>
        <v>31.005037783375315</v>
      </c>
      <c r="Q220" t="str">
        <f t="shared" si="26"/>
        <v>film &amp; video</v>
      </c>
      <c r="R220" t="str">
        <f t="shared" si="27"/>
        <v>shorts</v>
      </c>
      <c r="S220" s="9" t="str">
        <f t="shared" si="28"/>
        <v>11-11-2011</v>
      </c>
      <c r="T220" s="9" t="str">
        <f t="shared" si="29"/>
        <v>12-15-2011</v>
      </c>
      <c r="U220" t="str">
        <f t="shared" si="30"/>
        <v>Nov</v>
      </c>
      <c r="V220">
        <f t="shared" si="31"/>
        <v>2011</v>
      </c>
    </row>
    <row r="221" spans="1:22" ht="18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 t="shared" si="24"/>
        <v>3.3212709832134291</v>
      </c>
      <c r="P221" s="5">
        <f t="shared" si="25"/>
        <v>89.991552956465242</v>
      </c>
      <c r="Q221" t="str">
        <f t="shared" si="26"/>
        <v>film &amp; video</v>
      </c>
      <c r="R221" t="str">
        <f t="shared" si="27"/>
        <v>animation</v>
      </c>
      <c r="S221" s="9" t="str">
        <f t="shared" si="28"/>
        <v>08-16-2012</v>
      </c>
      <c r="T221" s="9" t="str">
        <f t="shared" si="29"/>
        <v>08-28-2012</v>
      </c>
      <c r="U221" t="str">
        <f t="shared" si="30"/>
        <v>Aug</v>
      </c>
      <c r="V221">
        <f t="shared" si="31"/>
        <v>2012</v>
      </c>
    </row>
    <row r="222" spans="1:22" ht="18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 t="shared" si="24"/>
        <v>8.4430379746835441E-2</v>
      </c>
      <c r="P222" s="5">
        <f t="shared" si="25"/>
        <v>39.235294117647058</v>
      </c>
      <c r="Q222" t="str">
        <f t="shared" si="26"/>
        <v>theater</v>
      </c>
      <c r="R222" t="str">
        <f t="shared" si="27"/>
        <v>plays</v>
      </c>
      <c r="S222" s="9" t="str">
        <f t="shared" si="28"/>
        <v>07-01-2011</v>
      </c>
      <c r="T222" s="9" t="str">
        <f t="shared" si="29"/>
        <v>07-19-2011</v>
      </c>
      <c r="U222" t="str">
        <f t="shared" si="30"/>
        <v>Jul</v>
      </c>
      <c r="V222">
        <f t="shared" si="31"/>
        <v>2011</v>
      </c>
    </row>
    <row r="223" spans="1:22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 t="shared" si="24"/>
        <v>0.9862551440329218</v>
      </c>
      <c r="P223" s="5">
        <f t="shared" si="25"/>
        <v>54.993116108306566</v>
      </c>
      <c r="Q223" t="str">
        <f t="shared" si="26"/>
        <v>food</v>
      </c>
      <c r="R223" t="str">
        <f t="shared" si="27"/>
        <v>food trucks</v>
      </c>
      <c r="S223" s="9" t="str">
        <f t="shared" si="28"/>
        <v>06-21-2012</v>
      </c>
      <c r="T223" s="9" t="str">
        <f t="shared" si="29"/>
        <v>06-23-2012</v>
      </c>
      <c r="U223" t="str">
        <f t="shared" si="30"/>
        <v>Jun</v>
      </c>
      <c r="V223">
        <f t="shared" si="31"/>
        <v>2012</v>
      </c>
    </row>
    <row r="224" spans="1:22" ht="18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 t="shared" si="24"/>
        <v>1.3797916666666667</v>
      </c>
      <c r="P224" s="5">
        <f t="shared" si="25"/>
        <v>47.992753623188406</v>
      </c>
      <c r="Q224" t="str">
        <f t="shared" si="26"/>
        <v>photography</v>
      </c>
      <c r="R224" t="str">
        <f t="shared" si="27"/>
        <v>photography books</v>
      </c>
      <c r="S224" s="9" t="str">
        <f t="shared" si="28"/>
        <v>10-02-2014</v>
      </c>
      <c r="T224" s="9" t="str">
        <f t="shared" si="29"/>
        <v>10-03-2014</v>
      </c>
      <c r="U224" t="str">
        <f t="shared" si="30"/>
        <v>Oct</v>
      </c>
      <c r="V224">
        <f t="shared" si="31"/>
        <v>2014</v>
      </c>
    </row>
    <row r="225" spans="1:22" ht="18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 t="shared" si="24"/>
        <v>0.93810996563573879</v>
      </c>
      <c r="P225" s="5">
        <f t="shared" si="25"/>
        <v>87.966702470461868</v>
      </c>
      <c r="Q225" t="str">
        <f t="shared" si="26"/>
        <v>theater</v>
      </c>
      <c r="R225" t="str">
        <f t="shared" si="27"/>
        <v>plays</v>
      </c>
      <c r="S225" s="9" t="str">
        <f t="shared" si="28"/>
        <v>03-16-2016</v>
      </c>
      <c r="T225" s="9" t="str">
        <f t="shared" si="29"/>
        <v>03-30-2016</v>
      </c>
      <c r="U225" t="str">
        <f t="shared" si="30"/>
        <v>Mar</v>
      </c>
      <c r="V225">
        <f t="shared" si="31"/>
        <v>2016</v>
      </c>
    </row>
    <row r="226" spans="1:22" ht="18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 t="shared" si="24"/>
        <v>4.0363930885529156</v>
      </c>
      <c r="P226" s="5">
        <f t="shared" si="25"/>
        <v>51.999165275459099</v>
      </c>
      <c r="Q226" t="str">
        <f t="shared" si="26"/>
        <v>film &amp; video</v>
      </c>
      <c r="R226" t="str">
        <f t="shared" si="27"/>
        <v>science fiction</v>
      </c>
      <c r="S226" s="9" t="str">
        <f t="shared" si="28"/>
        <v>09-24-2014</v>
      </c>
      <c r="T226" s="9" t="str">
        <f t="shared" si="29"/>
        <v>11-08-2014</v>
      </c>
      <c r="U226" t="str">
        <f t="shared" si="30"/>
        <v>Sep</v>
      </c>
      <c r="V226">
        <f t="shared" si="31"/>
        <v>2014</v>
      </c>
    </row>
    <row r="227" spans="1:22" ht="18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 t="shared" si="24"/>
        <v>2.6017404129793511</v>
      </c>
      <c r="P227" s="5">
        <f t="shared" si="25"/>
        <v>29.999659863945578</v>
      </c>
      <c r="Q227" t="str">
        <f t="shared" si="26"/>
        <v>music</v>
      </c>
      <c r="R227" t="str">
        <f t="shared" si="27"/>
        <v>rock</v>
      </c>
      <c r="S227" s="9" t="str">
        <f t="shared" si="28"/>
        <v>05-03-2014</v>
      </c>
      <c r="T227" s="9" t="str">
        <f t="shared" si="29"/>
        <v>05-03-2014</v>
      </c>
      <c r="U227" t="str">
        <f t="shared" si="30"/>
        <v>May</v>
      </c>
      <c r="V227">
        <f t="shared" si="31"/>
        <v>2014</v>
      </c>
    </row>
    <row r="228" spans="1:22" ht="18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 t="shared" si="24"/>
        <v>3.6663333333333332</v>
      </c>
      <c r="P228" s="5">
        <f t="shared" si="25"/>
        <v>98.205357142857139</v>
      </c>
      <c r="Q228" t="str">
        <f t="shared" si="26"/>
        <v>photography</v>
      </c>
      <c r="R228" t="str">
        <f t="shared" si="27"/>
        <v>photography books</v>
      </c>
      <c r="S228" s="9" t="str">
        <f t="shared" si="28"/>
        <v>04-08-2010</v>
      </c>
      <c r="T228" s="9" t="str">
        <f t="shared" si="29"/>
        <v>05-15-2010</v>
      </c>
      <c r="U228" t="str">
        <f t="shared" si="30"/>
        <v>Apr</v>
      </c>
      <c r="V228">
        <f t="shared" si="31"/>
        <v>2010</v>
      </c>
    </row>
    <row r="229" spans="1:22" ht="18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 t="shared" si="24"/>
        <v>1.687208538587849</v>
      </c>
      <c r="P229" s="5">
        <f t="shared" si="25"/>
        <v>108.96182396606575</v>
      </c>
      <c r="Q229" t="str">
        <f t="shared" si="26"/>
        <v>games</v>
      </c>
      <c r="R229" t="str">
        <f t="shared" si="27"/>
        <v>mobile games</v>
      </c>
      <c r="S229" s="9" t="str">
        <f t="shared" si="28"/>
        <v>05-15-2015</v>
      </c>
      <c r="T229" s="9" t="str">
        <f t="shared" si="29"/>
        <v>05-21-2015</v>
      </c>
      <c r="U229" t="str">
        <f t="shared" si="30"/>
        <v>May</v>
      </c>
      <c r="V229">
        <f t="shared" si="31"/>
        <v>2015</v>
      </c>
    </row>
    <row r="230" spans="1:22" ht="18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 t="shared" si="24"/>
        <v>1.1990717911530093</v>
      </c>
      <c r="P230" s="5">
        <f t="shared" si="25"/>
        <v>66.998379254457049</v>
      </c>
      <c r="Q230" t="str">
        <f t="shared" si="26"/>
        <v>film &amp; video</v>
      </c>
      <c r="R230" t="str">
        <f t="shared" si="27"/>
        <v>animation</v>
      </c>
      <c r="S230" s="9" t="str">
        <f t="shared" si="28"/>
        <v>08-31-2016</v>
      </c>
      <c r="T230" s="9" t="str">
        <f t="shared" si="29"/>
        <v>09-25-2016</v>
      </c>
      <c r="U230" t="str">
        <f t="shared" si="30"/>
        <v>Aug</v>
      </c>
      <c r="V230">
        <f t="shared" si="31"/>
        <v>2016</v>
      </c>
    </row>
    <row r="231" spans="1:22" ht="18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 t="shared" si="24"/>
        <v>1.936892523364486</v>
      </c>
      <c r="P231" s="5">
        <f t="shared" si="25"/>
        <v>64.99333594668758</v>
      </c>
      <c r="Q231" t="str">
        <f t="shared" si="26"/>
        <v>games</v>
      </c>
      <c r="R231" t="str">
        <f t="shared" si="27"/>
        <v>mobile games</v>
      </c>
      <c r="S231" s="9" t="str">
        <f t="shared" si="28"/>
        <v>06-01-2017</v>
      </c>
      <c r="T231" s="9" t="str">
        <f t="shared" si="29"/>
        <v>07-19-2017</v>
      </c>
      <c r="U231" t="str">
        <f t="shared" si="30"/>
        <v>Jun</v>
      </c>
      <c r="V231">
        <f t="shared" si="31"/>
        <v>2017</v>
      </c>
    </row>
    <row r="232" spans="1:22" ht="18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 t="shared" si="24"/>
        <v>4.2016666666666671</v>
      </c>
      <c r="P232" s="5">
        <f t="shared" si="25"/>
        <v>99.841584158415841</v>
      </c>
      <c r="Q232" t="str">
        <f t="shared" si="26"/>
        <v>games</v>
      </c>
      <c r="R232" t="str">
        <f t="shared" si="27"/>
        <v>video games</v>
      </c>
      <c r="S232" s="9" t="str">
        <f t="shared" si="28"/>
        <v>12-06-2019</v>
      </c>
      <c r="T232" s="9" t="str">
        <f t="shared" si="29"/>
        <v>12-06-2019</v>
      </c>
      <c r="U232" t="str">
        <f t="shared" si="30"/>
        <v>Dec</v>
      </c>
      <c r="V232">
        <f t="shared" si="31"/>
        <v>2019</v>
      </c>
    </row>
    <row r="233" spans="1:22" ht="18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 t="shared" si="24"/>
        <v>0.76708333333333334</v>
      </c>
      <c r="P233" s="5">
        <f t="shared" si="25"/>
        <v>82.432835820895519</v>
      </c>
      <c r="Q233" t="str">
        <f t="shared" si="26"/>
        <v>theater</v>
      </c>
      <c r="R233" t="str">
        <f t="shared" si="27"/>
        <v>plays</v>
      </c>
      <c r="S233" s="9" t="str">
        <f t="shared" si="28"/>
        <v>05-21-2013</v>
      </c>
      <c r="T233" s="9" t="str">
        <f t="shared" si="29"/>
        <v>07-18-2013</v>
      </c>
      <c r="U233" t="str">
        <f t="shared" si="30"/>
        <v>May</v>
      </c>
      <c r="V233">
        <f t="shared" si="31"/>
        <v>2013</v>
      </c>
    </row>
    <row r="234" spans="1:22" ht="18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 t="shared" si="24"/>
        <v>1.7126470588235294</v>
      </c>
      <c r="P234" s="5">
        <f t="shared" si="25"/>
        <v>63.293478260869563</v>
      </c>
      <c r="Q234" t="str">
        <f t="shared" si="26"/>
        <v>theater</v>
      </c>
      <c r="R234" t="str">
        <f t="shared" si="27"/>
        <v>plays</v>
      </c>
      <c r="S234" s="9" t="str">
        <f t="shared" si="28"/>
        <v>07-25-2016</v>
      </c>
      <c r="T234" s="9" t="str">
        <f t="shared" si="29"/>
        <v>07-26-2016</v>
      </c>
      <c r="U234" t="str">
        <f t="shared" si="30"/>
        <v>Jul</v>
      </c>
      <c r="V234">
        <f t="shared" si="31"/>
        <v>2016</v>
      </c>
    </row>
    <row r="235" spans="1:22" ht="18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 t="shared" si="24"/>
        <v>1.5789473684210527</v>
      </c>
      <c r="P235" s="5">
        <f t="shared" si="25"/>
        <v>96.774193548387103</v>
      </c>
      <c r="Q235" t="str">
        <f t="shared" si="26"/>
        <v>film &amp; video</v>
      </c>
      <c r="R235" t="str">
        <f t="shared" si="27"/>
        <v>animation</v>
      </c>
      <c r="S235" s="9" t="str">
        <f t="shared" si="28"/>
        <v>06-12-2011</v>
      </c>
      <c r="T235" s="9" t="str">
        <f t="shared" si="29"/>
        <v>06-28-2011</v>
      </c>
      <c r="U235" t="str">
        <f t="shared" si="30"/>
        <v>Jun</v>
      </c>
      <c r="V235">
        <f t="shared" si="31"/>
        <v>2011</v>
      </c>
    </row>
    <row r="236" spans="1:22" ht="18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 t="shared" si="24"/>
        <v>1.0908</v>
      </c>
      <c r="P236" s="5">
        <f t="shared" si="25"/>
        <v>54.906040268456373</v>
      </c>
      <c r="Q236" t="str">
        <f t="shared" si="26"/>
        <v>games</v>
      </c>
      <c r="R236" t="str">
        <f t="shared" si="27"/>
        <v>video games</v>
      </c>
      <c r="S236" s="9" t="str">
        <f t="shared" si="28"/>
        <v>08-22-2017</v>
      </c>
      <c r="T236" s="9" t="str">
        <f t="shared" si="29"/>
        <v>08-29-2017</v>
      </c>
      <c r="U236" t="str">
        <f t="shared" si="30"/>
        <v>Aug</v>
      </c>
      <c r="V236">
        <f t="shared" si="31"/>
        <v>2017</v>
      </c>
    </row>
    <row r="237" spans="1:22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 t="shared" si="24"/>
        <v>0.41732558139534881</v>
      </c>
      <c r="P237" s="5">
        <f t="shared" si="25"/>
        <v>39.010869565217391</v>
      </c>
      <c r="Q237" t="str">
        <f t="shared" si="26"/>
        <v>film &amp; video</v>
      </c>
      <c r="R237" t="str">
        <f t="shared" si="27"/>
        <v>animation</v>
      </c>
      <c r="S237" s="9" t="str">
        <f t="shared" si="28"/>
        <v>02-13-2017</v>
      </c>
      <c r="T237" s="9" t="str">
        <f t="shared" si="29"/>
        <v>02-18-2017</v>
      </c>
      <c r="U237" t="str">
        <f t="shared" si="30"/>
        <v>Feb</v>
      </c>
      <c r="V237">
        <f t="shared" si="31"/>
        <v>2017</v>
      </c>
    </row>
    <row r="238" spans="1:22" ht="18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 t="shared" si="24"/>
        <v>0.10944303797468355</v>
      </c>
      <c r="P238" s="5">
        <f t="shared" si="25"/>
        <v>75.84210526315789</v>
      </c>
      <c r="Q238" t="str">
        <f t="shared" si="26"/>
        <v>music</v>
      </c>
      <c r="R238" t="str">
        <f t="shared" si="27"/>
        <v>rock</v>
      </c>
      <c r="S238" s="9" t="str">
        <f t="shared" si="28"/>
        <v>06-25-2019</v>
      </c>
      <c r="T238" s="9" t="str">
        <f t="shared" si="29"/>
        <v>07-02-2019</v>
      </c>
      <c r="U238" t="str">
        <f t="shared" si="30"/>
        <v>Jun</v>
      </c>
      <c r="V238">
        <f t="shared" si="31"/>
        <v>2019</v>
      </c>
    </row>
    <row r="239" spans="1:22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 t="shared" si="24"/>
        <v>1.593763440860215</v>
      </c>
      <c r="P239" s="5">
        <f t="shared" si="25"/>
        <v>45.051671732522799</v>
      </c>
      <c r="Q239" t="str">
        <f t="shared" si="26"/>
        <v>film &amp; video</v>
      </c>
      <c r="R239" t="str">
        <f t="shared" si="27"/>
        <v>animation</v>
      </c>
      <c r="S239" s="9" t="str">
        <f t="shared" si="28"/>
        <v>04-25-2014</v>
      </c>
      <c r="T239" s="9" t="str">
        <f t="shared" si="29"/>
        <v>04-27-2014</v>
      </c>
      <c r="U239" t="str">
        <f t="shared" si="30"/>
        <v>Apr</v>
      </c>
      <c r="V239">
        <f t="shared" si="31"/>
        <v>2014</v>
      </c>
    </row>
    <row r="240" spans="1:22" ht="18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 t="shared" si="24"/>
        <v>4.2241666666666671</v>
      </c>
      <c r="P240" s="5">
        <f t="shared" si="25"/>
        <v>104.51546391752578</v>
      </c>
      <c r="Q240" t="str">
        <f t="shared" si="26"/>
        <v>theater</v>
      </c>
      <c r="R240" t="str">
        <f t="shared" si="27"/>
        <v>plays</v>
      </c>
      <c r="S240" s="9" t="str">
        <f t="shared" si="28"/>
        <v>12-14-2017</v>
      </c>
      <c r="T240" s="9" t="str">
        <f t="shared" si="29"/>
        <v>01-08-2018</v>
      </c>
      <c r="U240" t="str">
        <f t="shared" si="30"/>
        <v>Dec</v>
      </c>
      <c r="V240">
        <f t="shared" si="31"/>
        <v>2017</v>
      </c>
    </row>
    <row r="241" spans="1:22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 t="shared" si="24"/>
        <v>0.97718749999999999</v>
      </c>
      <c r="P241" s="5">
        <f t="shared" si="25"/>
        <v>76.268292682926827</v>
      </c>
      <c r="Q241" t="str">
        <f t="shared" si="26"/>
        <v>technology</v>
      </c>
      <c r="R241" t="str">
        <f t="shared" si="27"/>
        <v>wearables</v>
      </c>
      <c r="S241" s="9" t="str">
        <f t="shared" si="28"/>
        <v>08-29-2015</v>
      </c>
      <c r="T241" s="9" t="str">
        <f t="shared" si="29"/>
        <v>09-02-2015</v>
      </c>
      <c r="U241" t="str">
        <f t="shared" si="30"/>
        <v>Aug</v>
      </c>
      <c r="V241">
        <f t="shared" si="31"/>
        <v>2015</v>
      </c>
    </row>
    <row r="242" spans="1:22" ht="18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 t="shared" si="24"/>
        <v>4.1878911564625847</v>
      </c>
      <c r="P242" s="5">
        <f t="shared" si="25"/>
        <v>69.015695067264573</v>
      </c>
      <c r="Q242" t="str">
        <f t="shared" si="26"/>
        <v>theater</v>
      </c>
      <c r="R242" t="str">
        <f t="shared" si="27"/>
        <v>plays</v>
      </c>
      <c r="S242" s="9" t="str">
        <f t="shared" si="28"/>
        <v>08-06-2010</v>
      </c>
      <c r="T242" s="9" t="str">
        <f t="shared" si="29"/>
        <v>08-07-2010</v>
      </c>
      <c r="U242" t="str">
        <f t="shared" si="30"/>
        <v>Aug</v>
      </c>
      <c r="V242">
        <f t="shared" si="31"/>
        <v>2010</v>
      </c>
    </row>
    <row r="243" spans="1:22" ht="18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 t="shared" si="24"/>
        <v>1.0191632047477746</v>
      </c>
      <c r="P243" s="5">
        <f t="shared" si="25"/>
        <v>101.97684085510689</v>
      </c>
      <c r="Q243" t="str">
        <f t="shared" si="26"/>
        <v>publishing</v>
      </c>
      <c r="R243" t="str">
        <f t="shared" si="27"/>
        <v>nonfiction</v>
      </c>
      <c r="S243" s="9" t="str">
        <f t="shared" si="28"/>
        <v>04-13-2014</v>
      </c>
      <c r="T243" s="9" t="str">
        <f t="shared" si="29"/>
        <v>04-23-2014</v>
      </c>
      <c r="U243" t="str">
        <f t="shared" si="30"/>
        <v>Apr</v>
      </c>
      <c r="V243">
        <f t="shared" si="31"/>
        <v>2014</v>
      </c>
    </row>
    <row r="244" spans="1:22" ht="18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 t="shared" si="24"/>
        <v>1.2772619047619047</v>
      </c>
      <c r="P244" s="5">
        <f t="shared" si="25"/>
        <v>42.915999999999997</v>
      </c>
      <c r="Q244" t="str">
        <f t="shared" si="26"/>
        <v>music</v>
      </c>
      <c r="R244" t="str">
        <f t="shared" si="27"/>
        <v>rock</v>
      </c>
      <c r="S244" s="9" t="str">
        <f t="shared" si="28"/>
        <v>05-10-2017</v>
      </c>
      <c r="T244" s="9" t="str">
        <f t="shared" si="29"/>
        <v>05-20-2017</v>
      </c>
      <c r="U244" t="str">
        <f t="shared" si="30"/>
        <v>May</v>
      </c>
      <c r="V244">
        <f t="shared" si="31"/>
        <v>2017</v>
      </c>
    </row>
    <row r="245" spans="1:22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 t="shared" si="24"/>
        <v>4.4521739130434783</v>
      </c>
      <c r="P245" s="5">
        <f t="shared" si="25"/>
        <v>43.025210084033617</v>
      </c>
      <c r="Q245" t="str">
        <f t="shared" si="26"/>
        <v>theater</v>
      </c>
      <c r="R245" t="str">
        <f t="shared" si="27"/>
        <v>plays</v>
      </c>
      <c r="S245" s="9" t="str">
        <f t="shared" si="28"/>
        <v>03-04-2018</v>
      </c>
      <c r="T245" s="9" t="str">
        <f t="shared" si="29"/>
        <v>03-07-2018</v>
      </c>
      <c r="U245" t="str">
        <f t="shared" si="30"/>
        <v>Mar</v>
      </c>
      <c r="V245">
        <f t="shared" si="31"/>
        <v>2018</v>
      </c>
    </row>
    <row r="246" spans="1:22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 t="shared" si="24"/>
        <v>5.6971428571428575</v>
      </c>
      <c r="P246" s="5">
        <f t="shared" si="25"/>
        <v>75.245283018867923</v>
      </c>
      <c r="Q246" t="str">
        <f t="shared" si="26"/>
        <v>theater</v>
      </c>
      <c r="R246" t="str">
        <f t="shared" si="27"/>
        <v>plays</v>
      </c>
      <c r="S246" s="9" t="str">
        <f t="shared" si="28"/>
        <v>07-14-2014</v>
      </c>
      <c r="T246" s="9" t="str">
        <f t="shared" si="29"/>
        <v>09-04-2014</v>
      </c>
      <c r="U246" t="str">
        <f t="shared" si="30"/>
        <v>Jul</v>
      </c>
      <c r="V246">
        <f t="shared" si="31"/>
        <v>2014</v>
      </c>
    </row>
    <row r="247" spans="1:22" ht="18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 t="shared" si="24"/>
        <v>5.0934482758620687</v>
      </c>
      <c r="P247" s="5">
        <f t="shared" si="25"/>
        <v>69.023364485981304</v>
      </c>
      <c r="Q247" t="str">
        <f t="shared" si="26"/>
        <v>theater</v>
      </c>
      <c r="R247" t="str">
        <f t="shared" si="27"/>
        <v>plays</v>
      </c>
      <c r="S247" s="9" t="str">
        <f t="shared" si="28"/>
        <v>04-07-2014</v>
      </c>
      <c r="T247" s="9" t="str">
        <f t="shared" si="29"/>
        <v>04-08-2014</v>
      </c>
      <c r="U247" t="str">
        <f t="shared" si="30"/>
        <v>Apr</v>
      </c>
      <c r="V247">
        <f t="shared" si="31"/>
        <v>2014</v>
      </c>
    </row>
    <row r="248" spans="1:22" ht="18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 t="shared" si="24"/>
        <v>3.2553333333333332</v>
      </c>
      <c r="P248" s="5">
        <f t="shared" si="25"/>
        <v>65.986486486486484</v>
      </c>
      <c r="Q248" t="str">
        <f t="shared" si="26"/>
        <v>technology</v>
      </c>
      <c r="R248" t="str">
        <f t="shared" si="27"/>
        <v>web</v>
      </c>
      <c r="S248" s="9" t="str">
        <f t="shared" si="28"/>
        <v>08-05-2013</v>
      </c>
      <c r="T248" s="9" t="str">
        <f t="shared" si="29"/>
        <v>08-09-2013</v>
      </c>
      <c r="U248" t="str">
        <f t="shared" si="30"/>
        <v>Aug</v>
      </c>
      <c r="V248">
        <f t="shared" si="31"/>
        <v>2013</v>
      </c>
    </row>
    <row r="249" spans="1:22" ht="18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 t="shared" si="24"/>
        <v>9.3261616161616168</v>
      </c>
      <c r="P249" s="5">
        <f t="shared" si="25"/>
        <v>98.013800424628457</v>
      </c>
      <c r="Q249" t="str">
        <f t="shared" si="26"/>
        <v>publishing</v>
      </c>
      <c r="R249" t="str">
        <f t="shared" si="27"/>
        <v>fiction</v>
      </c>
      <c r="S249" s="9" t="str">
        <f t="shared" si="28"/>
        <v>12-22-2016</v>
      </c>
      <c r="T249" s="9" t="str">
        <f t="shared" si="29"/>
        <v>01-06-2017</v>
      </c>
      <c r="U249" t="str">
        <f t="shared" si="30"/>
        <v>Dec</v>
      </c>
      <c r="V249">
        <f t="shared" si="31"/>
        <v>2016</v>
      </c>
    </row>
    <row r="250" spans="1:22" ht="18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 t="shared" si="24"/>
        <v>2.1133870967741935</v>
      </c>
      <c r="P250" s="5">
        <f t="shared" si="25"/>
        <v>60.105504587155963</v>
      </c>
      <c r="Q250" t="str">
        <f t="shared" si="26"/>
        <v>games</v>
      </c>
      <c r="R250" t="str">
        <f t="shared" si="27"/>
        <v>mobile games</v>
      </c>
      <c r="S250" s="9" t="str">
        <f t="shared" si="28"/>
        <v>12-31-2014</v>
      </c>
      <c r="T250" s="9" t="str">
        <f t="shared" si="29"/>
        <v>01-05-2015</v>
      </c>
      <c r="U250" t="str">
        <f t="shared" si="30"/>
        <v>Dec</v>
      </c>
      <c r="V250">
        <f t="shared" si="31"/>
        <v>2014</v>
      </c>
    </row>
    <row r="251" spans="1:22" ht="18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 t="shared" si="24"/>
        <v>2.7332520325203253</v>
      </c>
      <c r="P251" s="5">
        <f t="shared" si="25"/>
        <v>26.000773395204948</v>
      </c>
      <c r="Q251" t="str">
        <f t="shared" si="26"/>
        <v>publishing</v>
      </c>
      <c r="R251" t="str">
        <f t="shared" si="27"/>
        <v>translations</v>
      </c>
      <c r="S251" s="9" t="str">
        <f t="shared" si="28"/>
        <v>01-02-2015</v>
      </c>
      <c r="T251" s="9" t="str">
        <f t="shared" si="29"/>
        <v>01-09-2015</v>
      </c>
      <c r="U251" t="str">
        <f t="shared" si="30"/>
        <v>Jan</v>
      </c>
      <c r="V251">
        <f t="shared" si="31"/>
        <v>2015</v>
      </c>
    </row>
    <row r="252" spans="1:22" ht="18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 t="shared" si="24"/>
        <v>0.03</v>
      </c>
      <c r="P252" s="5">
        <f t="shared" si="25"/>
        <v>3</v>
      </c>
      <c r="Q252" t="str">
        <f t="shared" si="26"/>
        <v>music</v>
      </c>
      <c r="R252" t="str">
        <f t="shared" si="27"/>
        <v>rock</v>
      </c>
      <c r="S252" s="9" t="str">
        <f t="shared" si="28"/>
        <v>01-25-2010</v>
      </c>
      <c r="T252" s="9" t="str">
        <f t="shared" si="29"/>
        <v>03-01-2010</v>
      </c>
      <c r="U252" t="str">
        <f t="shared" si="30"/>
        <v>Jan</v>
      </c>
      <c r="V252">
        <f t="shared" si="31"/>
        <v>2010</v>
      </c>
    </row>
    <row r="253" spans="1:22" ht="18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 t="shared" si="24"/>
        <v>0.54084507042253516</v>
      </c>
      <c r="P253" s="5">
        <f t="shared" si="25"/>
        <v>38.019801980198018</v>
      </c>
      <c r="Q253" t="str">
        <f t="shared" si="26"/>
        <v>theater</v>
      </c>
      <c r="R253" t="str">
        <f t="shared" si="27"/>
        <v>plays</v>
      </c>
      <c r="S253" s="9" t="str">
        <f t="shared" si="28"/>
        <v>12-09-2012</v>
      </c>
      <c r="T253" s="9" t="str">
        <f t="shared" si="29"/>
        <v>12-11-2012</v>
      </c>
      <c r="U253" t="str">
        <f t="shared" si="30"/>
        <v>Dec</v>
      </c>
      <c r="V253">
        <f t="shared" si="31"/>
        <v>2012</v>
      </c>
    </row>
    <row r="254" spans="1:22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 t="shared" si="24"/>
        <v>6.2629999999999999</v>
      </c>
      <c r="P254" s="5">
        <f t="shared" si="25"/>
        <v>106.15254237288136</v>
      </c>
      <c r="Q254" t="str">
        <f t="shared" si="26"/>
        <v>theater</v>
      </c>
      <c r="R254" t="str">
        <f t="shared" si="27"/>
        <v>plays</v>
      </c>
      <c r="S254" s="9" t="str">
        <f t="shared" si="28"/>
        <v>10-25-2013</v>
      </c>
      <c r="T254" s="9" t="str">
        <f t="shared" si="29"/>
        <v>10-30-2013</v>
      </c>
      <c r="U254" t="str">
        <f t="shared" si="30"/>
        <v>Oct</v>
      </c>
      <c r="V254">
        <f t="shared" si="31"/>
        <v>2013</v>
      </c>
    </row>
    <row r="255" spans="1:22" ht="18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 t="shared" si="24"/>
        <v>0.8902139917695473</v>
      </c>
      <c r="P255" s="5">
        <f t="shared" si="25"/>
        <v>81.019475655430711</v>
      </c>
      <c r="Q255" t="str">
        <f t="shared" si="26"/>
        <v>film &amp; video</v>
      </c>
      <c r="R255" t="str">
        <f t="shared" si="27"/>
        <v>drama</v>
      </c>
      <c r="S255" s="9" t="str">
        <f t="shared" si="28"/>
        <v>04-08-2011</v>
      </c>
      <c r="T255" s="9" t="str">
        <f t="shared" si="29"/>
        <v>04-20-2011</v>
      </c>
      <c r="U255" t="str">
        <f t="shared" si="30"/>
        <v>Apr</v>
      </c>
      <c r="V255">
        <f t="shared" si="31"/>
        <v>2011</v>
      </c>
    </row>
    <row r="256" spans="1:22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 t="shared" si="24"/>
        <v>1.8489130434782608</v>
      </c>
      <c r="P256" s="5">
        <f t="shared" si="25"/>
        <v>96.647727272727266</v>
      </c>
      <c r="Q256" t="str">
        <f t="shared" si="26"/>
        <v>publishing</v>
      </c>
      <c r="R256" t="str">
        <f t="shared" si="27"/>
        <v>nonfiction</v>
      </c>
      <c r="S256" s="9" t="str">
        <f t="shared" si="28"/>
        <v>02-21-2017</v>
      </c>
      <c r="T256" s="9" t="str">
        <f t="shared" si="29"/>
        <v>02-23-2017</v>
      </c>
      <c r="U256" t="str">
        <f t="shared" si="30"/>
        <v>Feb</v>
      </c>
      <c r="V256">
        <f t="shared" si="31"/>
        <v>2017</v>
      </c>
    </row>
    <row r="257" spans="1:22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 t="shared" si="24"/>
        <v>1.2016770186335404</v>
      </c>
      <c r="P257" s="5">
        <f t="shared" si="25"/>
        <v>57.003535651149086</v>
      </c>
      <c r="Q257" t="str">
        <f t="shared" si="26"/>
        <v>music</v>
      </c>
      <c r="R257" t="str">
        <f t="shared" si="27"/>
        <v>rock</v>
      </c>
      <c r="S257" s="9" t="str">
        <f t="shared" si="28"/>
        <v>02-16-2011</v>
      </c>
      <c r="T257" s="9" t="str">
        <f t="shared" si="29"/>
        <v>02-21-2011</v>
      </c>
      <c r="U257" t="str">
        <f t="shared" si="30"/>
        <v>Feb</v>
      </c>
      <c r="V257">
        <f t="shared" si="31"/>
        <v>2011</v>
      </c>
    </row>
    <row r="258" spans="1:22" ht="18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 t="shared" si="24"/>
        <v>0.23390243902439026</v>
      </c>
      <c r="P258" s="5">
        <f t="shared" si="25"/>
        <v>63.93333333333333</v>
      </c>
      <c r="Q258" t="str">
        <f t="shared" si="26"/>
        <v>music</v>
      </c>
      <c r="R258" t="str">
        <f t="shared" si="27"/>
        <v>rock</v>
      </c>
      <c r="S258" s="9" t="str">
        <f t="shared" si="28"/>
        <v>01-24-2016</v>
      </c>
      <c r="T258" s="9" t="str">
        <f t="shared" si="29"/>
        <v>03-01-2016</v>
      </c>
      <c r="U258" t="str">
        <f t="shared" si="30"/>
        <v>Jan</v>
      </c>
      <c r="V258">
        <f t="shared" si="31"/>
        <v>2016</v>
      </c>
    </row>
    <row r="259" spans="1:22" ht="18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 t="shared" ref="O259:O322" si="32">E259/D259</f>
        <v>1.46</v>
      </c>
      <c r="P259" s="5">
        <f t="shared" ref="P259:P322" si="33">IF(G259=0,0,E259/G259)</f>
        <v>90.456521739130437</v>
      </c>
      <c r="Q259" t="str">
        <f t="shared" ref="Q259:Q322" si="34">LEFT(N259,FIND("/",N259,1)-1)</f>
        <v>theater</v>
      </c>
      <c r="R259" t="str">
        <f t="shared" ref="R259:R322" si="35">MID(N259,FIND("/",N259,1)+1,LEN(N259)-FIND("/",N259,1))</f>
        <v>plays</v>
      </c>
      <c r="S259" s="9" t="str">
        <f t="shared" ref="S259:S322" si="36">TEXT((J259/86400)+25569+(9/24),"mm-dd-yyyy")</f>
        <v>03-05-2013</v>
      </c>
      <c r="T259" s="9" t="str">
        <f t="shared" ref="T259:T322" si="37">TEXT((K259/86400)+25569+(9/24),"mm-dd-yyyy")</f>
        <v>03-19-2013</v>
      </c>
      <c r="U259" t="str">
        <f t="shared" ref="U259:U322" si="38">TEXT(MONTH(S259)*29,"MMM")</f>
        <v>Mar</v>
      </c>
      <c r="V259">
        <f t="shared" ref="V259:V322" si="39">YEAR(S259)</f>
        <v>2013</v>
      </c>
    </row>
    <row r="260" spans="1:22" ht="18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 t="shared" si="32"/>
        <v>2.6848000000000001</v>
      </c>
      <c r="P260" s="5">
        <f t="shared" si="33"/>
        <v>72.172043010752688</v>
      </c>
      <c r="Q260" t="str">
        <f t="shared" si="34"/>
        <v>theater</v>
      </c>
      <c r="R260" t="str">
        <f t="shared" si="35"/>
        <v>plays</v>
      </c>
      <c r="S260" s="9" t="str">
        <f t="shared" si="36"/>
        <v>12-08-2016</v>
      </c>
      <c r="T260" s="9" t="str">
        <f t="shared" si="37"/>
        <v>12-28-2016</v>
      </c>
      <c r="U260" t="str">
        <f t="shared" si="38"/>
        <v>Dec</v>
      </c>
      <c r="V260">
        <f t="shared" si="39"/>
        <v>2016</v>
      </c>
    </row>
    <row r="261" spans="1:22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 t="shared" si="32"/>
        <v>5.9749999999999996</v>
      </c>
      <c r="P261" s="5">
        <f t="shared" si="33"/>
        <v>77.934782608695656</v>
      </c>
      <c r="Q261" t="str">
        <f t="shared" si="34"/>
        <v>photography</v>
      </c>
      <c r="R261" t="str">
        <f t="shared" si="35"/>
        <v>photography books</v>
      </c>
      <c r="S261" s="9" t="str">
        <f t="shared" si="36"/>
        <v>12-08-2012</v>
      </c>
      <c r="T261" s="9" t="str">
        <f t="shared" si="37"/>
        <v>12-27-2012</v>
      </c>
      <c r="U261" t="str">
        <f t="shared" si="38"/>
        <v>Dec</v>
      </c>
      <c r="V261">
        <f t="shared" si="39"/>
        <v>2012</v>
      </c>
    </row>
    <row r="262" spans="1:22" ht="18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 t="shared" si="32"/>
        <v>1.5769841269841269</v>
      </c>
      <c r="P262" s="5">
        <f t="shared" si="33"/>
        <v>38.065134099616856</v>
      </c>
      <c r="Q262" t="str">
        <f t="shared" si="34"/>
        <v>music</v>
      </c>
      <c r="R262" t="str">
        <f t="shared" si="35"/>
        <v>rock</v>
      </c>
      <c r="S262" s="9" t="str">
        <f t="shared" si="36"/>
        <v>09-28-2012</v>
      </c>
      <c r="T262" s="9" t="str">
        <f t="shared" si="37"/>
        <v>10-10-2012</v>
      </c>
      <c r="U262" t="str">
        <f t="shared" si="38"/>
        <v>Sep</v>
      </c>
      <c r="V262">
        <f t="shared" si="39"/>
        <v>2012</v>
      </c>
    </row>
    <row r="263" spans="1:22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 t="shared" si="32"/>
        <v>0.31201660735468567</v>
      </c>
      <c r="P263" s="5">
        <f t="shared" si="33"/>
        <v>57.936123348017624</v>
      </c>
      <c r="Q263" t="str">
        <f t="shared" si="34"/>
        <v>music</v>
      </c>
      <c r="R263" t="str">
        <f t="shared" si="35"/>
        <v>rock</v>
      </c>
      <c r="S263" s="9" t="str">
        <f t="shared" si="36"/>
        <v>08-25-2010</v>
      </c>
      <c r="T263" s="9" t="str">
        <f t="shared" si="37"/>
        <v>08-29-2010</v>
      </c>
      <c r="U263" t="str">
        <f t="shared" si="38"/>
        <v>Aug</v>
      </c>
      <c r="V263">
        <f t="shared" si="39"/>
        <v>2010</v>
      </c>
    </row>
    <row r="264" spans="1:22" ht="18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 t="shared" si="32"/>
        <v>3.1341176470588237</v>
      </c>
      <c r="P264" s="5">
        <f t="shared" si="33"/>
        <v>49.794392523364486</v>
      </c>
      <c r="Q264" t="str">
        <f t="shared" si="34"/>
        <v>music</v>
      </c>
      <c r="R264" t="str">
        <f t="shared" si="35"/>
        <v>indie rock</v>
      </c>
      <c r="S264" s="9" t="str">
        <f t="shared" si="36"/>
        <v>04-05-2011</v>
      </c>
      <c r="T264" s="9" t="str">
        <f t="shared" si="37"/>
        <v>05-01-2011</v>
      </c>
      <c r="U264" t="str">
        <f t="shared" si="38"/>
        <v>Apr</v>
      </c>
      <c r="V264">
        <f t="shared" si="39"/>
        <v>2011</v>
      </c>
    </row>
    <row r="265" spans="1:22" ht="18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 t="shared" si="32"/>
        <v>3.7089655172413791</v>
      </c>
      <c r="P265" s="5">
        <f t="shared" si="33"/>
        <v>54.050251256281406</v>
      </c>
      <c r="Q265" t="str">
        <f t="shared" si="34"/>
        <v>photography</v>
      </c>
      <c r="R265" t="str">
        <f t="shared" si="35"/>
        <v>photography books</v>
      </c>
      <c r="S265" s="9" t="str">
        <f t="shared" si="36"/>
        <v>01-09-2010</v>
      </c>
      <c r="T265" s="9" t="str">
        <f t="shared" si="37"/>
        <v>01-09-2010</v>
      </c>
      <c r="U265" t="str">
        <f t="shared" si="38"/>
        <v>Jan</v>
      </c>
      <c r="V265">
        <f t="shared" si="39"/>
        <v>2010</v>
      </c>
    </row>
    <row r="266" spans="1:22" ht="18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 t="shared" si="32"/>
        <v>3.6266447368421053</v>
      </c>
      <c r="P266" s="5">
        <f t="shared" si="33"/>
        <v>30.002721335268504</v>
      </c>
      <c r="Q266" t="str">
        <f t="shared" si="34"/>
        <v>theater</v>
      </c>
      <c r="R266" t="str">
        <f t="shared" si="35"/>
        <v>plays</v>
      </c>
      <c r="S266" s="9" t="str">
        <f t="shared" si="36"/>
        <v>02-12-2013</v>
      </c>
      <c r="T266" s="9" t="str">
        <f t="shared" si="37"/>
        <v>02-28-2013</v>
      </c>
      <c r="U266" t="str">
        <f t="shared" si="38"/>
        <v>Feb</v>
      </c>
      <c r="V266">
        <f t="shared" si="39"/>
        <v>2013</v>
      </c>
    </row>
    <row r="267" spans="1:22" ht="18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 t="shared" si="32"/>
        <v>1.2308163265306122</v>
      </c>
      <c r="P267" s="5">
        <f t="shared" si="33"/>
        <v>70.127906976744185</v>
      </c>
      <c r="Q267" t="str">
        <f t="shared" si="34"/>
        <v>theater</v>
      </c>
      <c r="R267" t="str">
        <f t="shared" si="35"/>
        <v>plays</v>
      </c>
      <c r="S267" s="9" t="str">
        <f t="shared" si="36"/>
        <v>01-03-2016</v>
      </c>
      <c r="T267" s="9" t="str">
        <f t="shared" si="37"/>
        <v>02-16-2016</v>
      </c>
      <c r="U267" t="str">
        <f t="shared" si="38"/>
        <v>Jan</v>
      </c>
      <c r="V267">
        <f t="shared" si="39"/>
        <v>2016</v>
      </c>
    </row>
    <row r="268" spans="1:22" ht="18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 t="shared" si="32"/>
        <v>0.76766756032171579</v>
      </c>
      <c r="P268" s="5">
        <f t="shared" si="33"/>
        <v>26.996228786926462</v>
      </c>
      <c r="Q268" t="str">
        <f t="shared" si="34"/>
        <v>music</v>
      </c>
      <c r="R268" t="str">
        <f t="shared" si="35"/>
        <v>jazz</v>
      </c>
      <c r="S268" s="9" t="str">
        <f t="shared" si="36"/>
        <v>11-07-2014</v>
      </c>
      <c r="T268" s="9" t="str">
        <f t="shared" si="37"/>
        <v>12-10-2014</v>
      </c>
      <c r="U268" t="str">
        <f t="shared" si="38"/>
        <v>Nov</v>
      </c>
      <c r="V268">
        <f t="shared" si="39"/>
        <v>2014</v>
      </c>
    </row>
    <row r="269" spans="1:22" ht="18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 t="shared" si="32"/>
        <v>2.3362012987012988</v>
      </c>
      <c r="P269" s="5">
        <f t="shared" si="33"/>
        <v>51.990606936416185</v>
      </c>
      <c r="Q269" t="str">
        <f t="shared" si="34"/>
        <v>theater</v>
      </c>
      <c r="R269" t="str">
        <f t="shared" si="35"/>
        <v>plays</v>
      </c>
      <c r="S269" s="9" t="str">
        <f t="shared" si="36"/>
        <v>10-24-2012</v>
      </c>
      <c r="T269" s="9" t="str">
        <f t="shared" si="37"/>
        <v>11-09-2012</v>
      </c>
      <c r="U269" t="str">
        <f t="shared" si="38"/>
        <v>Oct</v>
      </c>
      <c r="V269">
        <f t="shared" si="39"/>
        <v>2012</v>
      </c>
    </row>
    <row r="270" spans="1:22" ht="18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 t="shared" si="32"/>
        <v>1.8053333333333332</v>
      </c>
      <c r="P270" s="5">
        <f t="shared" si="33"/>
        <v>56.416666666666664</v>
      </c>
      <c r="Q270" t="str">
        <f t="shared" si="34"/>
        <v>film &amp; video</v>
      </c>
      <c r="R270" t="str">
        <f t="shared" si="35"/>
        <v>documentary</v>
      </c>
      <c r="S270" s="9" t="str">
        <f t="shared" si="36"/>
        <v>10-04-2012</v>
      </c>
      <c r="T270" s="9" t="str">
        <f t="shared" si="37"/>
        <v>11-19-2012</v>
      </c>
      <c r="U270" t="str">
        <f t="shared" si="38"/>
        <v>Oct</v>
      </c>
      <c r="V270">
        <f t="shared" si="39"/>
        <v>2012</v>
      </c>
    </row>
    <row r="271" spans="1:22" ht="18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 t="shared" si="32"/>
        <v>2.5262857142857142</v>
      </c>
      <c r="P271" s="5">
        <f t="shared" si="33"/>
        <v>101.63218390804597</v>
      </c>
      <c r="Q271" t="str">
        <f t="shared" si="34"/>
        <v>film &amp; video</v>
      </c>
      <c r="R271" t="str">
        <f t="shared" si="35"/>
        <v>television</v>
      </c>
      <c r="S271" s="9" t="str">
        <f t="shared" si="36"/>
        <v>01-31-2019</v>
      </c>
      <c r="T271" s="9" t="str">
        <f t="shared" si="37"/>
        <v>02-21-2019</v>
      </c>
      <c r="U271" t="str">
        <f t="shared" si="38"/>
        <v>Jan</v>
      </c>
      <c r="V271">
        <f t="shared" si="39"/>
        <v>2019</v>
      </c>
    </row>
    <row r="272" spans="1:22" ht="18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 t="shared" si="32"/>
        <v>0.27176538240368026</v>
      </c>
      <c r="P272" s="5">
        <f t="shared" si="33"/>
        <v>25.005291005291006</v>
      </c>
      <c r="Q272" t="str">
        <f t="shared" si="34"/>
        <v>games</v>
      </c>
      <c r="R272" t="str">
        <f t="shared" si="35"/>
        <v>video games</v>
      </c>
      <c r="S272" s="9" t="str">
        <f t="shared" si="36"/>
        <v>12-02-2010</v>
      </c>
      <c r="T272" s="9" t="str">
        <f t="shared" si="37"/>
        <v>12-04-2010</v>
      </c>
      <c r="U272" t="str">
        <f t="shared" si="38"/>
        <v>Dec</v>
      </c>
      <c r="V272">
        <f t="shared" si="39"/>
        <v>2010</v>
      </c>
    </row>
    <row r="273" spans="1:22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 t="shared" si="32"/>
        <v>1.2706571242680547E-2</v>
      </c>
      <c r="P273" s="5">
        <f t="shared" si="33"/>
        <v>32.016393442622949</v>
      </c>
      <c r="Q273" t="str">
        <f t="shared" si="34"/>
        <v>photography</v>
      </c>
      <c r="R273" t="str">
        <f t="shared" si="35"/>
        <v>photography books</v>
      </c>
      <c r="S273" s="9" t="str">
        <f t="shared" si="36"/>
        <v>12-07-2015</v>
      </c>
      <c r="T273" s="9" t="str">
        <f t="shared" si="37"/>
        <v>01-07-2016</v>
      </c>
      <c r="U273" t="str">
        <f t="shared" si="38"/>
        <v>Dec</v>
      </c>
      <c r="V273">
        <f t="shared" si="39"/>
        <v>2015</v>
      </c>
    </row>
    <row r="274" spans="1:22" ht="18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 t="shared" si="32"/>
        <v>3.0400978473581213</v>
      </c>
      <c r="P274" s="5">
        <f t="shared" si="33"/>
        <v>82.021647307286173</v>
      </c>
      <c r="Q274" t="str">
        <f t="shared" si="34"/>
        <v>theater</v>
      </c>
      <c r="R274" t="str">
        <f t="shared" si="35"/>
        <v>plays</v>
      </c>
      <c r="S274" s="9" t="str">
        <f t="shared" si="36"/>
        <v>07-10-2019</v>
      </c>
      <c r="T274" s="9" t="str">
        <f t="shared" si="37"/>
        <v>08-04-2019</v>
      </c>
      <c r="U274" t="str">
        <f t="shared" si="38"/>
        <v>Jul</v>
      </c>
      <c r="V274">
        <f t="shared" si="39"/>
        <v>2019</v>
      </c>
    </row>
    <row r="275" spans="1:22" ht="18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 t="shared" si="32"/>
        <v>1.3723076923076922</v>
      </c>
      <c r="P275" s="5">
        <f t="shared" si="33"/>
        <v>37.957446808510639</v>
      </c>
      <c r="Q275" t="str">
        <f t="shared" si="34"/>
        <v>theater</v>
      </c>
      <c r="R275" t="str">
        <f t="shared" si="35"/>
        <v>plays</v>
      </c>
      <c r="S275" s="9" t="str">
        <f t="shared" si="36"/>
        <v>09-17-2017</v>
      </c>
      <c r="T275" s="9" t="str">
        <f t="shared" si="37"/>
        <v>09-20-2017</v>
      </c>
      <c r="U275" t="str">
        <f t="shared" si="38"/>
        <v>Sep</v>
      </c>
      <c r="V275">
        <f t="shared" si="39"/>
        <v>2017</v>
      </c>
    </row>
    <row r="276" spans="1:22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 t="shared" si="32"/>
        <v>0.32208333333333333</v>
      </c>
      <c r="P276" s="5">
        <f t="shared" si="33"/>
        <v>51.533333333333331</v>
      </c>
      <c r="Q276" t="str">
        <f t="shared" si="34"/>
        <v>theater</v>
      </c>
      <c r="R276" t="str">
        <f t="shared" si="35"/>
        <v>plays</v>
      </c>
      <c r="S276" s="9" t="str">
        <f t="shared" si="36"/>
        <v>11-06-2017</v>
      </c>
      <c r="T276" s="9" t="str">
        <f t="shared" si="37"/>
        <v>11-11-2017</v>
      </c>
      <c r="U276" t="str">
        <f t="shared" si="38"/>
        <v>Nov</v>
      </c>
      <c r="V276">
        <f t="shared" si="39"/>
        <v>2017</v>
      </c>
    </row>
    <row r="277" spans="1:22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 t="shared" si="32"/>
        <v>2.4151282051282053</v>
      </c>
      <c r="P277" s="5">
        <f t="shared" si="33"/>
        <v>81.198275862068968</v>
      </c>
      <c r="Q277" t="str">
        <f t="shared" si="34"/>
        <v>publishing</v>
      </c>
      <c r="R277" t="str">
        <f t="shared" si="35"/>
        <v>translations</v>
      </c>
      <c r="S277" s="9" t="str">
        <f t="shared" si="36"/>
        <v>04-06-2019</v>
      </c>
      <c r="T277" s="9" t="str">
        <f t="shared" si="37"/>
        <v>04-14-2019</v>
      </c>
      <c r="U277" t="str">
        <f t="shared" si="38"/>
        <v>Apr</v>
      </c>
      <c r="V277">
        <f t="shared" si="39"/>
        <v>2019</v>
      </c>
    </row>
    <row r="278" spans="1:22" ht="18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 t="shared" si="32"/>
        <v>0.96799999999999997</v>
      </c>
      <c r="P278" s="5">
        <f t="shared" si="33"/>
        <v>40.030075187969928</v>
      </c>
      <c r="Q278" t="str">
        <f t="shared" si="34"/>
        <v>games</v>
      </c>
      <c r="R278" t="str">
        <f t="shared" si="35"/>
        <v>video games</v>
      </c>
      <c r="S278" s="9" t="str">
        <f t="shared" si="36"/>
        <v>04-19-2012</v>
      </c>
      <c r="T278" s="9" t="str">
        <f t="shared" si="37"/>
        <v>04-24-2012</v>
      </c>
      <c r="U278" t="str">
        <f t="shared" si="38"/>
        <v>Apr</v>
      </c>
      <c r="V278">
        <f t="shared" si="39"/>
        <v>2012</v>
      </c>
    </row>
    <row r="279" spans="1:22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 t="shared" si="32"/>
        <v>10.664285714285715</v>
      </c>
      <c r="P279" s="5">
        <f t="shared" si="33"/>
        <v>89.939759036144579</v>
      </c>
      <c r="Q279" t="str">
        <f t="shared" si="34"/>
        <v>theater</v>
      </c>
      <c r="R279" t="str">
        <f t="shared" si="35"/>
        <v>plays</v>
      </c>
      <c r="S279" s="9" t="str">
        <f t="shared" si="36"/>
        <v>07-19-2010</v>
      </c>
      <c r="T279" s="9" t="str">
        <f t="shared" si="37"/>
        <v>07-21-2010</v>
      </c>
      <c r="U279" t="str">
        <f t="shared" si="38"/>
        <v>Jul</v>
      </c>
      <c r="V279">
        <f t="shared" si="39"/>
        <v>2010</v>
      </c>
    </row>
    <row r="280" spans="1:22" ht="18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 t="shared" si="32"/>
        <v>3.2588888888888889</v>
      </c>
      <c r="P280" s="5">
        <f t="shared" si="33"/>
        <v>96.692307692307693</v>
      </c>
      <c r="Q280" t="str">
        <f t="shared" si="34"/>
        <v>technology</v>
      </c>
      <c r="R280" t="str">
        <f t="shared" si="35"/>
        <v>web</v>
      </c>
      <c r="S280" s="9" t="str">
        <f t="shared" si="36"/>
        <v>11-26-2012</v>
      </c>
      <c r="T280" s="9" t="str">
        <f t="shared" si="37"/>
        <v>12-21-2012</v>
      </c>
      <c r="U280" t="str">
        <f t="shared" si="38"/>
        <v>Nov</v>
      </c>
      <c r="V280">
        <f t="shared" si="39"/>
        <v>2012</v>
      </c>
    </row>
    <row r="281" spans="1:22" ht="18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 t="shared" si="32"/>
        <v>1.7070000000000001</v>
      </c>
      <c r="P281" s="5">
        <f t="shared" si="33"/>
        <v>25.010989010989011</v>
      </c>
      <c r="Q281" t="str">
        <f t="shared" si="34"/>
        <v>theater</v>
      </c>
      <c r="R281" t="str">
        <f t="shared" si="35"/>
        <v>plays</v>
      </c>
      <c r="S281" s="9" t="str">
        <f t="shared" si="36"/>
        <v>09-03-2018</v>
      </c>
      <c r="T281" s="9" t="str">
        <f t="shared" si="37"/>
        <v>09-06-2018</v>
      </c>
      <c r="U281" t="str">
        <f t="shared" si="38"/>
        <v>Sep</v>
      </c>
      <c r="V281">
        <f t="shared" si="39"/>
        <v>2018</v>
      </c>
    </row>
    <row r="282" spans="1:22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 t="shared" si="32"/>
        <v>5.8144</v>
      </c>
      <c r="P282" s="5">
        <f t="shared" si="33"/>
        <v>36.987277353689571</v>
      </c>
      <c r="Q282" t="str">
        <f t="shared" si="34"/>
        <v>film &amp; video</v>
      </c>
      <c r="R282" t="str">
        <f t="shared" si="35"/>
        <v>animation</v>
      </c>
      <c r="S282" s="9" t="str">
        <f t="shared" si="36"/>
        <v>11-21-2017</v>
      </c>
      <c r="T282" s="9" t="str">
        <f t="shared" si="37"/>
        <v>11-27-2017</v>
      </c>
      <c r="U282" t="str">
        <f t="shared" si="38"/>
        <v>Nov</v>
      </c>
      <c r="V282">
        <f t="shared" si="39"/>
        <v>2017</v>
      </c>
    </row>
    <row r="283" spans="1:22" ht="18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 t="shared" si="32"/>
        <v>0.91520972644376897</v>
      </c>
      <c r="P283" s="5">
        <f t="shared" si="33"/>
        <v>73.012609117361791</v>
      </c>
      <c r="Q283" t="str">
        <f t="shared" si="34"/>
        <v>theater</v>
      </c>
      <c r="R283" t="str">
        <f t="shared" si="35"/>
        <v>plays</v>
      </c>
      <c r="S283" s="9" t="str">
        <f t="shared" si="36"/>
        <v>03-11-2012</v>
      </c>
      <c r="T283" s="9" t="str">
        <f t="shared" si="37"/>
        <v>04-01-2012</v>
      </c>
      <c r="U283" t="str">
        <f t="shared" si="38"/>
        <v>Mar</v>
      </c>
      <c r="V283">
        <f t="shared" si="39"/>
        <v>2012</v>
      </c>
    </row>
    <row r="284" spans="1:22" ht="18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 t="shared" si="32"/>
        <v>1.0804761904761904</v>
      </c>
      <c r="P284" s="5">
        <f t="shared" si="33"/>
        <v>68.240601503759393</v>
      </c>
      <c r="Q284" t="str">
        <f t="shared" si="34"/>
        <v>film &amp; video</v>
      </c>
      <c r="R284" t="str">
        <f t="shared" si="35"/>
        <v>television</v>
      </c>
      <c r="S284" s="9" t="str">
        <f t="shared" si="36"/>
        <v>11-27-2016</v>
      </c>
      <c r="T284" s="9" t="str">
        <f t="shared" si="37"/>
        <v>12-03-2016</v>
      </c>
      <c r="U284" t="str">
        <f t="shared" si="38"/>
        <v>Nov</v>
      </c>
      <c r="V284">
        <f t="shared" si="39"/>
        <v>2016</v>
      </c>
    </row>
    <row r="285" spans="1:22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 t="shared" si="32"/>
        <v>0.18728395061728395</v>
      </c>
      <c r="P285" s="5">
        <f t="shared" si="33"/>
        <v>52.310344827586206</v>
      </c>
      <c r="Q285" t="str">
        <f t="shared" si="34"/>
        <v>music</v>
      </c>
      <c r="R285" t="str">
        <f t="shared" si="35"/>
        <v>rock</v>
      </c>
      <c r="S285" s="9" t="str">
        <f t="shared" si="36"/>
        <v>05-30-2016</v>
      </c>
      <c r="T285" s="9" t="str">
        <f t="shared" si="37"/>
        <v>06-04-2016</v>
      </c>
      <c r="U285" t="str">
        <f t="shared" si="38"/>
        <v>May</v>
      </c>
      <c r="V285">
        <f t="shared" si="39"/>
        <v>2016</v>
      </c>
    </row>
    <row r="286" spans="1:22" ht="18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 t="shared" si="32"/>
        <v>0.83193877551020412</v>
      </c>
      <c r="P286" s="5">
        <f t="shared" si="33"/>
        <v>61.765151515151516</v>
      </c>
      <c r="Q286" t="str">
        <f t="shared" si="34"/>
        <v>technology</v>
      </c>
      <c r="R286" t="str">
        <f t="shared" si="35"/>
        <v>web</v>
      </c>
      <c r="S286" s="9" t="str">
        <f t="shared" si="36"/>
        <v>05-01-2012</v>
      </c>
      <c r="T286" s="9" t="str">
        <f t="shared" si="37"/>
        <v>05-06-2012</v>
      </c>
      <c r="U286" t="str">
        <f t="shared" si="38"/>
        <v>May</v>
      </c>
      <c r="V286">
        <f t="shared" si="39"/>
        <v>2012</v>
      </c>
    </row>
    <row r="287" spans="1:22" ht="18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 t="shared" si="32"/>
        <v>7.0633333333333335</v>
      </c>
      <c r="P287" s="5">
        <f t="shared" si="33"/>
        <v>25.027559055118111</v>
      </c>
      <c r="Q287" t="str">
        <f t="shared" si="34"/>
        <v>theater</v>
      </c>
      <c r="R287" t="str">
        <f t="shared" si="35"/>
        <v>plays</v>
      </c>
      <c r="S287" s="9" t="str">
        <f t="shared" si="36"/>
        <v>09-10-2016</v>
      </c>
      <c r="T287" s="9" t="str">
        <f t="shared" si="37"/>
        <v>10-18-2016</v>
      </c>
      <c r="U287" t="str">
        <f t="shared" si="38"/>
        <v>Sep</v>
      </c>
      <c r="V287">
        <f t="shared" si="39"/>
        <v>2016</v>
      </c>
    </row>
    <row r="288" spans="1:22" ht="18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 t="shared" si="32"/>
        <v>0.17446030330062445</v>
      </c>
      <c r="P288" s="5">
        <f t="shared" si="33"/>
        <v>106.28804347826087</v>
      </c>
      <c r="Q288" t="str">
        <f t="shared" si="34"/>
        <v>theater</v>
      </c>
      <c r="R288" t="str">
        <f t="shared" si="35"/>
        <v>plays</v>
      </c>
      <c r="S288" s="9" t="str">
        <f t="shared" si="36"/>
        <v>11-23-2016</v>
      </c>
      <c r="T288" s="9" t="str">
        <f t="shared" si="37"/>
        <v>11-30-2016</v>
      </c>
      <c r="U288" t="str">
        <f t="shared" si="38"/>
        <v>Nov</v>
      </c>
      <c r="V288">
        <f t="shared" si="39"/>
        <v>2016</v>
      </c>
    </row>
    <row r="289" spans="1:22" ht="18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 t="shared" si="32"/>
        <v>2.0973015873015872</v>
      </c>
      <c r="P289" s="5">
        <f t="shared" si="33"/>
        <v>75.07386363636364</v>
      </c>
      <c r="Q289" t="str">
        <f t="shared" si="34"/>
        <v>music</v>
      </c>
      <c r="R289" t="str">
        <f t="shared" si="35"/>
        <v>electric music</v>
      </c>
      <c r="S289" s="9" t="str">
        <f t="shared" si="36"/>
        <v>04-28-2015</v>
      </c>
      <c r="T289" s="9" t="str">
        <f t="shared" si="37"/>
        <v>04-28-2015</v>
      </c>
      <c r="U289" t="str">
        <f t="shared" si="38"/>
        <v>Apr</v>
      </c>
      <c r="V289">
        <f t="shared" si="39"/>
        <v>2015</v>
      </c>
    </row>
    <row r="290" spans="1:22" ht="18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 t="shared" si="32"/>
        <v>0.97785714285714287</v>
      </c>
      <c r="P290" s="5">
        <f t="shared" si="33"/>
        <v>39.970802919708028</v>
      </c>
      <c r="Q290" t="str">
        <f t="shared" si="34"/>
        <v>music</v>
      </c>
      <c r="R290" t="str">
        <f t="shared" si="35"/>
        <v>metal</v>
      </c>
      <c r="S290" s="9" t="str">
        <f t="shared" si="36"/>
        <v>03-14-2012</v>
      </c>
      <c r="T290" s="9" t="str">
        <f t="shared" si="37"/>
        <v>03-15-2012</v>
      </c>
      <c r="U290" t="str">
        <f t="shared" si="38"/>
        <v>Mar</v>
      </c>
      <c r="V290">
        <f t="shared" si="39"/>
        <v>2012</v>
      </c>
    </row>
    <row r="291" spans="1:22" ht="18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 t="shared" si="32"/>
        <v>16.842500000000001</v>
      </c>
      <c r="P291" s="5">
        <f t="shared" si="33"/>
        <v>39.982195845697326</v>
      </c>
      <c r="Q291" t="str">
        <f t="shared" si="34"/>
        <v>theater</v>
      </c>
      <c r="R291" t="str">
        <f t="shared" si="35"/>
        <v>plays</v>
      </c>
      <c r="S291" s="9" t="str">
        <f t="shared" si="36"/>
        <v>08-03-2015</v>
      </c>
      <c r="T291" s="9" t="str">
        <f t="shared" si="37"/>
        <v>08-06-2015</v>
      </c>
      <c r="U291" t="str">
        <f t="shared" si="38"/>
        <v>Aug</v>
      </c>
      <c r="V291">
        <f t="shared" si="39"/>
        <v>2015</v>
      </c>
    </row>
    <row r="292" spans="1:22" ht="18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 t="shared" si="32"/>
        <v>0.54402135231316728</v>
      </c>
      <c r="P292" s="5">
        <f t="shared" si="33"/>
        <v>101.01541850220265</v>
      </c>
      <c r="Q292" t="str">
        <f t="shared" si="34"/>
        <v>film &amp; video</v>
      </c>
      <c r="R292" t="str">
        <f t="shared" si="35"/>
        <v>documentary</v>
      </c>
      <c r="S292" s="9" t="str">
        <f t="shared" si="36"/>
        <v>05-10-2013</v>
      </c>
      <c r="T292" s="9" t="str">
        <f t="shared" si="37"/>
        <v>06-11-2013</v>
      </c>
      <c r="U292" t="str">
        <f t="shared" si="38"/>
        <v>May</v>
      </c>
      <c r="V292">
        <f t="shared" si="39"/>
        <v>2013</v>
      </c>
    </row>
    <row r="293" spans="1:22" ht="18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 t="shared" si="32"/>
        <v>4.5661111111111108</v>
      </c>
      <c r="P293" s="5">
        <f t="shared" si="33"/>
        <v>76.813084112149539</v>
      </c>
      <c r="Q293" t="str">
        <f t="shared" si="34"/>
        <v>technology</v>
      </c>
      <c r="R293" t="str">
        <f t="shared" si="35"/>
        <v>web</v>
      </c>
      <c r="S293" s="9" t="str">
        <f t="shared" si="36"/>
        <v>10-15-2011</v>
      </c>
      <c r="T293" s="9" t="str">
        <f t="shared" si="37"/>
        <v>10-19-2011</v>
      </c>
      <c r="U293" t="str">
        <f t="shared" si="38"/>
        <v>Oct</v>
      </c>
      <c r="V293">
        <f t="shared" si="39"/>
        <v>2011</v>
      </c>
    </row>
    <row r="294" spans="1:22" ht="18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 t="shared" si="32"/>
        <v>9.8219178082191785E-2</v>
      </c>
      <c r="P294" s="5">
        <f t="shared" si="33"/>
        <v>71.7</v>
      </c>
      <c r="Q294" t="str">
        <f t="shared" si="34"/>
        <v>food</v>
      </c>
      <c r="R294" t="str">
        <f t="shared" si="35"/>
        <v>food trucks</v>
      </c>
      <c r="S294" s="9" t="str">
        <f t="shared" si="36"/>
        <v>03-16-2012</v>
      </c>
      <c r="T294" s="9" t="str">
        <f t="shared" si="37"/>
        <v>04-03-2012</v>
      </c>
      <c r="U294" t="str">
        <f t="shared" si="38"/>
        <v>Mar</v>
      </c>
      <c r="V294">
        <f t="shared" si="39"/>
        <v>2012</v>
      </c>
    </row>
    <row r="295" spans="1:22" ht="18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 t="shared" si="32"/>
        <v>0.16384615384615384</v>
      </c>
      <c r="P295" s="5">
        <f t="shared" si="33"/>
        <v>33.28125</v>
      </c>
      <c r="Q295" t="str">
        <f t="shared" si="34"/>
        <v>theater</v>
      </c>
      <c r="R295" t="str">
        <f t="shared" si="35"/>
        <v>plays</v>
      </c>
      <c r="S295" s="9" t="str">
        <f t="shared" si="36"/>
        <v>10-05-2010</v>
      </c>
      <c r="T295" s="9" t="str">
        <f t="shared" si="37"/>
        <v>10-14-2010</v>
      </c>
      <c r="U295" t="str">
        <f t="shared" si="38"/>
        <v>Oct</v>
      </c>
      <c r="V295">
        <f t="shared" si="39"/>
        <v>2010</v>
      </c>
    </row>
    <row r="296" spans="1:22" ht="18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 t="shared" si="32"/>
        <v>13.396666666666667</v>
      </c>
      <c r="P296" s="5">
        <f t="shared" si="33"/>
        <v>43.923497267759565</v>
      </c>
      <c r="Q296" t="str">
        <f t="shared" si="34"/>
        <v>theater</v>
      </c>
      <c r="R296" t="str">
        <f t="shared" si="35"/>
        <v>plays</v>
      </c>
      <c r="S296" s="9" t="str">
        <f t="shared" si="36"/>
        <v>10-26-2018</v>
      </c>
      <c r="T296" s="9" t="str">
        <f t="shared" si="37"/>
        <v>11-07-2018</v>
      </c>
      <c r="U296" t="str">
        <f t="shared" si="38"/>
        <v>Oct</v>
      </c>
      <c r="V296">
        <f t="shared" si="39"/>
        <v>2018</v>
      </c>
    </row>
    <row r="297" spans="1:22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 t="shared" si="32"/>
        <v>0.35650077760497667</v>
      </c>
      <c r="P297" s="5">
        <f t="shared" si="33"/>
        <v>36.004712041884815</v>
      </c>
      <c r="Q297" t="str">
        <f t="shared" si="34"/>
        <v>theater</v>
      </c>
      <c r="R297" t="str">
        <f t="shared" si="35"/>
        <v>plays</v>
      </c>
      <c r="S297" s="9" t="str">
        <f t="shared" si="36"/>
        <v>10-15-2013</v>
      </c>
      <c r="T297" s="9" t="str">
        <f t="shared" si="37"/>
        <v>11-09-2013</v>
      </c>
      <c r="U297" t="str">
        <f t="shared" si="38"/>
        <v>Oct</v>
      </c>
      <c r="V297">
        <f t="shared" si="39"/>
        <v>2013</v>
      </c>
    </row>
    <row r="298" spans="1:22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 t="shared" si="32"/>
        <v>0.54950819672131146</v>
      </c>
      <c r="P298" s="5">
        <f t="shared" si="33"/>
        <v>88.21052631578948</v>
      </c>
      <c r="Q298" t="str">
        <f t="shared" si="34"/>
        <v>theater</v>
      </c>
      <c r="R298" t="str">
        <f t="shared" si="35"/>
        <v>plays</v>
      </c>
      <c r="S298" s="9" t="str">
        <f t="shared" si="36"/>
        <v>01-28-2019</v>
      </c>
      <c r="T298" s="9" t="str">
        <f t="shared" si="37"/>
        <v>02-19-2019</v>
      </c>
      <c r="U298" t="str">
        <f t="shared" si="38"/>
        <v>Jan</v>
      </c>
      <c r="V298">
        <f t="shared" si="39"/>
        <v>2019</v>
      </c>
    </row>
    <row r="299" spans="1:22" ht="18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 t="shared" si="32"/>
        <v>0.94236111111111109</v>
      </c>
      <c r="P299" s="5">
        <f t="shared" si="33"/>
        <v>65.240384615384613</v>
      </c>
      <c r="Q299" t="str">
        <f t="shared" si="34"/>
        <v>theater</v>
      </c>
      <c r="R299" t="str">
        <f t="shared" si="35"/>
        <v>plays</v>
      </c>
      <c r="S299" s="9" t="str">
        <f t="shared" si="36"/>
        <v>01-14-2014</v>
      </c>
      <c r="T299" s="9" t="str">
        <f t="shared" si="37"/>
        <v>01-23-2014</v>
      </c>
      <c r="U299" t="str">
        <f t="shared" si="38"/>
        <v>Jan</v>
      </c>
      <c r="V299">
        <f t="shared" si="39"/>
        <v>2014</v>
      </c>
    </row>
    <row r="300" spans="1:22" ht="18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 t="shared" si="32"/>
        <v>1.4391428571428571</v>
      </c>
      <c r="P300" s="5">
        <f t="shared" si="33"/>
        <v>69.958333333333329</v>
      </c>
      <c r="Q300" t="str">
        <f t="shared" si="34"/>
        <v>music</v>
      </c>
      <c r="R300" t="str">
        <f t="shared" si="35"/>
        <v>rock</v>
      </c>
      <c r="S300" s="9" t="str">
        <f t="shared" si="36"/>
        <v>02-26-2016</v>
      </c>
      <c r="T300" s="9" t="str">
        <f t="shared" si="37"/>
        <v>03-15-2016</v>
      </c>
      <c r="U300" t="str">
        <f t="shared" si="38"/>
        <v>Feb</v>
      </c>
      <c r="V300">
        <f t="shared" si="39"/>
        <v>2016</v>
      </c>
    </row>
    <row r="301" spans="1:22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 t="shared" si="32"/>
        <v>0.51421052631578945</v>
      </c>
      <c r="P301" s="5">
        <f t="shared" si="33"/>
        <v>39.877551020408163</v>
      </c>
      <c r="Q301" t="str">
        <f t="shared" si="34"/>
        <v>food</v>
      </c>
      <c r="R301" t="str">
        <f t="shared" si="35"/>
        <v>food trucks</v>
      </c>
      <c r="S301" s="9" t="str">
        <f t="shared" si="36"/>
        <v>03-03-2016</v>
      </c>
      <c r="T301" s="9" t="str">
        <f t="shared" si="37"/>
        <v>04-28-2016</v>
      </c>
      <c r="U301" t="str">
        <f t="shared" si="38"/>
        <v>Mar</v>
      </c>
      <c r="V301">
        <f t="shared" si="39"/>
        <v>2016</v>
      </c>
    </row>
    <row r="302" spans="1:22" ht="18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 t="shared" si="32"/>
        <v>0.05</v>
      </c>
      <c r="P302" s="5">
        <f t="shared" si="33"/>
        <v>5</v>
      </c>
      <c r="Q302" t="str">
        <f t="shared" si="34"/>
        <v>publishing</v>
      </c>
      <c r="R302" t="str">
        <f t="shared" si="35"/>
        <v>nonfiction</v>
      </c>
      <c r="S302" s="9" t="str">
        <f t="shared" si="36"/>
        <v>08-30-2017</v>
      </c>
      <c r="T302" s="9" t="str">
        <f t="shared" si="37"/>
        <v>08-31-2017</v>
      </c>
      <c r="U302" t="str">
        <f t="shared" si="38"/>
        <v>Aug</v>
      </c>
      <c r="V302">
        <f t="shared" si="39"/>
        <v>2017</v>
      </c>
    </row>
    <row r="303" spans="1:22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 t="shared" si="32"/>
        <v>13.446666666666667</v>
      </c>
      <c r="P303" s="5">
        <f t="shared" si="33"/>
        <v>41.023728813559323</v>
      </c>
      <c r="Q303" t="str">
        <f t="shared" si="34"/>
        <v>film &amp; video</v>
      </c>
      <c r="R303" t="str">
        <f t="shared" si="35"/>
        <v>documentary</v>
      </c>
      <c r="S303" s="9" t="str">
        <f t="shared" si="36"/>
        <v>02-26-2015</v>
      </c>
      <c r="T303" s="9" t="str">
        <f t="shared" si="37"/>
        <v>03-15-2015</v>
      </c>
      <c r="U303" t="str">
        <f t="shared" si="38"/>
        <v>Feb</v>
      </c>
      <c r="V303">
        <f t="shared" si="39"/>
        <v>2015</v>
      </c>
    </row>
    <row r="304" spans="1:22" ht="18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 t="shared" si="32"/>
        <v>0.31844940867279897</v>
      </c>
      <c r="P304" s="5">
        <f t="shared" si="33"/>
        <v>98.914285714285711</v>
      </c>
      <c r="Q304" t="str">
        <f t="shared" si="34"/>
        <v>theater</v>
      </c>
      <c r="R304" t="str">
        <f t="shared" si="35"/>
        <v>plays</v>
      </c>
      <c r="S304" s="9" t="str">
        <f t="shared" si="36"/>
        <v>09-02-2018</v>
      </c>
      <c r="T304" s="9" t="str">
        <f t="shared" si="37"/>
        <v>09-16-2018</v>
      </c>
      <c r="U304" t="str">
        <f t="shared" si="38"/>
        <v>Sep</v>
      </c>
      <c r="V304">
        <f t="shared" si="39"/>
        <v>2018</v>
      </c>
    </row>
    <row r="305" spans="1:22" ht="18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 t="shared" si="32"/>
        <v>0.82617647058823529</v>
      </c>
      <c r="P305" s="5">
        <f t="shared" si="33"/>
        <v>87.78125</v>
      </c>
      <c r="Q305" t="str">
        <f t="shared" si="34"/>
        <v>music</v>
      </c>
      <c r="R305" t="str">
        <f t="shared" si="35"/>
        <v>indie rock</v>
      </c>
      <c r="S305" s="9" t="str">
        <f t="shared" si="36"/>
        <v>01-07-2016</v>
      </c>
      <c r="T305" s="9" t="str">
        <f t="shared" si="37"/>
        <v>01-12-2016</v>
      </c>
      <c r="U305" t="str">
        <f t="shared" si="38"/>
        <v>Jan</v>
      </c>
      <c r="V305">
        <f t="shared" si="39"/>
        <v>2016</v>
      </c>
    </row>
    <row r="306" spans="1:22" ht="18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 t="shared" si="32"/>
        <v>5.4614285714285717</v>
      </c>
      <c r="P306" s="5">
        <f t="shared" si="33"/>
        <v>80.767605633802816</v>
      </c>
      <c r="Q306" t="str">
        <f t="shared" si="34"/>
        <v>film &amp; video</v>
      </c>
      <c r="R306" t="str">
        <f t="shared" si="35"/>
        <v>documentary</v>
      </c>
      <c r="S306" s="9" t="str">
        <f t="shared" si="36"/>
        <v>08-07-2016</v>
      </c>
      <c r="T306" s="9" t="str">
        <f t="shared" si="37"/>
        <v>09-17-2016</v>
      </c>
      <c r="U306" t="str">
        <f t="shared" si="38"/>
        <v>Aug</v>
      </c>
      <c r="V306">
        <f t="shared" si="39"/>
        <v>2016</v>
      </c>
    </row>
    <row r="307" spans="1:22" ht="18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 t="shared" si="32"/>
        <v>2.8621428571428571</v>
      </c>
      <c r="P307" s="5">
        <f t="shared" si="33"/>
        <v>94.28235294117647</v>
      </c>
      <c r="Q307" t="str">
        <f t="shared" si="34"/>
        <v>theater</v>
      </c>
      <c r="R307" t="str">
        <f t="shared" si="35"/>
        <v>plays</v>
      </c>
      <c r="S307" s="9" t="str">
        <f t="shared" si="36"/>
        <v>03-19-2016</v>
      </c>
      <c r="T307" s="9" t="str">
        <f t="shared" si="37"/>
        <v>04-29-2016</v>
      </c>
      <c r="U307" t="str">
        <f t="shared" si="38"/>
        <v>Mar</v>
      </c>
      <c r="V307">
        <f t="shared" si="39"/>
        <v>2016</v>
      </c>
    </row>
    <row r="308" spans="1:22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 t="shared" si="32"/>
        <v>7.9076923076923072E-2</v>
      </c>
      <c r="P308" s="5">
        <f t="shared" si="33"/>
        <v>73.428571428571431</v>
      </c>
      <c r="Q308" t="str">
        <f t="shared" si="34"/>
        <v>theater</v>
      </c>
      <c r="R308" t="str">
        <f t="shared" si="35"/>
        <v>plays</v>
      </c>
      <c r="S308" s="9" t="str">
        <f t="shared" si="36"/>
        <v>07-14-2017</v>
      </c>
      <c r="T308" s="9" t="str">
        <f t="shared" si="37"/>
        <v>07-17-2017</v>
      </c>
      <c r="U308" t="str">
        <f t="shared" si="38"/>
        <v>Jul</v>
      </c>
      <c r="V308">
        <f t="shared" si="39"/>
        <v>2017</v>
      </c>
    </row>
    <row r="309" spans="1:22" ht="18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 t="shared" si="32"/>
        <v>1.3213677811550153</v>
      </c>
      <c r="P309" s="5">
        <f t="shared" si="33"/>
        <v>65.968133535660087</v>
      </c>
      <c r="Q309" t="str">
        <f t="shared" si="34"/>
        <v>publishing</v>
      </c>
      <c r="R309" t="str">
        <f t="shared" si="35"/>
        <v>fiction</v>
      </c>
      <c r="S309" s="9" t="str">
        <f t="shared" si="36"/>
        <v>06-06-2012</v>
      </c>
      <c r="T309" s="9" t="str">
        <f t="shared" si="37"/>
        <v>06-26-2012</v>
      </c>
      <c r="U309" t="str">
        <f t="shared" si="38"/>
        <v>Jun</v>
      </c>
      <c r="V309">
        <f t="shared" si="39"/>
        <v>2012</v>
      </c>
    </row>
    <row r="310" spans="1:22" ht="18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 t="shared" si="32"/>
        <v>0.74077834179357027</v>
      </c>
      <c r="P310" s="5">
        <f t="shared" si="33"/>
        <v>109.04109589041096</v>
      </c>
      <c r="Q310" t="str">
        <f t="shared" si="34"/>
        <v>theater</v>
      </c>
      <c r="R310" t="str">
        <f t="shared" si="35"/>
        <v>plays</v>
      </c>
      <c r="S310" s="9" t="str">
        <f t="shared" si="36"/>
        <v>04-18-2011</v>
      </c>
      <c r="T310" s="9" t="str">
        <f t="shared" si="37"/>
        <v>04-19-2011</v>
      </c>
      <c r="U310" t="str">
        <f t="shared" si="38"/>
        <v>Apr</v>
      </c>
      <c r="V310">
        <f t="shared" si="39"/>
        <v>2011</v>
      </c>
    </row>
    <row r="311" spans="1:22" ht="18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 t="shared" si="32"/>
        <v>0.75292682926829269</v>
      </c>
      <c r="P311" s="5">
        <f t="shared" si="33"/>
        <v>41.16</v>
      </c>
      <c r="Q311" t="str">
        <f t="shared" si="34"/>
        <v>music</v>
      </c>
      <c r="R311" t="str">
        <f t="shared" si="35"/>
        <v>indie rock</v>
      </c>
      <c r="S311" s="9" t="str">
        <f t="shared" si="36"/>
        <v>09-21-2011</v>
      </c>
      <c r="T311" s="9" t="str">
        <f t="shared" si="37"/>
        <v>10-11-2011</v>
      </c>
      <c r="U311" t="str">
        <f t="shared" si="38"/>
        <v>Sep</v>
      </c>
      <c r="V311">
        <f t="shared" si="39"/>
        <v>2011</v>
      </c>
    </row>
    <row r="312" spans="1:22" ht="18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 t="shared" si="32"/>
        <v>0.20333333333333334</v>
      </c>
      <c r="P312" s="5">
        <f t="shared" si="33"/>
        <v>99.125</v>
      </c>
      <c r="Q312" t="str">
        <f t="shared" si="34"/>
        <v>games</v>
      </c>
      <c r="R312" t="str">
        <f t="shared" si="35"/>
        <v>video games</v>
      </c>
      <c r="S312" s="9" t="str">
        <f t="shared" si="36"/>
        <v>04-09-2010</v>
      </c>
      <c r="T312" s="9" t="str">
        <f t="shared" si="37"/>
        <v>04-25-2010</v>
      </c>
      <c r="U312" t="str">
        <f t="shared" si="38"/>
        <v>Apr</v>
      </c>
      <c r="V312">
        <f t="shared" si="39"/>
        <v>2010</v>
      </c>
    </row>
    <row r="313" spans="1:22" ht="18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 t="shared" si="32"/>
        <v>2.0336507936507937</v>
      </c>
      <c r="P313" s="5">
        <f t="shared" si="33"/>
        <v>105.88429752066116</v>
      </c>
      <c r="Q313" t="str">
        <f t="shared" si="34"/>
        <v>theater</v>
      </c>
      <c r="R313" t="str">
        <f t="shared" si="35"/>
        <v>plays</v>
      </c>
      <c r="S313" s="9" t="str">
        <f t="shared" si="36"/>
        <v>02-16-2011</v>
      </c>
      <c r="T313" s="9" t="str">
        <f t="shared" si="37"/>
        <v>02-28-2011</v>
      </c>
      <c r="U313" t="str">
        <f t="shared" si="38"/>
        <v>Feb</v>
      </c>
      <c r="V313">
        <f t="shared" si="39"/>
        <v>2011</v>
      </c>
    </row>
    <row r="314" spans="1:22" ht="18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 t="shared" si="32"/>
        <v>3.1022842639593908</v>
      </c>
      <c r="P314" s="5">
        <f t="shared" si="33"/>
        <v>48.996525921966864</v>
      </c>
      <c r="Q314" t="str">
        <f t="shared" si="34"/>
        <v>theater</v>
      </c>
      <c r="R314" t="str">
        <f t="shared" si="35"/>
        <v>plays</v>
      </c>
      <c r="S314" s="9" t="str">
        <f t="shared" si="36"/>
        <v>10-25-2013</v>
      </c>
      <c r="T314" s="9" t="str">
        <f t="shared" si="37"/>
        <v>11-01-2013</v>
      </c>
      <c r="U314" t="str">
        <f t="shared" si="38"/>
        <v>Oct</v>
      </c>
      <c r="V314">
        <f t="shared" si="39"/>
        <v>2013</v>
      </c>
    </row>
    <row r="315" spans="1:22" ht="18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 t="shared" si="32"/>
        <v>3.9531818181818181</v>
      </c>
      <c r="P315" s="5">
        <f t="shared" si="33"/>
        <v>39</v>
      </c>
      <c r="Q315" t="str">
        <f t="shared" si="34"/>
        <v>music</v>
      </c>
      <c r="R315" t="str">
        <f t="shared" si="35"/>
        <v>rock</v>
      </c>
      <c r="S315" s="9" t="str">
        <f t="shared" si="36"/>
        <v>02-27-2012</v>
      </c>
      <c r="T315" s="9" t="str">
        <f t="shared" si="37"/>
        <v>02-29-2012</v>
      </c>
      <c r="U315" t="str">
        <f t="shared" si="38"/>
        <v>Feb</v>
      </c>
      <c r="V315">
        <f t="shared" si="39"/>
        <v>2012</v>
      </c>
    </row>
    <row r="316" spans="1:22" ht="18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 t="shared" si="32"/>
        <v>2.9471428571428571</v>
      </c>
      <c r="P316" s="5">
        <f t="shared" si="33"/>
        <v>31.022556390977442</v>
      </c>
      <c r="Q316" t="str">
        <f t="shared" si="34"/>
        <v>film &amp; video</v>
      </c>
      <c r="R316" t="str">
        <f t="shared" si="35"/>
        <v>documentary</v>
      </c>
      <c r="S316" s="9" t="str">
        <f t="shared" si="36"/>
        <v>03-12-2019</v>
      </c>
      <c r="T316" s="9" t="str">
        <f t="shared" si="37"/>
        <v>03-17-2019</v>
      </c>
      <c r="U316" t="str">
        <f t="shared" si="38"/>
        <v>Mar</v>
      </c>
      <c r="V316">
        <f t="shared" si="39"/>
        <v>2019</v>
      </c>
    </row>
    <row r="317" spans="1:22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 t="shared" si="32"/>
        <v>0.33894736842105261</v>
      </c>
      <c r="P317" s="5">
        <f t="shared" si="33"/>
        <v>103.87096774193549</v>
      </c>
      <c r="Q317" t="str">
        <f t="shared" si="34"/>
        <v>theater</v>
      </c>
      <c r="R317" t="str">
        <f t="shared" si="35"/>
        <v>plays</v>
      </c>
      <c r="S317" s="9" t="str">
        <f t="shared" si="36"/>
        <v>05-24-2014</v>
      </c>
      <c r="T317" s="9" t="str">
        <f t="shared" si="37"/>
        <v>06-22-2014</v>
      </c>
      <c r="U317" t="str">
        <f t="shared" si="38"/>
        <v>May</v>
      </c>
      <c r="V317">
        <f t="shared" si="39"/>
        <v>2014</v>
      </c>
    </row>
    <row r="318" spans="1:22" ht="18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 t="shared" si="32"/>
        <v>0.66677083333333331</v>
      </c>
      <c r="P318" s="5">
        <f t="shared" si="33"/>
        <v>59.268518518518519</v>
      </c>
      <c r="Q318" t="str">
        <f t="shared" si="34"/>
        <v>food</v>
      </c>
      <c r="R318" t="str">
        <f t="shared" si="35"/>
        <v>food trucks</v>
      </c>
      <c r="S318" s="9" t="str">
        <f t="shared" si="36"/>
        <v>11-19-2019</v>
      </c>
      <c r="T318" s="9" t="str">
        <f t="shared" si="37"/>
        <v>11-20-2019</v>
      </c>
      <c r="U318" t="str">
        <f t="shared" si="38"/>
        <v>Nov</v>
      </c>
      <c r="V318">
        <f t="shared" si="39"/>
        <v>2019</v>
      </c>
    </row>
    <row r="319" spans="1:22" ht="18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 t="shared" si="32"/>
        <v>0.19227272727272726</v>
      </c>
      <c r="P319" s="5">
        <f t="shared" si="33"/>
        <v>42.3</v>
      </c>
      <c r="Q319" t="str">
        <f t="shared" si="34"/>
        <v>theater</v>
      </c>
      <c r="R319" t="str">
        <f t="shared" si="35"/>
        <v>plays</v>
      </c>
      <c r="S319" s="9" t="str">
        <f t="shared" si="36"/>
        <v>05-14-2017</v>
      </c>
      <c r="T319" s="9" t="str">
        <f t="shared" si="37"/>
        <v>05-27-2017</v>
      </c>
      <c r="U319" t="str">
        <f t="shared" si="38"/>
        <v>May</v>
      </c>
      <c r="V319">
        <f t="shared" si="39"/>
        <v>2017</v>
      </c>
    </row>
    <row r="320" spans="1:22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 t="shared" si="32"/>
        <v>0.15842105263157893</v>
      </c>
      <c r="P320" s="5">
        <f t="shared" si="33"/>
        <v>53.117647058823529</v>
      </c>
      <c r="Q320" t="str">
        <f t="shared" si="34"/>
        <v>music</v>
      </c>
      <c r="R320" t="str">
        <f t="shared" si="35"/>
        <v>rock</v>
      </c>
      <c r="S320" s="9" t="str">
        <f t="shared" si="36"/>
        <v>02-14-2014</v>
      </c>
      <c r="T320" s="9" t="str">
        <f t="shared" si="37"/>
        <v>02-16-2014</v>
      </c>
      <c r="U320" t="str">
        <f t="shared" si="38"/>
        <v>Feb</v>
      </c>
      <c r="V320">
        <f t="shared" si="39"/>
        <v>2014</v>
      </c>
    </row>
    <row r="321" spans="1:22" ht="18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 t="shared" si="32"/>
        <v>0.38702380952380955</v>
      </c>
      <c r="P321" s="5">
        <f t="shared" si="33"/>
        <v>50.796875</v>
      </c>
      <c r="Q321" t="str">
        <f t="shared" si="34"/>
        <v>technology</v>
      </c>
      <c r="R321" t="str">
        <f t="shared" si="35"/>
        <v>web</v>
      </c>
      <c r="S321" s="9" t="str">
        <f t="shared" si="36"/>
        <v>08-12-2010</v>
      </c>
      <c r="T321" s="9" t="str">
        <f t="shared" si="37"/>
        <v>09-05-2010</v>
      </c>
      <c r="U321" t="str">
        <f t="shared" si="38"/>
        <v>Aug</v>
      </c>
      <c r="V321">
        <f t="shared" si="39"/>
        <v>2010</v>
      </c>
    </row>
    <row r="322" spans="1:22" ht="18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 t="shared" si="32"/>
        <v>9.5876777251184833E-2</v>
      </c>
      <c r="P322" s="5">
        <f t="shared" si="33"/>
        <v>101.15</v>
      </c>
      <c r="Q322" t="str">
        <f t="shared" si="34"/>
        <v>publishing</v>
      </c>
      <c r="R322" t="str">
        <f t="shared" si="35"/>
        <v>fiction</v>
      </c>
      <c r="S322" s="9" t="str">
        <f t="shared" si="36"/>
        <v>05-10-2011</v>
      </c>
      <c r="T322" s="9" t="str">
        <f t="shared" si="37"/>
        <v>05-19-2011</v>
      </c>
      <c r="U322" t="str">
        <f t="shared" si="38"/>
        <v>May</v>
      </c>
      <c r="V322">
        <f t="shared" si="39"/>
        <v>2011</v>
      </c>
    </row>
    <row r="323" spans="1:22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 t="shared" ref="O323:O386" si="40">E323/D323</f>
        <v>0.94144366197183094</v>
      </c>
      <c r="P323" s="5">
        <f t="shared" ref="P323:P386" si="41">IF(G323=0,0,E323/G323)</f>
        <v>65.000810372771468</v>
      </c>
      <c r="Q323" t="str">
        <f t="shared" ref="Q323:Q386" si="42">LEFT(N323,FIND("/",N323,1)-1)</f>
        <v>film &amp; video</v>
      </c>
      <c r="R323" t="str">
        <f t="shared" ref="R323:R386" si="43">MID(N323,FIND("/",N323,1)+1,LEN(N323)-FIND("/",N323,1))</f>
        <v>shorts</v>
      </c>
      <c r="S323" s="9" t="str">
        <f t="shared" ref="S323:S386" si="44">TEXT((J323/86400)+25569+(9/24),"mm-dd-yyyy")</f>
        <v>04-01-2011</v>
      </c>
      <c r="T323" s="9" t="str">
        <f t="shared" ref="T323:T386" si="45">TEXT((K323/86400)+25569+(9/24),"mm-dd-yyyy")</f>
        <v>04-09-2011</v>
      </c>
      <c r="U323" t="str">
        <f t="shared" ref="U323:U386" si="46">TEXT(MONTH(S323)*29,"MMM")</f>
        <v>Apr</v>
      </c>
      <c r="V323">
        <f t="shared" ref="V323:V386" si="47">YEAR(S323)</f>
        <v>2011</v>
      </c>
    </row>
    <row r="324" spans="1:22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 t="shared" si="40"/>
        <v>1.6656234096692113</v>
      </c>
      <c r="P324" s="5">
        <f t="shared" si="41"/>
        <v>37.998645510835914</v>
      </c>
      <c r="Q324" t="str">
        <f t="shared" si="42"/>
        <v>theater</v>
      </c>
      <c r="R324" t="str">
        <f t="shared" si="43"/>
        <v>plays</v>
      </c>
      <c r="S324" s="9" t="str">
        <f t="shared" si="44"/>
        <v>11-25-2010</v>
      </c>
      <c r="T324" s="9" t="str">
        <f t="shared" si="45"/>
        <v>12-08-2010</v>
      </c>
      <c r="U324" t="str">
        <f t="shared" si="46"/>
        <v>Nov</v>
      </c>
      <c r="V324">
        <f t="shared" si="47"/>
        <v>2010</v>
      </c>
    </row>
    <row r="325" spans="1:22" ht="18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 t="shared" si="40"/>
        <v>0.24134831460674158</v>
      </c>
      <c r="P325" s="5">
        <f t="shared" si="41"/>
        <v>82.615384615384613</v>
      </c>
      <c r="Q325" t="str">
        <f t="shared" si="42"/>
        <v>film &amp; video</v>
      </c>
      <c r="R325" t="str">
        <f t="shared" si="43"/>
        <v>documentary</v>
      </c>
      <c r="S325" s="9" t="str">
        <f t="shared" si="44"/>
        <v>03-27-2014</v>
      </c>
      <c r="T325" s="9" t="str">
        <f t="shared" si="45"/>
        <v>03-29-2014</v>
      </c>
      <c r="U325" t="str">
        <f t="shared" si="46"/>
        <v>Mar</v>
      </c>
      <c r="V325">
        <f t="shared" si="47"/>
        <v>2014</v>
      </c>
    </row>
    <row r="326" spans="1:22" ht="18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 t="shared" si="40"/>
        <v>1.6405633802816901</v>
      </c>
      <c r="P326" s="5">
        <f t="shared" si="41"/>
        <v>37.941368078175898</v>
      </c>
      <c r="Q326" t="str">
        <f t="shared" si="42"/>
        <v>theater</v>
      </c>
      <c r="R326" t="str">
        <f t="shared" si="43"/>
        <v>plays</v>
      </c>
      <c r="S326" s="9" t="str">
        <f t="shared" si="44"/>
        <v>06-21-2015</v>
      </c>
      <c r="T326" s="9" t="str">
        <f t="shared" si="45"/>
        <v>07-03-2015</v>
      </c>
      <c r="U326" t="str">
        <f t="shared" si="46"/>
        <v>Jun</v>
      </c>
      <c r="V326">
        <f t="shared" si="47"/>
        <v>2015</v>
      </c>
    </row>
    <row r="327" spans="1:22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 t="shared" si="40"/>
        <v>0.90723076923076929</v>
      </c>
      <c r="P327" s="5">
        <f t="shared" si="41"/>
        <v>80.780821917808225</v>
      </c>
      <c r="Q327" t="str">
        <f t="shared" si="42"/>
        <v>theater</v>
      </c>
      <c r="R327" t="str">
        <f t="shared" si="43"/>
        <v>plays</v>
      </c>
      <c r="S327" s="9" t="str">
        <f t="shared" si="44"/>
        <v>06-16-2018</v>
      </c>
      <c r="T327" s="9" t="str">
        <f t="shared" si="45"/>
        <v>07-09-2018</v>
      </c>
      <c r="U327" t="str">
        <f t="shared" si="46"/>
        <v>Jun</v>
      </c>
      <c r="V327">
        <f t="shared" si="47"/>
        <v>2018</v>
      </c>
    </row>
    <row r="328" spans="1:22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 t="shared" si="40"/>
        <v>0.46194444444444444</v>
      </c>
      <c r="P328" s="5">
        <f t="shared" si="41"/>
        <v>25.984375</v>
      </c>
      <c r="Q328" t="str">
        <f t="shared" si="42"/>
        <v>film &amp; video</v>
      </c>
      <c r="R328" t="str">
        <f t="shared" si="43"/>
        <v>animation</v>
      </c>
      <c r="S328" s="9" t="str">
        <f t="shared" si="44"/>
        <v>12-26-2015</v>
      </c>
      <c r="T328" s="9" t="str">
        <f t="shared" si="45"/>
        <v>01-01-2016</v>
      </c>
      <c r="U328" t="str">
        <f t="shared" si="46"/>
        <v>Dec</v>
      </c>
      <c r="V328">
        <f t="shared" si="47"/>
        <v>2015</v>
      </c>
    </row>
    <row r="329" spans="1:22" ht="18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 t="shared" si="40"/>
        <v>0.38538461538461538</v>
      </c>
      <c r="P329" s="5">
        <f t="shared" si="41"/>
        <v>30.363636363636363</v>
      </c>
      <c r="Q329" t="str">
        <f t="shared" si="42"/>
        <v>theater</v>
      </c>
      <c r="R329" t="str">
        <f t="shared" si="43"/>
        <v>plays</v>
      </c>
      <c r="S329" s="9" t="str">
        <f t="shared" si="44"/>
        <v>08-28-2019</v>
      </c>
      <c r="T329" s="9" t="str">
        <f t="shared" si="45"/>
        <v>09-01-2019</v>
      </c>
      <c r="U329" t="str">
        <f t="shared" si="46"/>
        <v>Aug</v>
      </c>
      <c r="V329">
        <f t="shared" si="47"/>
        <v>2019</v>
      </c>
    </row>
    <row r="330" spans="1:22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 t="shared" si="40"/>
        <v>1.3356231003039514</v>
      </c>
      <c r="P330" s="5">
        <f t="shared" si="41"/>
        <v>54.004916018025398</v>
      </c>
      <c r="Q330" t="str">
        <f t="shared" si="42"/>
        <v>music</v>
      </c>
      <c r="R330" t="str">
        <f t="shared" si="43"/>
        <v>rock</v>
      </c>
      <c r="S330" s="9" t="str">
        <f t="shared" si="44"/>
        <v>11-30-2018</v>
      </c>
      <c r="T330" s="9" t="str">
        <f t="shared" si="45"/>
        <v>12-11-2018</v>
      </c>
      <c r="U330" t="str">
        <f t="shared" si="46"/>
        <v>Nov</v>
      </c>
      <c r="V330">
        <f t="shared" si="47"/>
        <v>2018</v>
      </c>
    </row>
    <row r="331" spans="1:22" ht="18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 t="shared" si="40"/>
        <v>0.22896588486140726</v>
      </c>
      <c r="P331" s="5">
        <f t="shared" si="41"/>
        <v>101.78672985781991</v>
      </c>
      <c r="Q331" t="str">
        <f t="shared" si="42"/>
        <v>games</v>
      </c>
      <c r="R331" t="str">
        <f t="shared" si="43"/>
        <v>video games</v>
      </c>
      <c r="S331" s="9" t="str">
        <f t="shared" si="44"/>
        <v>12-12-2016</v>
      </c>
      <c r="T331" s="9" t="str">
        <f t="shared" si="45"/>
        <v>12-23-2016</v>
      </c>
      <c r="U331" t="str">
        <f t="shared" si="46"/>
        <v>Dec</v>
      </c>
      <c r="V331">
        <f t="shared" si="47"/>
        <v>2016</v>
      </c>
    </row>
    <row r="332" spans="1:22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 t="shared" si="40"/>
        <v>1.8495548961424333</v>
      </c>
      <c r="P332" s="5">
        <f t="shared" si="41"/>
        <v>45.003610108303249</v>
      </c>
      <c r="Q332" t="str">
        <f t="shared" si="42"/>
        <v>film &amp; video</v>
      </c>
      <c r="R332" t="str">
        <f t="shared" si="43"/>
        <v>documentary</v>
      </c>
      <c r="S332" s="9" t="str">
        <f t="shared" si="44"/>
        <v>12-08-2017</v>
      </c>
      <c r="T332" s="9" t="str">
        <f t="shared" si="45"/>
        <v>12-09-2017</v>
      </c>
      <c r="U332" t="str">
        <f t="shared" si="46"/>
        <v>Dec</v>
      </c>
      <c r="V332">
        <f t="shared" si="47"/>
        <v>2017</v>
      </c>
    </row>
    <row r="333" spans="1:22" ht="18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 t="shared" si="40"/>
        <v>4.4372727272727275</v>
      </c>
      <c r="P333" s="5">
        <f t="shared" si="41"/>
        <v>77.068421052631578</v>
      </c>
      <c r="Q333" t="str">
        <f t="shared" si="42"/>
        <v>food</v>
      </c>
      <c r="R333" t="str">
        <f t="shared" si="43"/>
        <v>food trucks</v>
      </c>
      <c r="S333" s="9" t="str">
        <f t="shared" si="44"/>
        <v>12-19-2011</v>
      </c>
      <c r="T333" s="9" t="str">
        <f t="shared" si="45"/>
        <v>12-20-2011</v>
      </c>
      <c r="U333" t="str">
        <f t="shared" si="46"/>
        <v>Dec</v>
      </c>
      <c r="V333">
        <f t="shared" si="47"/>
        <v>2011</v>
      </c>
    </row>
    <row r="334" spans="1:22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 t="shared" si="40"/>
        <v>1.999806763285024</v>
      </c>
      <c r="P334" s="5">
        <f t="shared" si="41"/>
        <v>88.076595744680844</v>
      </c>
      <c r="Q334" t="str">
        <f t="shared" si="42"/>
        <v>technology</v>
      </c>
      <c r="R334" t="str">
        <f t="shared" si="43"/>
        <v>wearables</v>
      </c>
      <c r="S334" s="9" t="str">
        <f t="shared" si="44"/>
        <v>03-28-2013</v>
      </c>
      <c r="T334" s="9" t="str">
        <f t="shared" si="45"/>
        <v>03-29-2013</v>
      </c>
      <c r="U334" t="str">
        <f t="shared" si="46"/>
        <v>Mar</v>
      </c>
      <c r="V334">
        <f t="shared" si="47"/>
        <v>2013</v>
      </c>
    </row>
    <row r="335" spans="1:22" ht="18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 t="shared" si="40"/>
        <v>1.2395833333333333</v>
      </c>
      <c r="P335" s="5">
        <f t="shared" si="41"/>
        <v>47.035573122529641</v>
      </c>
      <c r="Q335" t="str">
        <f t="shared" si="42"/>
        <v>theater</v>
      </c>
      <c r="R335" t="str">
        <f t="shared" si="43"/>
        <v>plays</v>
      </c>
      <c r="S335" s="9" t="str">
        <f t="shared" si="44"/>
        <v>11-20-2018</v>
      </c>
      <c r="T335" s="9" t="str">
        <f t="shared" si="45"/>
        <v>12-18-2018</v>
      </c>
      <c r="U335" t="str">
        <f t="shared" si="46"/>
        <v>Nov</v>
      </c>
      <c r="V335">
        <f t="shared" si="47"/>
        <v>2018</v>
      </c>
    </row>
    <row r="336" spans="1:22" ht="18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 t="shared" si="40"/>
        <v>1.8661329305135952</v>
      </c>
      <c r="P336" s="5">
        <f t="shared" si="41"/>
        <v>110.99550763701707</v>
      </c>
      <c r="Q336" t="str">
        <f t="shared" si="42"/>
        <v>music</v>
      </c>
      <c r="R336" t="str">
        <f t="shared" si="43"/>
        <v>rock</v>
      </c>
      <c r="S336" s="9" t="str">
        <f t="shared" si="44"/>
        <v>01-10-2018</v>
      </c>
      <c r="T336" s="9" t="str">
        <f t="shared" si="45"/>
        <v>01-17-2018</v>
      </c>
      <c r="U336" t="str">
        <f t="shared" si="46"/>
        <v>Jan</v>
      </c>
      <c r="V336">
        <f t="shared" si="47"/>
        <v>2018</v>
      </c>
    </row>
    <row r="337" spans="1:22" ht="18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 t="shared" si="40"/>
        <v>1.1428538550057536</v>
      </c>
      <c r="P337" s="5">
        <f t="shared" si="41"/>
        <v>87.003066141042481</v>
      </c>
      <c r="Q337" t="str">
        <f t="shared" si="42"/>
        <v>music</v>
      </c>
      <c r="R337" t="str">
        <f t="shared" si="43"/>
        <v>rock</v>
      </c>
      <c r="S337" s="9" t="str">
        <f t="shared" si="44"/>
        <v>11-15-2019</v>
      </c>
      <c r="T337" s="9" t="str">
        <f t="shared" si="45"/>
        <v>11-28-2019</v>
      </c>
      <c r="U337" t="str">
        <f t="shared" si="46"/>
        <v>Nov</v>
      </c>
      <c r="V337">
        <f t="shared" si="47"/>
        <v>2019</v>
      </c>
    </row>
    <row r="338" spans="1:22" ht="18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 t="shared" si="40"/>
        <v>0.97032531824611035</v>
      </c>
      <c r="P338" s="5">
        <f t="shared" si="41"/>
        <v>63.994402985074629</v>
      </c>
      <c r="Q338" t="str">
        <f t="shared" si="42"/>
        <v>music</v>
      </c>
      <c r="R338" t="str">
        <f t="shared" si="43"/>
        <v>rock</v>
      </c>
      <c r="S338" s="9" t="str">
        <f t="shared" si="44"/>
        <v>12-15-2010</v>
      </c>
      <c r="T338" s="9" t="str">
        <f t="shared" si="45"/>
        <v>12-16-2010</v>
      </c>
      <c r="U338" t="str">
        <f t="shared" si="46"/>
        <v>Dec</v>
      </c>
      <c r="V338">
        <f t="shared" si="47"/>
        <v>2010</v>
      </c>
    </row>
    <row r="339" spans="1:22" ht="18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 t="shared" si="40"/>
        <v>1.2281904761904763</v>
      </c>
      <c r="P339" s="5">
        <f t="shared" si="41"/>
        <v>105.9945205479452</v>
      </c>
      <c r="Q339" t="str">
        <f t="shared" si="42"/>
        <v>theater</v>
      </c>
      <c r="R339" t="str">
        <f t="shared" si="43"/>
        <v>plays</v>
      </c>
      <c r="S339" s="9" t="str">
        <f t="shared" si="44"/>
        <v>11-11-2019</v>
      </c>
      <c r="T339" s="9" t="str">
        <f t="shared" si="45"/>
        <v>11-12-2019</v>
      </c>
      <c r="U339" t="str">
        <f t="shared" si="46"/>
        <v>Nov</v>
      </c>
      <c r="V339">
        <f t="shared" si="47"/>
        <v>2019</v>
      </c>
    </row>
    <row r="340" spans="1:22" ht="18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 t="shared" si="40"/>
        <v>1.7914326647564469</v>
      </c>
      <c r="P340" s="5">
        <f t="shared" si="41"/>
        <v>73.989349112426041</v>
      </c>
      <c r="Q340" t="str">
        <f t="shared" si="42"/>
        <v>theater</v>
      </c>
      <c r="R340" t="str">
        <f t="shared" si="43"/>
        <v>plays</v>
      </c>
      <c r="S340" s="9" t="str">
        <f t="shared" si="44"/>
        <v>10-05-2011</v>
      </c>
      <c r="T340" s="9" t="str">
        <f t="shared" si="45"/>
        <v>11-04-2011</v>
      </c>
      <c r="U340" t="str">
        <f t="shared" si="46"/>
        <v>Oct</v>
      </c>
      <c r="V340">
        <f t="shared" si="47"/>
        <v>2011</v>
      </c>
    </row>
    <row r="341" spans="1:22" ht="18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 t="shared" si="40"/>
        <v>0.79951577402787966</v>
      </c>
      <c r="P341" s="5">
        <f t="shared" si="41"/>
        <v>84.02004626060139</v>
      </c>
      <c r="Q341" t="str">
        <f t="shared" si="42"/>
        <v>theater</v>
      </c>
      <c r="R341" t="str">
        <f t="shared" si="43"/>
        <v>plays</v>
      </c>
      <c r="S341" s="9" t="str">
        <f t="shared" si="44"/>
        <v>08-02-2017</v>
      </c>
      <c r="T341" s="9" t="str">
        <f t="shared" si="45"/>
        <v>08-16-2017</v>
      </c>
      <c r="U341" t="str">
        <f t="shared" si="46"/>
        <v>Aug</v>
      </c>
      <c r="V341">
        <f t="shared" si="47"/>
        <v>2017</v>
      </c>
    </row>
    <row r="342" spans="1:22" ht="18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 t="shared" si="40"/>
        <v>0.94242587601078165</v>
      </c>
      <c r="P342" s="5">
        <f t="shared" si="41"/>
        <v>88.966921119592882</v>
      </c>
      <c r="Q342" t="str">
        <f t="shared" si="42"/>
        <v>photography</v>
      </c>
      <c r="R342" t="str">
        <f t="shared" si="43"/>
        <v>photography books</v>
      </c>
      <c r="S342" s="9" t="str">
        <f t="shared" si="44"/>
        <v>12-12-2011</v>
      </c>
      <c r="T342" s="9" t="str">
        <f t="shared" si="45"/>
        <v>12-13-2011</v>
      </c>
      <c r="U342" t="str">
        <f t="shared" si="46"/>
        <v>Dec</v>
      </c>
      <c r="V342">
        <f t="shared" si="47"/>
        <v>2011</v>
      </c>
    </row>
    <row r="343" spans="1:22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 t="shared" si="40"/>
        <v>0.84669291338582675</v>
      </c>
      <c r="P343" s="5">
        <f t="shared" si="41"/>
        <v>76.990453460620529</v>
      </c>
      <c r="Q343" t="str">
        <f t="shared" si="42"/>
        <v>music</v>
      </c>
      <c r="R343" t="str">
        <f t="shared" si="43"/>
        <v>indie rock</v>
      </c>
      <c r="S343" s="9" t="str">
        <f t="shared" si="44"/>
        <v>08-28-2015</v>
      </c>
      <c r="T343" s="9" t="str">
        <f t="shared" si="45"/>
        <v>09-04-2015</v>
      </c>
      <c r="U343" t="str">
        <f t="shared" si="46"/>
        <v>Aug</v>
      </c>
      <c r="V343">
        <f t="shared" si="47"/>
        <v>2015</v>
      </c>
    </row>
    <row r="344" spans="1:22" ht="18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 t="shared" si="40"/>
        <v>0.66521920668058454</v>
      </c>
      <c r="P344" s="5">
        <f t="shared" si="41"/>
        <v>97.146341463414629</v>
      </c>
      <c r="Q344" t="str">
        <f t="shared" si="42"/>
        <v>theater</v>
      </c>
      <c r="R344" t="str">
        <f t="shared" si="43"/>
        <v>plays</v>
      </c>
      <c r="S344" s="9" t="str">
        <f t="shared" si="44"/>
        <v>07-20-2013</v>
      </c>
      <c r="T344" s="9" t="str">
        <f t="shared" si="45"/>
        <v>08-01-2013</v>
      </c>
      <c r="U344" t="str">
        <f t="shared" si="46"/>
        <v>Jul</v>
      </c>
      <c r="V344">
        <f t="shared" si="47"/>
        <v>2013</v>
      </c>
    </row>
    <row r="345" spans="1:22" ht="18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 t="shared" si="40"/>
        <v>0.53922222222222227</v>
      </c>
      <c r="P345" s="5">
        <f t="shared" si="41"/>
        <v>33.013605442176868</v>
      </c>
      <c r="Q345" t="str">
        <f t="shared" si="42"/>
        <v>theater</v>
      </c>
      <c r="R345" t="str">
        <f t="shared" si="43"/>
        <v>plays</v>
      </c>
      <c r="S345" s="9" t="str">
        <f t="shared" si="44"/>
        <v>11-19-2013</v>
      </c>
      <c r="T345" s="9" t="str">
        <f t="shared" si="45"/>
        <v>01-11-2014</v>
      </c>
      <c r="U345" t="str">
        <f t="shared" si="46"/>
        <v>Nov</v>
      </c>
      <c r="V345">
        <f t="shared" si="47"/>
        <v>2013</v>
      </c>
    </row>
    <row r="346" spans="1:22" ht="18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 t="shared" si="40"/>
        <v>0.41983299595141699</v>
      </c>
      <c r="P346" s="5">
        <f t="shared" si="41"/>
        <v>99.950602409638549</v>
      </c>
      <c r="Q346" t="str">
        <f t="shared" si="42"/>
        <v>games</v>
      </c>
      <c r="R346" t="str">
        <f t="shared" si="43"/>
        <v>video games</v>
      </c>
      <c r="S346" s="9" t="str">
        <f t="shared" si="44"/>
        <v>01-22-2018</v>
      </c>
      <c r="T346" s="9" t="str">
        <f t="shared" si="45"/>
        <v>03-03-2018</v>
      </c>
      <c r="U346" t="str">
        <f t="shared" si="46"/>
        <v>Jan</v>
      </c>
      <c r="V346">
        <f t="shared" si="47"/>
        <v>2018</v>
      </c>
    </row>
    <row r="347" spans="1:22" ht="18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 t="shared" si="40"/>
        <v>0.14694796954314721</v>
      </c>
      <c r="P347" s="5">
        <f t="shared" si="41"/>
        <v>69.966767371601208</v>
      </c>
      <c r="Q347" t="str">
        <f t="shared" si="42"/>
        <v>film &amp; video</v>
      </c>
      <c r="R347" t="str">
        <f t="shared" si="43"/>
        <v>drama</v>
      </c>
      <c r="S347" s="9" t="str">
        <f t="shared" si="44"/>
        <v>07-09-2015</v>
      </c>
      <c r="T347" s="9" t="str">
        <f t="shared" si="45"/>
        <v>07-10-2015</v>
      </c>
      <c r="U347" t="str">
        <f t="shared" si="46"/>
        <v>Jul</v>
      </c>
      <c r="V347">
        <f t="shared" si="47"/>
        <v>2015</v>
      </c>
    </row>
    <row r="348" spans="1:22" ht="18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 t="shared" si="40"/>
        <v>0.34475</v>
      </c>
      <c r="P348" s="5">
        <f t="shared" si="41"/>
        <v>110.32</v>
      </c>
      <c r="Q348" t="str">
        <f t="shared" si="42"/>
        <v>music</v>
      </c>
      <c r="R348" t="str">
        <f t="shared" si="43"/>
        <v>indie rock</v>
      </c>
      <c r="S348" s="9" t="str">
        <f t="shared" si="44"/>
        <v>08-24-2017</v>
      </c>
      <c r="T348" s="9" t="str">
        <f t="shared" si="45"/>
        <v>10-18-2017</v>
      </c>
      <c r="U348" t="str">
        <f t="shared" si="46"/>
        <v>Aug</v>
      </c>
      <c r="V348">
        <f t="shared" si="47"/>
        <v>2017</v>
      </c>
    </row>
    <row r="349" spans="1:22" ht="18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 t="shared" si="40"/>
        <v>14.007777777777777</v>
      </c>
      <c r="P349" s="5">
        <f t="shared" si="41"/>
        <v>66.005235602094245</v>
      </c>
      <c r="Q349" t="str">
        <f t="shared" si="42"/>
        <v>technology</v>
      </c>
      <c r="R349" t="str">
        <f t="shared" si="43"/>
        <v>web</v>
      </c>
      <c r="S349" s="9" t="str">
        <f t="shared" si="44"/>
        <v>02-11-2015</v>
      </c>
      <c r="T349" s="9" t="str">
        <f t="shared" si="45"/>
        <v>03-07-2015</v>
      </c>
      <c r="U349" t="str">
        <f t="shared" si="46"/>
        <v>Feb</v>
      </c>
      <c r="V349">
        <f t="shared" si="47"/>
        <v>2015</v>
      </c>
    </row>
    <row r="350" spans="1:22" ht="18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 t="shared" si="40"/>
        <v>0.71770351758793971</v>
      </c>
      <c r="P350" s="5">
        <f t="shared" si="41"/>
        <v>41.005742176284812</v>
      </c>
      <c r="Q350" t="str">
        <f t="shared" si="42"/>
        <v>food</v>
      </c>
      <c r="R350" t="str">
        <f t="shared" si="43"/>
        <v>food trucks</v>
      </c>
      <c r="S350" s="9" t="str">
        <f t="shared" si="44"/>
        <v>02-16-2017</v>
      </c>
      <c r="T350" s="9" t="str">
        <f t="shared" si="45"/>
        <v>03-01-2017</v>
      </c>
      <c r="U350" t="str">
        <f t="shared" si="46"/>
        <v>Feb</v>
      </c>
      <c r="V350">
        <f t="shared" si="47"/>
        <v>2017</v>
      </c>
    </row>
    <row r="351" spans="1:22" ht="18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 t="shared" si="40"/>
        <v>0.53074115044247783</v>
      </c>
      <c r="P351" s="5">
        <f t="shared" si="41"/>
        <v>103.96316359696641</v>
      </c>
      <c r="Q351" t="str">
        <f t="shared" si="42"/>
        <v>theater</v>
      </c>
      <c r="R351" t="str">
        <f t="shared" si="43"/>
        <v>plays</v>
      </c>
      <c r="S351" s="9" t="str">
        <f t="shared" si="44"/>
        <v>07-14-2017</v>
      </c>
      <c r="T351" s="9" t="str">
        <f t="shared" si="45"/>
        <v>08-13-2017</v>
      </c>
      <c r="U351" t="str">
        <f t="shared" si="46"/>
        <v>Jul</v>
      </c>
      <c r="V351">
        <f t="shared" si="47"/>
        <v>2017</v>
      </c>
    </row>
    <row r="352" spans="1:22" ht="18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 t="shared" si="40"/>
        <v>0.05</v>
      </c>
      <c r="P352" s="5">
        <f t="shared" si="41"/>
        <v>5</v>
      </c>
      <c r="Q352" t="str">
        <f t="shared" si="42"/>
        <v>music</v>
      </c>
      <c r="R352" t="str">
        <f t="shared" si="43"/>
        <v>jazz</v>
      </c>
      <c r="S352" s="9" t="str">
        <f t="shared" si="44"/>
        <v>05-20-2015</v>
      </c>
      <c r="T352" s="9" t="str">
        <f t="shared" si="45"/>
        <v>06-07-2015</v>
      </c>
      <c r="U352" t="str">
        <f t="shared" si="46"/>
        <v>May</v>
      </c>
      <c r="V352">
        <f t="shared" si="47"/>
        <v>2015</v>
      </c>
    </row>
    <row r="353" spans="1:22" ht="18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 t="shared" si="40"/>
        <v>1.2770715249662619</v>
      </c>
      <c r="P353" s="5">
        <f t="shared" si="41"/>
        <v>47.009935419771487</v>
      </c>
      <c r="Q353" t="str">
        <f t="shared" si="42"/>
        <v>music</v>
      </c>
      <c r="R353" t="str">
        <f t="shared" si="43"/>
        <v>rock</v>
      </c>
      <c r="S353" s="9" t="str">
        <f t="shared" si="44"/>
        <v>08-24-2015</v>
      </c>
      <c r="T353" s="9" t="str">
        <f t="shared" si="45"/>
        <v>09-07-2015</v>
      </c>
      <c r="U353" t="str">
        <f t="shared" si="46"/>
        <v>Aug</v>
      </c>
      <c r="V353">
        <f t="shared" si="47"/>
        <v>2015</v>
      </c>
    </row>
    <row r="354" spans="1:22" ht="18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 t="shared" si="40"/>
        <v>0.34892857142857142</v>
      </c>
      <c r="P354" s="5">
        <f t="shared" si="41"/>
        <v>29.606060606060606</v>
      </c>
      <c r="Q354" t="str">
        <f t="shared" si="42"/>
        <v>theater</v>
      </c>
      <c r="R354" t="str">
        <f t="shared" si="43"/>
        <v>plays</v>
      </c>
      <c r="S354" s="9" t="str">
        <f t="shared" si="44"/>
        <v>11-07-2015</v>
      </c>
      <c r="T354" s="9" t="str">
        <f t="shared" si="45"/>
        <v>11-15-2015</v>
      </c>
      <c r="U354" t="str">
        <f t="shared" si="46"/>
        <v>Nov</v>
      </c>
      <c r="V354">
        <f t="shared" si="47"/>
        <v>2015</v>
      </c>
    </row>
    <row r="355" spans="1:22" ht="18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 t="shared" si="40"/>
        <v>4.105982142857143</v>
      </c>
      <c r="P355" s="5">
        <f t="shared" si="41"/>
        <v>81.010569583088667</v>
      </c>
      <c r="Q355" t="str">
        <f t="shared" si="42"/>
        <v>theater</v>
      </c>
      <c r="R355" t="str">
        <f t="shared" si="43"/>
        <v>plays</v>
      </c>
      <c r="S355" s="9" t="str">
        <f t="shared" si="44"/>
        <v>07-05-2019</v>
      </c>
      <c r="T355" s="9" t="str">
        <f t="shared" si="45"/>
        <v>07-06-2019</v>
      </c>
      <c r="U355" t="str">
        <f t="shared" si="46"/>
        <v>Jul</v>
      </c>
      <c r="V355">
        <f t="shared" si="47"/>
        <v>2019</v>
      </c>
    </row>
    <row r="356" spans="1:22" ht="18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 t="shared" si="40"/>
        <v>1.2373770491803278</v>
      </c>
      <c r="P356" s="5">
        <f t="shared" si="41"/>
        <v>94.35</v>
      </c>
      <c r="Q356" t="str">
        <f t="shared" si="42"/>
        <v>film &amp; video</v>
      </c>
      <c r="R356" t="str">
        <f t="shared" si="43"/>
        <v>documentary</v>
      </c>
      <c r="S356" s="9" t="str">
        <f t="shared" si="44"/>
        <v>09-03-2013</v>
      </c>
      <c r="T356" s="9" t="str">
        <f t="shared" si="45"/>
        <v>09-10-2013</v>
      </c>
      <c r="U356" t="str">
        <f t="shared" si="46"/>
        <v>Sep</v>
      </c>
      <c r="V356">
        <f t="shared" si="47"/>
        <v>2013</v>
      </c>
    </row>
    <row r="357" spans="1:22" ht="18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 t="shared" si="40"/>
        <v>0.58973684210526311</v>
      </c>
      <c r="P357" s="5">
        <f t="shared" si="41"/>
        <v>26.058139534883722</v>
      </c>
      <c r="Q357" t="str">
        <f t="shared" si="42"/>
        <v>technology</v>
      </c>
      <c r="R357" t="str">
        <f t="shared" si="43"/>
        <v>wearables</v>
      </c>
      <c r="S357" s="9" t="str">
        <f t="shared" si="44"/>
        <v>01-22-2017</v>
      </c>
      <c r="T357" s="9" t="str">
        <f t="shared" si="45"/>
        <v>03-03-2017</v>
      </c>
      <c r="U357" t="str">
        <f t="shared" si="46"/>
        <v>Jan</v>
      </c>
      <c r="V357">
        <f t="shared" si="47"/>
        <v>2017</v>
      </c>
    </row>
    <row r="358" spans="1:22" ht="18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 t="shared" si="40"/>
        <v>0.36892473118279567</v>
      </c>
      <c r="P358" s="5">
        <f t="shared" si="41"/>
        <v>85.775000000000006</v>
      </c>
      <c r="Q358" t="str">
        <f t="shared" si="42"/>
        <v>theater</v>
      </c>
      <c r="R358" t="str">
        <f t="shared" si="43"/>
        <v>plays</v>
      </c>
      <c r="S358" s="9" t="str">
        <f t="shared" si="44"/>
        <v>01-14-2012</v>
      </c>
      <c r="T358" s="9" t="str">
        <f t="shared" si="45"/>
        <v>01-23-2012</v>
      </c>
      <c r="U358" t="str">
        <f t="shared" si="46"/>
        <v>Jan</v>
      </c>
      <c r="V358">
        <f t="shared" si="47"/>
        <v>2012</v>
      </c>
    </row>
    <row r="359" spans="1:22" ht="18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 t="shared" si="40"/>
        <v>1.8491304347826087</v>
      </c>
      <c r="P359" s="5">
        <f t="shared" si="41"/>
        <v>103.73170731707317</v>
      </c>
      <c r="Q359" t="str">
        <f t="shared" si="42"/>
        <v>games</v>
      </c>
      <c r="R359" t="str">
        <f t="shared" si="43"/>
        <v>video games</v>
      </c>
      <c r="S359" s="9" t="str">
        <f t="shared" si="44"/>
        <v>09-03-2015</v>
      </c>
      <c r="T359" s="9" t="str">
        <f t="shared" si="45"/>
        <v>09-28-2015</v>
      </c>
      <c r="U359" t="str">
        <f t="shared" si="46"/>
        <v>Sep</v>
      </c>
      <c r="V359">
        <f t="shared" si="47"/>
        <v>2015</v>
      </c>
    </row>
    <row r="360" spans="1:22" ht="18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 t="shared" si="40"/>
        <v>0.11814432989690722</v>
      </c>
      <c r="P360" s="5">
        <f t="shared" si="41"/>
        <v>49.826086956521742</v>
      </c>
      <c r="Q360" t="str">
        <f t="shared" si="42"/>
        <v>photography</v>
      </c>
      <c r="R360" t="str">
        <f t="shared" si="43"/>
        <v>photography books</v>
      </c>
      <c r="S360" s="9" t="str">
        <f t="shared" si="44"/>
        <v>08-10-2018</v>
      </c>
      <c r="T360" s="9" t="str">
        <f t="shared" si="45"/>
        <v>08-13-2018</v>
      </c>
      <c r="U360" t="str">
        <f t="shared" si="46"/>
        <v>Aug</v>
      </c>
      <c r="V360">
        <f t="shared" si="47"/>
        <v>2018</v>
      </c>
    </row>
    <row r="361" spans="1:22" ht="18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 t="shared" si="40"/>
        <v>2.9870000000000001</v>
      </c>
      <c r="P361" s="5">
        <f t="shared" si="41"/>
        <v>63.893048128342244</v>
      </c>
      <c r="Q361" t="str">
        <f t="shared" si="42"/>
        <v>film &amp; video</v>
      </c>
      <c r="R361" t="str">
        <f t="shared" si="43"/>
        <v>animation</v>
      </c>
      <c r="S361" s="9" t="str">
        <f t="shared" si="44"/>
        <v>08-27-2011</v>
      </c>
      <c r="T361" s="9" t="str">
        <f t="shared" si="45"/>
        <v>09-03-2011</v>
      </c>
      <c r="U361" t="str">
        <f t="shared" si="46"/>
        <v>Aug</v>
      </c>
      <c r="V361">
        <f t="shared" si="47"/>
        <v>2011</v>
      </c>
    </row>
    <row r="362" spans="1:22" ht="18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 t="shared" si="40"/>
        <v>2.2635175879396985</v>
      </c>
      <c r="P362" s="5">
        <f t="shared" si="41"/>
        <v>47.002434782608695</v>
      </c>
      <c r="Q362" t="str">
        <f t="shared" si="42"/>
        <v>theater</v>
      </c>
      <c r="R362" t="str">
        <f t="shared" si="43"/>
        <v>plays</v>
      </c>
      <c r="S362" s="9" t="str">
        <f t="shared" si="44"/>
        <v>01-01-2011</v>
      </c>
      <c r="T362" s="9" t="str">
        <f t="shared" si="45"/>
        <v>01-15-2011</v>
      </c>
      <c r="U362" t="str">
        <f t="shared" si="46"/>
        <v>Jan</v>
      </c>
      <c r="V362">
        <f t="shared" si="47"/>
        <v>2011</v>
      </c>
    </row>
    <row r="363" spans="1:22" ht="18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 t="shared" si="40"/>
        <v>1.7356363636363636</v>
      </c>
      <c r="P363" s="5">
        <f t="shared" si="41"/>
        <v>108.47727272727273</v>
      </c>
      <c r="Q363" t="str">
        <f t="shared" si="42"/>
        <v>theater</v>
      </c>
      <c r="R363" t="str">
        <f t="shared" si="43"/>
        <v>plays</v>
      </c>
      <c r="S363" s="9" t="str">
        <f t="shared" si="44"/>
        <v>10-07-2017</v>
      </c>
      <c r="T363" s="9" t="str">
        <f t="shared" si="45"/>
        <v>10-31-2017</v>
      </c>
      <c r="U363" t="str">
        <f t="shared" si="46"/>
        <v>Oct</v>
      </c>
      <c r="V363">
        <f t="shared" si="47"/>
        <v>2017</v>
      </c>
    </row>
    <row r="364" spans="1:22" ht="18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 t="shared" si="40"/>
        <v>3.7175675675675675</v>
      </c>
      <c r="P364" s="5">
        <f t="shared" si="41"/>
        <v>72.015706806282722</v>
      </c>
      <c r="Q364" t="str">
        <f t="shared" si="42"/>
        <v>music</v>
      </c>
      <c r="R364" t="str">
        <f t="shared" si="43"/>
        <v>rock</v>
      </c>
      <c r="S364" s="9" t="str">
        <f t="shared" si="44"/>
        <v>01-27-2011</v>
      </c>
      <c r="T364" s="9" t="str">
        <f t="shared" si="45"/>
        <v>03-06-2011</v>
      </c>
      <c r="U364" t="str">
        <f t="shared" si="46"/>
        <v>Jan</v>
      </c>
      <c r="V364">
        <f t="shared" si="47"/>
        <v>2011</v>
      </c>
    </row>
    <row r="365" spans="1:22" ht="18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 t="shared" si="40"/>
        <v>1.601923076923077</v>
      </c>
      <c r="P365" s="5">
        <f t="shared" si="41"/>
        <v>59.928057553956833</v>
      </c>
      <c r="Q365" t="str">
        <f t="shared" si="42"/>
        <v>music</v>
      </c>
      <c r="R365" t="str">
        <f t="shared" si="43"/>
        <v>rock</v>
      </c>
      <c r="S365" s="9" t="str">
        <f t="shared" si="44"/>
        <v>12-27-2011</v>
      </c>
      <c r="T365" s="9" t="str">
        <f t="shared" si="45"/>
        <v>12-28-2011</v>
      </c>
      <c r="U365" t="str">
        <f t="shared" si="46"/>
        <v>Dec</v>
      </c>
      <c r="V365">
        <f t="shared" si="47"/>
        <v>2011</v>
      </c>
    </row>
    <row r="366" spans="1:22" ht="18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 t="shared" si="40"/>
        <v>16.163333333333334</v>
      </c>
      <c r="P366" s="5">
        <f t="shared" si="41"/>
        <v>78.209677419354833</v>
      </c>
      <c r="Q366" t="str">
        <f t="shared" si="42"/>
        <v>music</v>
      </c>
      <c r="R366" t="str">
        <f t="shared" si="43"/>
        <v>indie rock</v>
      </c>
      <c r="S366" s="9" t="str">
        <f t="shared" si="44"/>
        <v>03-05-2018</v>
      </c>
      <c r="T366" s="9" t="str">
        <f t="shared" si="45"/>
        <v>04-04-2018</v>
      </c>
      <c r="U366" t="str">
        <f t="shared" si="46"/>
        <v>Mar</v>
      </c>
      <c r="V366">
        <f t="shared" si="47"/>
        <v>2018</v>
      </c>
    </row>
    <row r="367" spans="1:22" ht="18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 t="shared" si="40"/>
        <v>7.3343749999999996</v>
      </c>
      <c r="P367" s="5">
        <f t="shared" si="41"/>
        <v>104.77678571428571</v>
      </c>
      <c r="Q367" t="str">
        <f t="shared" si="42"/>
        <v>theater</v>
      </c>
      <c r="R367" t="str">
        <f t="shared" si="43"/>
        <v>plays</v>
      </c>
      <c r="S367" s="9" t="str">
        <f t="shared" si="44"/>
        <v>12-29-2016</v>
      </c>
      <c r="T367" s="9" t="str">
        <f t="shared" si="45"/>
        <v>01-25-2017</v>
      </c>
      <c r="U367" t="str">
        <f t="shared" si="46"/>
        <v>Dec</v>
      </c>
      <c r="V367">
        <f t="shared" si="47"/>
        <v>2016</v>
      </c>
    </row>
    <row r="368" spans="1:22" ht="18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 t="shared" si="40"/>
        <v>5.9211111111111112</v>
      </c>
      <c r="P368" s="5">
        <f t="shared" si="41"/>
        <v>105.52475247524752</v>
      </c>
      <c r="Q368" t="str">
        <f t="shared" si="42"/>
        <v>theater</v>
      </c>
      <c r="R368" t="str">
        <f t="shared" si="43"/>
        <v>plays</v>
      </c>
      <c r="S368" s="9" t="str">
        <f t="shared" si="44"/>
        <v>01-03-2011</v>
      </c>
      <c r="T368" s="9" t="str">
        <f t="shared" si="45"/>
        <v>01-04-2011</v>
      </c>
      <c r="U368" t="str">
        <f t="shared" si="46"/>
        <v>Jan</v>
      </c>
      <c r="V368">
        <f t="shared" si="47"/>
        <v>2011</v>
      </c>
    </row>
    <row r="369" spans="1:22" ht="18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 t="shared" si="40"/>
        <v>0.18888888888888888</v>
      </c>
      <c r="P369" s="5">
        <f t="shared" si="41"/>
        <v>24.933333333333334</v>
      </c>
      <c r="Q369" t="str">
        <f t="shared" si="42"/>
        <v>theater</v>
      </c>
      <c r="R369" t="str">
        <f t="shared" si="43"/>
        <v>plays</v>
      </c>
      <c r="S369" s="9" t="str">
        <f t="shared" si="44"/>
        <v>10-18-2014</v>
      </c>
      <c r="T369" s="9" t="str">
        <f t="shared" si="45"/>
        <v>11-11-2014</v>
      </c>
      <c r="U369" t="str">
        <f t="shared" si="46"/>
        <v>Oct</v>
      </c>
      <c r="V369">
        <f t="shared" si="47"/>
        <v>2014</v>
      </c>
    </row>
    <row r="370" spans="1:22" ht="18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 t="shared" si="40"/>
        <v>2.7680769230769231</v>
      </c>
      <c r="P370" s="5">
        <f t="shared" si="41"/>
        <v>69.873786407766985</v>
      </c>
      <c r="Q370" t="str">
        <f t="shared" si="42"/>
        <v>film &amp; video</v>
      </c>
      <c r="R370" t="str">
        <f t="shared" si="43"/>
        <v>documentary</v>
      </c>
      <c r="S370" s="9" t="str">
        <f t="shared" si="44"/>
        <v>10-13-2010</v>
      </c>
      <c r="T370" s="9" t="str">
        <f t="shared" si="45"/>
        <v>11-05-2010</v>
      </c>
      <c r="U370" t="str">
        <f t="shared" si="46"/>
        <v>Oct</v>
      </c>
      <c r="V370">
        <f t="shared" si="47"/>
        <v>2010</v>
      </c>
    </row>
    <row r="371" spans="1:22" ht="18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 t="shared" si="40"/>
        <v>2.730185185185185</v>
      </c>
      <c r="P371" s="5">
        <f t="shared" si="41"/>
        <v>95.733766233766232</v>
      </c>
      <c r="Q371" t="str">
        <f t="shared" si="42"/>
        <v>film &amp; video</v>
      </c>
      <c r="R371" t="str">
        <f t="shared" si="43"/>
        <v>television</v>
      </c>
      <c r="S371" s="9" t="str">
        <f t="shared" si="44"/>
        <v>02-03-2013</v>
      </c>
      <c r="T371" s="9" t="str">
        <f t="shared" si="45"/>
        <v>03-14-2013</v>
      </c>
      <c r="U371" t="str">
        <f t="shared" si="46"/>
        <v>Feb</v>
      </c>
      <c r="V371">
        <f t="shared" si="47"/>
        <v>2013</v>
      </c>
    </row>
    <row r="372" spans="1:22" ht="18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 t="shared" si="40"/>
        <v>1.593633125556545</v>
      </c>
      <c r="P372" s="5">
        <f t="shared" si="41"/>
        <v>29.997485752598056</v>
      </c>
      <c r="Q372" t="str">
        <f t="shared" si="42"/>
        <v>theater</v>
      </c>
      <c r="R372" t="str">
        <f t="shared" si="43"/>
        <v>plays</v>
      </c>
      <c r="S372" s="9" t="str">
        <f t="shared" si="44"/>
        <v>04-15-2019</v>
      </c>
      <c r="T372" s="9" t="str">
        <f t="shared" si="45"/>
        <v>04-21-2019</v>
      </c>
      <c r="U372" t="str">
        <f t="shared" si="46"/>
        <v>Apr</v>
      </c>
      <c r="V372">
        <f t="shared" si="47"/>
        <v>2019</v>
      </c>
    </row>
    <row r="373" spans="1:22" ht="18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 t="shared" si="40"/>
        <v>0.67869978858350954</v>
      </c>
      <c r="P373" s="5">
        <f t="shared" si="41"/>
        <v>59.011948529411768</v>
      </c>
      <c r="Q373" t="str">
        <f t="shared" si="42"/>
        <v>theater</v>
      </c>
      <c r="R373" t="str">
        <f t="shared" si="43"/>
        <v>plays</v>
      </c>
      <c r="S373" s="9" t="str">
        <f t="shared" si="44"/>
        <v>02-08-2015</v>
      </c>
      <c r="T373" s="9" t="str">
        <f t="shared" si="45"/>
        <v>03-31-2015</v>
      </c>
      <c r="U373" t="str">
        <f t="shared" si="46"/>
        <v>Feb</v>
      </c>
      <c r="V373">
        <f t="shared" si="47"/>
        <v>2015</v>
      </c>
    </row>
    <row r="374" spans="1:22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 t="shared" si="40"/>
        <v>15.915555555555555</v>
      </c>
      <c r="P374" s="5">
        <f t="shared" si="41"/>
        <v>84.757396449704146</v>
      </c>
      <c r="Q374" t="str">
        <f t="shared" si="42"/>
        <v>film &amp; video</v>
      </c>
      <c r="R374" t="str">
        <f t="shared" si="43"/>
        <v>documentary</v>
      </c>
      <c r="S374" s="9" t="str">
        <f t="shared" si="44"/>
        <v>01-08-2015</v>
      </c>
      <c r="T374" s="9" t="str">
        <f t="shared" si="45"/>
        <v>01-28-2015</v>
      </c>
      <c r="U374" t="str">
        <f t="shared" si="46"/>
        <v>Jan</v>
      </c>
      <c r="V374">
        <f t="shared" si="47"/>
        <v>2015</v>
      </c>
    </row>
    <row r="375" spans="1:22" ht="18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 t="shared" si="40"/>
        <v>7.3018222222222224</v>
      </c>
      <c r="P375" s="5">
        <f t="shared" si="41"/>
        <v>78.010921177587846</v>
      </c>
      <c r="Q375" t="str">
        <f t="shared" si="42"/>
        <v>theater</v>
      </c>
      <c r="R375" t="str">
        <f t="shared" si="43"/>
        <v>plays</v>
      </c>
      <c r="S375" s="9" t="str">
        <f t="shared" si="44"/>
        <v>08-17-2017</v>
      </c>
      <c r="T375" s="9" t="str">
        <f t="shared" si="45"/>
        <v>08-25-2017</v>
      </c>
      <c r="U375" t="str">
        <f t="shared" si="46"/>
        <v>Aug</v>
      </c>
      <c r="V375">
        <f t="shared" si="47"/>
        <v>2017</v>
      </c>
    </row>
    <row r="376" spans="1:22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 t="shared" si="40"/>
        <v>0.13185782556750297</v>
      </c>
      <c r="P376" s="5">
        <f t="shared" si="41"/>
        <v>50.05215419501134</v>
      </c>
      <c r="Q376" t="str">
        <f t="shared" si="42"/>
        <v>film &amp; video</v>
      </c>
      <c r="R376" t="str">
        <f t="shared" si="43"/>
        <v>documentary</v>
      </c>
      <c r="S376" s="9" t="str">
        <f t="shared" si="44"/>
        <v>01-11-2019</v>
      </c>
      <c r="T376" s="9" t="str">
        <f t="shared" si="45"/>
        <v>01-16-2019</v>
      </c>
      <c r="U376" t="str">
        <f t="shared" si="46"/>
        <v>Jan</v>
      </c>
      <c r="V376">
        <f t="shared" si="47"/>
        <v>2019</v>
      </c>
    </row>
    <row r="377" spans="1:22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 t="shared" si="40"/>
        <v>0.54777777777777781</v>
      </c>
      <c r="P377" s="5">
        <f t="shared" si="41"/>
        <v>59.16</v>
      </c>
      <c r="Q377" t="str">
        <f t="shared" si="42"/>
        <v>music</v>
      </c>
      <c r="R377" t="str">
        <f t="shared" si="43"/>
        <v>indie rock</v>
      </c>
      <c r="S377" s="9" t="str">
        <f t="shared" si="44"/>
        <v>10-16-2015</v>
      </c>
      <c r="T377" s="9" t="str">
        <f t="shared" si="45"/>
        <v>12-12-2015</v>
      </c>
      <c r="U377" t="str">
        <f t="shared" si="46"/>
        <v>Oct</v>
      </c>
      <c r="V377">
        <f t="shared" si="47"/>
        <v>2015</v>
      </c>
    </row>
    <row r="378" spans="1:22" ht="18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 t="shared" si="40"/>
        <v>3.6102941176470589</v>
      </c>
      <c r="P378" s="5">
        <f t="shared" si="41"/>
        <v>93.702290076335885</v>
      </c>
      <c r="Q378" t="str">
        <f t="shared" si="42"/>
        <v>music</v>
      </c>
      <c r="R378" t="str">
        <f t="shared" si="43"/>
        <v>rock</v>
      </c>
      <c r="S378" s="9" t="str">
        <f t="shared" si="44"/>
        <v>07-06-2014</v>
      </c>
      <c r="T378" s="9" t="str">
        <f t="shared" si="45"/>
        <v>07-12-2014</v>
      </c>
      <c r="U378" t="str">
        <f t="shared" si="46"/>
        <v>Jul</v>
      </c>
      <c r="V378">
        <f t="shared" si="47"/>
        <v>2014</v>
      </c>
    </row>
    <row r="379" spans="1:22" ht="18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 t="shared" si="40"/>
        <v>0.10257545271629778</v>
      </c>
      <c r="P379" s="5">
        <f t="shared" si="41"/>
        <v>40.14173228346457</v>
      </c>
      <c r="Q379" t="str">
        <f t="shared" si="42"/>
        <v>theater</v>
      </c>
      <c r="R379" t="str">
        <f t="shared" si="43"/>
        <v>plays</v>
      </c>
      <c r="S379" s="9" t="str">
        <f t="shared" si="44"/>
        <v>10-22-2019</v>
      </c>
      <c r="T379" s="9" t="str">
        <f t="shared" si="45"/>
        <v>11-05-2019</v>
      </c>
      <c r="U379" t="str">
        <f t="shared" si="46"/>
        <v>Oct</v>
      </c>
      <c r="V379">
        <f t="shared" si="47"/>
        <v>2019</v>
      </c>
    </row>
    <row r="380" spans="1:22" ht="18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 t="shared" si="40"/>
        <v>0.13962962962962963</v>
      </c>
      <c r="P380" s="5">
        <f t="shared" si="41"/>
        <v>70.090140845070422</v>
      </c>
      <c r="Q380" t="str">
        <f t="shared" si="42"/>
        <v>film &amp; video</v>
      </c>
      <c r="R380" t="str">
        <f t="shared" si="43"/>
        <v>documentary</v>
      </c>
      <c r="S380" s="9" t="str">
        <f t="shared" si="44"/>
        <v>05-21-2018</v>
      </c>
      <c r="T380" s="9" t="str">
        <f t="shared" si="45"/>
        <v>06-28-2018</v>
      </c>
      <c r="U380" t="str">
        <f t="shared" si="46"/>
        <v>May</v>
      </c>
      <c r="V380">
        <f t="shared" si="47"/>
        <v>2018</v>
      </c>
    </row>
    <row r="381" spans="1:22" ht="18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 t="shared" si="40"/>
        <v>0.40444444444444444</v>
      </c>
      <c r="P381" s="5">
        <f t="shared" si="41"/>
        <v>66.181818181818187</v>
      </c>
      <c r="Q381" t="str">
        <f t="shared" si="42"/>
        <v>theater</v>
      </c>
      <c r="R381" t="str">
        <f t="shared" si="43"/>
        <v>plays</v>
      </c>
      <c r="S381" s="9" t="str">
        <f t="shared" si="44"/>
        <v>10-27-2011</v>
      </c>
      <c r="T381" s="9" t="str">
        <f t="shared" si="45"/>
        <v>11-10-2011</v>
      </c>
      <c r="U381" t="str">
        <f t="shared" si="46"/>
        <v>Oct</v>
      </c>
      <c r="V381">
        <f t="shared" si="47"/>
        <v>2011</v>
      </c>
    </row>
    <row r="382" spans="1:22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 t="shared" si="40"/>
        <v>1.6032</v>
      </c>
      <c r="P382" s="5">
        <f t="shared" si="41"/>
        <v>47.714285714285715</v>
      </c>
      <c r="Q382" t="str">
        <f t="shared" si="42"/>
        <v>theater</v>
      </c>
      <c r="R382" t="str">
        <f t="shared" si="43"/>
        <v>plays</v>
      </c>
      <c r="S382" s="9" t="str">
        <f t="shared" si="44"/>
        <v>06-23-2013</v>
      </c>
      <c r="T382" s="9" t="str">
        <f t="shared" si="45"/>
        <v>06-28-2013</v>
      </c>
      <c r="U382" t="str">
        <f t="shared" si="46"/>
        <v>Jun</v>
      </c>
      <c r="V382">
        <f t="shared" si="47"/>
        <v>2013</v>
      </c>
    </row>
    <row r="383" spans="1:22" ht="18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 t="shared" si="40"/>
        <v>1.8394339622641509</v>
      </c>
      <c r="P383" s="5">
        <f t="shared" si="41"/>
        <v>62.896774193548389</v>
      </c>
      <c r="Q383" t="str">
        <f t="shared" si="42"/>
        <v>theater</v>
      </c>
      <c r="R383" t="str">
        <f t="shared" si="43"/>
        <v>plays</v>
      </c>
      <c r="S383" s="9" t="str">
        <f t="shared" si="44"/>
        <v>06-08-2015</v>
      </c>
      <c r="T383" s="9" t="str">
        <f t="shared" si="45"/>
        <v>07-24-2015</v>
      </c>
      <c r="U383" t="str">
        <f t="shared" si="46"/>
        <v>Jun</v>
      </c>
      <c r="V383">
        <f t="shared" si="47"/>
        <v>2015</v>
      </c>
    </row>
    <row r="384" spans="1:22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 t="shared" si="40"/>
        <v>0.63769230769230767</v>
      </c>
      <c r="P384" s="5">
        <f t="shared" si="41"/>
        <v>86.611940298507463</v>
      </c>
      <c r="Q384" t="str">
        <f t="shared" si="42"/>
        <v>photography</v>
      </c>
      <c r="R384" t="str">
        <f t="shared" si="43"/>
        <v>photography books</v>
      </c>
      <c r="S384" s="9" t="str">
        <f t="shared" si="44"/>
        <v>10-16-2017</v>
      </c>
      <c r="T384" s="9" t="str">
        <f t="shared" si="45"/>
        <v>11-04-2017</v>
      </c>
      <c r="U384" t="str">
        <f t="shared" si="46"/>
        <v>Oct</v>
      </c>
      <c r="V384">
        <f t="shared" si="47"/>
        <v>2017</v>
      </c>
    </row>
    <row r="385" spans="1:22" ht="18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 t="shared" si="40"/>
        <v>2.2538095238095237</v>
      </c>
      <c r="P385" s="5">
        <f t="shared" si="41"/>
        <v>75.126984126984127</v>
      </c>
      <c r="Q385" t="str">
        <f t="shared" si="42"/>
        <v>food</v>
      </c>
      <c r="R385" t="str">
        <f t="shared" si="43"/>
        <v>food trucks</v>
      </c>
      <c r="S385" s="9" t="str">
        <f t="shared" si="44"/>
        <v>02-13-2019</v>
      </c>
      <c r="T385" s="9" t="str">
        <f t="shared" si="45"/>
        <v>02-19-2019</v>
      </c>
      <c r="U385" t="str">
        <f t="shared" si="46"/>
        <v>Feb</v>
      </c>
      <c r="V385">
        <f t="shared" si="47"/>
        <v>2019</v>
      </c>
    </row>
    <row r="386" spans="1:22" ht="18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 t="shared" si="40"/>
        <v>1.7200961538461539</v>
      </c>
      <c r="P386" s="5">
        <f t="shared" si="41"/>
        <v>41.004167534903104</v>
      </c>
      <c r="Q386" t="str">
        <f t="shared" si="42"/>
        <v>film &amp; video</v>
      </c>
      <c r="R386" t="str">
        <f t="shared" si="43"/>
        <v>documentary</v>
      </c>
      <c r="S386" s="9" t="str">
        <f t="shared" si="44"/>
        <v>02-10-2017</v>
      </c>
      <c r="T386" s="9" t="str">
        <f t="shared" si="45"/>
        <v>03-09-2017</v>
      </c>
      <c r="U386" t="str">
        <f t="shared" si="46"/>
        <v>Feb</v>
      </c>
      <c r="V386">
        <f t="shared" si="47"/>
        <v>2017</v>
      </c>
    </row>
    <row r="387" spans="1:22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 t="shared" ref="O387:O450" si="48">E387/D387</f>
        <v>1.4616709511568124</v>
      </c>
      <c r="P387" s="5">
        <f t="shared" ref="P387:P450" si="49">IF(G387=0,0,E387/G387)</f>
        <v>50.007915567282325</v>
      </c>
      <c r="Q387" t="str">
        <f t="shared" ref="Q387:Q450" si="50">LEFT(N387,FIND("/",N387,1)-1)</f>
        <v>publishing</v>
      </c>
      <c r="R387" t="str">
        <f t="shared" ref="R387:R450" si="51">MID(N387,FIND("/",N387,1)+1,LEN(N387)-FIND("/",N387,1))</f>
        <v>nonfiction</v>
      </c>
      <c r="S387" s="9" t="str">
        <f t="shared" ref="S387:S450" si="52">TEXT((J387/86400)+25569+(9/24),"mm-dd-yyyy")</f>
        <v>03-29-2019</v>
      </c>
      <c r="T387" s="9" t="str">
        <f t="shared" ref="T387:T450" si="53">TEXT((K387/86400)+25569+(9/24),"mm-dd-yyyy")</f>
        <v>04-30-2019</v>
      </c>
      <c r="U387" t="str">
        <f t="shared" ref="U387:U450" si="54">TEXT(MONTH(S387)*29,"MMM")</f>
        <v>Mar</v>
      </c>
      <c r="V387">
        <f t="shared" ref="V387:V450" si="55">YEAR(S387)</f>
        <v>2019</v>
      </c>
    </row>
    <row r="388" spans="1:22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 t="shared" si="48"/>
        <v>0.76423616236162362</v>
      </c>
      <c r="P388" s="5">
        <f t="shared" si="49"/>
        <v>96.960674157303373</v>
      </c>
      <c r="Q388" t="str">
        <f t="shared" si="50"/>
        <v>theater</v>
      </c>
      <c r="R388" t="str">
        <f t="shared" si="51"/>
        <v>plays</v>
      </c>
      <c r="S388" s="9" t="str">
        <f t="shared" si="52"/>
        <v>06-26-2010</v>
      </c>
      <c r="T388" s="9" t="str">
        <f t="shared" si="53"/>
        <v>07-08-2010</v>
      </c>
      <c r="U388" t="str">
        <f t="shared" si="54"/>
        <v>Jun</v>
      </c>
      <c r="V388">
        <f t="shared" si="55"/>
        <v>2010</v>
      </c>
    </row>
    <row r="389" spans="1:22" ht="18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 t="shared" si="48"/>
        <v>0.39261467889908258</v>
      </c>
      <c r="P389" s="5">
        <f t="shared" si="49"/>
        <v>100.93160377358491</v>
      </c>
      <c r="Q389" t="str">
        <f t="shared" si="50"/>
        <v>technology</v>
      </c>
      <c r="R389" t="str">
        <f t="shared" si="51"/>
        <v>wearables</v>
      </c>
      <c r="S389" s="9" t="str">
        <f t="shared" si="52"/>
        <v>06-12-2012</v>
      </c>
      <c r="T389" s="9" t="str">
        <f t="shared" si="53"/>
        <v>06-17-2012</v>
      </c>
      <c r="U389" t="str">
        <f t="shared" si="54"/>
        <v>Jun</v>
      </c>
      <c r="V389">
        <f t="shared" si="55"/>
        <v>2012</v>
      </c>
    </row>
    <row r="390" spans="1:22" ht="18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 t="shared" si="48"/>
        <v>0.11270034843205574</v>
      </c>
      <c r="P390" s="5">
        <f t="shared" si="49"/>
        <v>89.227586206896547</v>
      </c>
      <c r="Q390" t="str">
        <f t="shared" si="50"/>
        <v>music</v>
      </c>
      <c r="R390" t="str">
        <f t="shared" si="51"/>
        <v>indie rock</v>
      </c>
      <c r="S390" s="9" t="str">
        <f t="shared" si="52"/>
        <v>01-04-2012</v>
      </c>
      <c r="T390" s="9" t="str">
        <f t="shared" si="53"/>
        <v>01-06-2012</v>
      </c>
      <c r="U390" t="str">
        <f t="shared" si="54"/>
        <v>Jan</v>
      </c>
      <c r="V390">
        <f t="shared" si="55"/>
        <v>2012</v>
      </c>
    </row>
    <row r="391" spans="1:22" ht="18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 t="shared" si="48"/>
        <v>1.2211084337349398</v>
      </c>
      <c r="P391" s="5">
        <f t="shared" si="49"/>
        <v>87.979166666666671</v>
      </c>
      <c r="Q391" t="str">
        <f t="shared" si="50"/>
        <v>theater</v>
      </c>
      <c r="R391" t="str">
        <f t="shared" si="51"/>
        <v>plays</v>
      </c>
      <c r="S391" s="9" t="str">
        <f t="shared" si="52"/>
        <v>10-28-2010</v>
      </c>
      <c r="T391" s="9" t="str">
        <f t="shared" si="53"/>
        <v>11-24-2010</v>
      </c>
      <c r="U391" t="str">
        <f t="shared" si="54"/>
        <v>Oct</v>
      </c>
      <c r="V391">
        <f t="shared" si="55"/>
        <v>2010</v>
      </c>
    </row>
    <row r="392" spans="1:22" ht="18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 t="shared" si="48"/>
        <v>1.8654166666666667</v>
      </c>
      <c r="P392" s="5">
        <f t="shared" si="49"/>
        <v>89.54</v>
      </c>
      <c r="Q392" t="str">
        <f t="shared" si="50"/>
        <v>photography</v>
      </c>
      <c r="R392" t="str">
        <f t="shared" si="51"/>
        <v>photography books</v>
      </c>
      <c r="S392" s="9" t="str">
        <f t="shared" si="52"/>
        <v>09-13-2013</v>
      </c>
      <c r="T392" s="9" t="str">
        <f t="shared" si="53"/>
        <v>09-28-2013</v>
      </c>
      <c r="U392" t="str">
        <f t="shared" si="54"/>
        <v>Sep</v>
      </c>
      <c r="V392">
        <f t="shared" si="55"/>
        <v>2013</v>
      </c>
    </row>
    <row r="393" spans="1:22" ht="18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 t="shared" si="48"/>
        <v>7.27317880794702E-2</v>
      </c>
      <c r="P393" s="5">
        <f t="shared" si="49"/>
        <v>29.09271523178808</v>
      </c>
      <c r="Q393" t="str">
        <f t="shared" si="50"/>
        <v>publishing</v>
      </c>
      <c r="R393" t="str">
        <f t="shared" si="51"/>
        <v>nonfiction</v>
      </c>
      <c r="S393" s="9" t="str">
        <f t="shared" si="52"/>
        <v>01-14-2014</v>
      </c>
      <c r="T393" s="9" t="str">
        <f t="shared" si="53"/>
        <v>01-16-2014</v>
      </c>
      <c r="U393" t="str">
        <f t="shared" si="54"/>
        <v>Jan</v>
      </c>
      <c r="V393">
        <f t="shared" si="55"/>
        <v>2014</v>
      </c>
    </row>
    <row r="394" spans="1:22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 t="shared" si="48"/>
        <v>0.65642371234207963</v>
      </c>
      <c r="P394" s="5">
        <f t="shared" si="49"/>
        <v>42.006218905472636</v>
      </c>
      <c r="Q394" t="str">
        <f t="shared" si="50"/>
        <v>technology</v>
      </c>
      <c r="R394" t="str">
        <f t="shared" si="51"/>
        <v>wearables</v>
      </c>
      <c r="S394" s="9" t="str">
        <f t="shared" si="52"/>
        <v>01-06-2011</v>
      </c>
      <c r="T394" s="9" t="str">
        <f t="shared" si="53"/>
        <v>01-08-2011</v>
      </c>
      <c r="U394" t="str">
        <f t="shared" si="54"/>
        <v>Jan</v>
      </c>
      <c r="V394">
        <f t="shared" si="55"/>
        <v>2011</v>
      </c>
    </row>
    <row r="395" spans="1:22" ht="18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 t="shared" si="48"/>
        <v>2.2896178343949045</v>
      </c>
      <c r="P395" s="5">
        <f t="shared" si="49"/>
        <v>47.004903563255965</v>
      </c>
      <c r="Q395" t="str">
        <f t="shared" si="50"/>
        <v>music</v>
      </c>
      <c r="R395" t="str">
        <f t="shared" si="51"/>
        <v>jazz</v>
      </c>
      <c r="S395" s="9" t="str">
        <f t="shared" si="52"/>
        <v>07-17-2017</v>
      </c>
      <c r="T395" s="9" t="str">
        <f t="shared" si="53"/>
        <v>07-18-2017</v>
      </c>
      <c r="U395" t="str">
        <f t="shared" si="54"/>
        <v>Jul</v>
      </c>
      <c r="V395">
        <f t="shared" si="55"/>
        <v>2017</v>
      </c>
    </row>
    <row r="396" spans="1:22" ht="18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 t="shared" si="48"/>
        <v>4.6937499999999996</v>
      </c>
      <c r="P396" s="5">
        <f t="shared" si="49"/>
        <v>110.44117647058823</v>
      </c>
      <c r="Q396" t="str">
        <f t="shared" si="50"/>
        <v>film &amp; video</v>
      </c>
      <c r="R396" t="str">
        <f t="shared" si="51"/>
        <v>documentary</v>
      </c>
      <c r="S396" s="9" t="str">
        <f t="shared" si="52"/>
        <v>07-29-2013</v>
      </c>
      <c r="T396" s="9" t="str">
        <f t="shared" si="53"/>
        <v>08-08-2013</v>
      </c>
      <c r="U396" t="str">
        <f t="shared" si="54"/>
        <v>Jul</v>
      </c>
      <c r="V396">
        <f t="shared" si="55"/>
        <v>2013</v>
      </c>
    </row>
    <row r="397" spans="1:22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 t="shared" si="48"/>
        <v>1.3011267605633803</v>
      </c>
      <c r="P397" s="5">
        <f t="shared" si="49"/>
        <v>41.990909090909092</v>
      </c>
      <c r="Q397" t="str">
        <f t="shared" si="50"/>
        <v>theater</v>
      </c>
      <c r="R397" t="str">
        <f t="shared" si="51"/>
        <v>plays</v>
      </c>
      <c r="S397" s="9" t="str">
        <f t="shared" si="52"/>
        <v>12-08-2011</v>
      </c>
      <c r="T397" s="9" t="str">
        <f t="shared" si="53"/>
        <v>12-09-2011</v>
      </c>
      <c r="U397" t="str">
        <f t="shared" si="54"/>
        <v>Dec</v>
      </c>
      <c r="V397">
        <f t="shared" si="55"/>
        <v>2011</v>
      </c>
    </row>
    <row r="398" spans="1:22" ht="18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 t="shared" si="48"/>
        <v>1.6705422993492407</v>
      </c>
      <c r="P398" s="5">
        <f t="shared" si="49"/>
        <v>48.012468827930178</v>
      </c>
      <c r="Q398" t="str">
        <f t="shared" si="50"/>
        <v>film &amp; video</v>
      </c>
      <c r="R398" t="str">
        <f t="shared" si="51"/>
        <v>drama</v>
      </c>
      <c r="S398" s="9" t="str">
        <f t="shared" si="52"/>
        <v>10-05-2018</v>
      </c>
      <c r="T398" s="9" t="str">
        <f t="shared" si="53"/>
        <v>10-13-2018</v>
      </c>
      <c r="U398" t="str">
        <f t="shared" si="54"/>
        <v>Oct</v>
      </c>
      <c r="V398">
        <f t="shared" si="55"/>
        <v>2018</v>
      </c>
    </row>
    <row r="399" spans="1:22" ht="18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 t="shared" si="48"/>
        <v>1.738641975308642</v>
      </c>
      <c r="P399" s="5">
        <f t="shared" si="49"/>
        <v>31.019823788546255</v>
      </c>
      <c r="Q399" t="str">
        <f t="shared" si="50"/>
        <v>music</v>
      </c>
      <c r="R399" t="str">
        <f t="shared" si="51"/>
        <v>rock</v>
      </c>
      <c r="S399" s="9" t="str">
        <f t="shared" si="52"/>
        <v>05-23-2013</v>
      </c>
      <c r="T399" s="9" t="str">
        <f t="shared" si="53"/>
        <v>05-29-2013</v>
      </c>
      <c r="U399" t="str">
        <f t="shared" si="54"/>
        <v>May</v>
      </c>
      <c r="V399">
        <f t="shared" si="55"/>
        <v>2013</v>
      </c>
    </row>
    <row r="400" spans="1:22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 t="shared" si="48"/>
        <v>7.1776470588235295</v>
      </c>
      <c r="P400" s="5">
        <f t="shared" si="49"/>
        <v>99.203252032520325</v>
      </c>
      <c r="Q400" t="str">
        <f t="shared" si="50"/>
        <v>film &amp; video</v>
      </c>
      <c r="R400" t="str">
        <f t="shared" si="51"/>
        <v>animation</v>
      </c>
      <c r="S400" s="9" t="str">
        <f t="shared" si="52"/>
        <v>05-08-2018</v>
      </c>
      <c r="T400" s="9" t="str">
        <f t="shared" si="53"/>
        <v>05-10-2018</v>
      </c>
      <c r="U400" t="str">
        <f t="shared" si="54"/>
        <v>May</v>
      </c>
      <c r="V400">
        <f t="shared" si="55"/>
        <v>2018</v>
      </c>
    </row>
    <row r="401" spans="1:22" ht="18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 t="shared" si="48"/>
        <v>0.63850976361767731</v>
      </c>
      <c r="P401" s="5">
        <f t="shared" si="49"/>
        <v>66.022316684378325</v>
      </c>
      <c r="Q401" t="str">
        <f t="shared" si="50"/>
        <v>music</v>
      </c>
      <c r="R401" t="str">
        <f t="shared" si="51"/>
        <v>indie rock</v>
      </c>
      <c r="S401" s="9" t="str">
        <f t="shared" si="52"/>
        <v>02-02-2011</v>
      </c>
      <c r="T401" s="9" t="str">
        <f t="shared" si="53"/>
        <v>02-09-2011</v>
      </c>
      <c r="U401" t="str">
        <f t="shared" si="54"/>
        <v>Feb</v>
      </c>
      <c r="V401">
        <f t="shared" si="55"/>
        <v>2011</v>
      </c>
    </row>
    <row r="402" spans="1:22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 t="shared" si="48"/>
        <v>0.02</v>
      </c>
      <c r="P402" s="5">
        <f t="shared" si="49"/>
        <v>2</v>
      </c>
      <c r="Q402" t="str">
        <f t="shared" si="50"/>
        <v>photography</v>
      </c>
      <c r="R402" t="str">
        <f t="shared" si="51"/>
        <v>photography books</v>
      </c>
      <c r="S402" s="9" t="str">
        <f t="shared" si="52"/>
        <v>08-16-2013</v>
      </c>
      <c r="T402" s="9" t="str">
        <f t="shared" si="53"/>
        <v>09-07-2013</v>
      </c>
      <c r="U402" t="str">
        <f t="shared" si="54"/>
        <v>Aug</v>
      </c>
      <c r="V402">
        <f t="shared" si="55"/>
        <v>2013</v>
      </c>
    </row>
    <row r="403" spans="1:22" ht="18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 t="shared" si="48"/>
        <v>15.302222222222222</v>
      </c>
      <c r="P403" s="5">
        <f t="shared" si="49"/>
        <v>46.060200668896321</v>
      </c>
      <c r="Q403" t="str">
        <f t="shared" si="50"/>
        <v>theater</v>
      </c>
      <c r="R403" t="str">
        <f t="shared" si="51"/>
        <v>plays</v>
      </c>
      <c r="S403" s="9" t="str">
        <f t="shared" si="52"/>
        <v>10-27-2019</v>
      </c>
      <c r="T403" s="9" t="str">
        <f t="shared" si="53"/>
        <v>10-27-2019</v>
      </c>
      <c r="U403" t="str">
        <f t="shared" si="54"/>
        <v>Oct</v>
      </c>
      <c r="V403">
        <f t="shared" si="55"/>
        <v>2019</v>
      </c>
    </row>
    <row r="404" spans="1:22" ht="18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 t="shared" si="48"/>
        <v>0.40356164383561643</v>
      </c>
      <c r="P404" s="5">
        <f t="shared" si="49"/>
        <v>73.650000000000006</v>
      </c>
      <c r="Q404" t="str">
        <f t="shared" si="50"/>
        <v>film &amp; video</v>
      </c>
      <c r="R404" t="str">
        <f t="shared" si="51"/>
        <v>shorts</v>
      </c>
      <c r="S404" s="9" t="str">
        <f t="shared" si="52"/>
        <v>01-06-2012</v>
      </c>
      <c r="T404" s="9" t="str">
        <f t="shared" si="53"/>
        <v>02-22-2012</v>
      </c>
      <c r="U404" t="str">
        <f t="shared" si="54"/>
        <v>Jan</v>
      </c>
      <c r="V404">
        <f t="shared" si="55"/>
        <v>2012</v>
      </c>
    </row>
    <row r="405" spans="1:22" ht="18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 t="shared" si="48"/>
        <v>0.86220633299284988</v>
      </c>
      <c r="P405" s="5">
        <f t="shared" si="49"/>
        <v>55.99336650082919</v>
      </c>
      <c r="Q405" t="str">
        <f t="shared" si="50"/>
        <v>theater</v>
      </c>
      <c r="R405" t="str">
        <f t="shared" si="51"/>
        <v>plays</v>
      </c>
      <c r="S405" s="9" t="str">
        <f t="shared" si="52"/>
        <v>05-12-2010</v>
      </c>
      <c r="T405" s="9" t="str">
        <f t="shared" si="53"/>
        <v>06-17-2010</v>
      </c>
      <c r="U405" t="str">
        <f t="shared" si="54"/>
        <v>May</v>
      </c>
      <c r="V405">
        <f t="shared" si="55"/>
        <v>2010</v>
      </c>
    </row>
    <row r="406" spans="1:22" ht="18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 t="shared" si="48"/>
        <v>3.1558486707566464</v>
      </c>
      <c r="P406" s="5">
        <f t="shared" si="49"/>
        <v>68.985695127402778</v>
      </c>
      <c r="Q406" t="str">
        <f t="shared" si="50"/>
        <v>theater</v>
      </c>
      <c r="R406" t="str">
        <f t="shared" si="51"/>
        <v>plays</v>
      </c>
      <c r="S406" s="9" t="str">
        <f t="shared" si="52"/>
        <v>11-14-2017</v>
      </c>
      <c r="T406" s="9" t="str">
        <f t="shared" si="53"/>
        <v>11-17-2017</v>
      </c>
      <c r="U406" t="str">
        <f t="shared" si="54"/>
        <v>Nov</v>
      </c>
      <c r="V406">
        <f t="shared" si="55"/>
        <v>2017</v>
      </c>
    </row>
    <row r="407" spans="1:22" ht="18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 t="shared" si="48"/>
        <v>0.89618243243243245</v>
      </c>
      <c r="P407" s="5">
        <f t="shared" si="49"/>
        <v>60.981609195402299</v>
      </c>
      <c r="Q407" t="str">
        <f t="shared" si="50"/>
        <v>theater</v>
      </c>
      <c r="R407" t="str">
        <f t="shared" si="51"/>
        <v>plays</v>
      </c>
      <c r="S407" s="9" t="str">
        <f t="shared" si="52"/>
        <v>06-04-2018</v>
      </c>
      <c r="T407" s="9" t="str">
        <f t="shared" si="53"/>
        <v>07-24-2018</v>
      </c>
      <c r="U407" t="str">
        <f t="shared" si="54"/>
        <v>Jun</v>
      </c>
      <c r="V407">
        <f t="shared" si="55"/>
        <v>2018</v>
      </c>
    </row>
    <row r="408" spans="1:22" ht="18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 t="shared" si="48"/>
        <v>1.8214503816793892</v>
      </c>
      <c r="P408" s="5">
        <f t="shared" si="49"/>
        <v>110.98139534883721</v>
      </c>
      <c r="Q408" t="str">
        <f t="shared" si="50"/>
        <v>film &amp; video</v>
      </c>
      <c r="R408" t="str">
        <f t="shared" si="51"/>
        <v>documentary</v>
      </c>
      <c r="S408" s="9" t="str">
        <f t="shared" si="52"/>
        <v>01-30-2013</v>
      </c>
      <c r="T408" s="9" t="str">
        <f t="shared" si="53"/>
        <v>02-11-2013</v>
      </c>
      <c r="U408" t="str">
        <f t="shared" si="54"/>
        <v>Jan</v>
      </c>
      <c r="V408">
        <f t="shared" si="55"/>
        <v>2013</v>
      </c>
    </row>
    <row r="409" spans="1:22" ht="18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 t="shared" si="48"/>
        <v>3.5588235294117645</v>
      </c>
      <c r="P409" s="5">
        <f t="shared" si="49"/>
        <v>25</v>
      </c>
      <c r="Q409" t="str">
        <f t="shared" si="50"/>
        <v>theater</v>
      </c>
      <c r="R409" t="str">
        <f t="shared" si="51"/>
        <v>plays</v>
      </c>
      <c r="S409" s="9" t="str">
        <f t="shared" si="52"/>
        <v>10-13-2019</v>
      </c>
      <c r="T409" s="9" t="str">
        <f t="shared" si="53"/>
        <v>10-20-2019</v>
      </c>
      <c r="U409" t="str">
        <f t="shared" si="54"/>
        <v>Oct</v>
      </c>
      <c r="V409">
        <f t="shared" si="55"/>
        <v>2019</v>
      </c>
    </row>
    <row r="410" spans="1:22" ht="18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 t="shared" si="48"/>
        <v>1.3183695652173912</v>
      </c>
      <c r="P410" s="5">
        <f t="shared" si="49"/>
        <v>78.759740259740255</v>
      </c>
      <c r="Q410" t="str">
        <f t="shared" si="50"/>
        <v>film &amp; video</v>
      </c>
      <c r="R410" t="str">
        <f t="shared" si="51"/>
        <v>documentary</v>
      </c>
      <c r="S410" s="9" t="str">
        <f t="shared" si="52"/>
        <v>06-20-2016</v>
      </c>
      <c r="T410" s="9" t="str">
        <f t="shared" si="53"/>
        <v>07-10-2016</v>
      </c>
      <c r="U410" t="str">
        <f t="shared" si="54"/>
        <v>Jun</v>
      </c>
      <c r="V410">
        <f t="shared" si="55"/>
        <v>2016</v>
      </c>
    </row>
    <row r="411" spans="1:22" ht="18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 t="shared" si="48"/>
        <v>0.46315634218289087</v>
      </c>
      <c r="P411" s="5">
        <f t="shared" si="49"/>
        <v>87.960784313725483</v>
      </c>
      <c r="Q411" t="str">
        <f t="shared" si="50"/>
        <v>music</v>
      </c>
      <c r="R411" t="str">
        <f t="shared" si="51"/>
        <v>rock</v>
      </c>
      <c r="S411" s="9" t="str">
        <f t="shared" si="52"/>
        <v>04-18-2017</v>
      </c>
      <c r="T411" s="9" t="str">
        <f t="shared" si="53"/>
        <v>04-22-2017</v>
      </c>
      <c r="U411" t="str">
        <f t="shared" si="54"/>
        <v>Apr</v>
      </c>
      <c r="V411">
        <f t="shared" si="55"/>
        <v>2017</v>
      </c>
    </row>
    <row r="412" spans="1:22" ht="18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 t="shared" si="48"/>
        <v>0.36132726089785294</v>
      </c>
      <c r="P412" s="5">
        <f t="shared" si="49"/>
        <v>49.987398739873989</v>
      </c>
      <c r="Q412" t="str">
        <f t="shared" si="50"/>
        <v>games</v>
      </c>
      <c r="R412" t="str">
        <f t="shared" si="51"/>
        <v>mobile games</v>
      </c>
      <c r="S412" s="9" t="str">
        <f t="shared" si="52"/>
        <v>04-28-2015</v>
      </c>
      <c r="T412" s="9" t="str">
        <f t="shared" si="53"/>
        <v>04-28-2015</v>
      </c>
      <c r="U412" t="str">
        <f t="shared" si="54"/>
        <v>Apr</v>
      </c>
      <c r="V412">
        <f t="shared" si="55"/>
        <v>2015</v>
      </c>
    </row>
    <row r="413" spans="1:22" ht="18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 t="shared" si="48"/>
        <v>1.0462820512820512</v>
      </c>
      <c r="P413" s="5">
        <f t="shared" si="49"/>
        <v>99.524390243902445</v>
      </c>
      <c r="Q413" t="str">
        <f t="shared" si="50"/>
        <v>theater</v>
      </c>
      <c r="R413" t="str">
        <f t="shared" si="51"/>
        <v>plays</v>
      </c>
      <c r="S413" s="9" t="str">
        <f t="shared" si="52"/>
        <v>05-29-2017</v>
      </c>
      <c r="T413" s="9" t="str">
        <f t="shared" si="53"/>
        <v>05-31-2017</v>
      </c>
      <c r="U413" t="str">
        <f t="shared" si="54"/>
        <v>May</v>
      </c>
      <c r="V413">
        <f t="shared" si="55"/>
        <v>2017</v>
      </c>
    </row>
    <row r="414" spans="1:22" ht="18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 t="shared" si="48"/>
        <v>6.6885714285714286</v>
      </c>
      <c r="P414" s="5">
        <f t="shared" si="49"/>
        <v>104.82089552238806</v>
      </c>
      <c r="Q414" t="str">
        <f t="shared" si="50"/>
        <v>publishing</v>
      </c>
      <c r="R414" t="str">
        <f t="shared" si="51"/>
        <v>fiction</v>
      </c>
      <c r="S414" s="9" t="str">
        <f t="shared" si="52"/>
        <v>01-03-2014</v>
      </c>
      <c r="T414" s="9" t="str">
        <f t="shared" si="53"/>
        <v>01-13-2014</v>
      </c>
      <c r="U414" t="str">
        <f t="shared" si="54"/>
        <v>Jan</v>
      </c>
      <c r="V414">
        <f t="shared" si="55"/>
        <v>2014</v>
      </c>
    </row>
    <row r="415" spans="1:22" ht="18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 t="shared" si="48"/>
        <v>0.62072823218997364</v>
      </c>
      <c r="P415" s="5">
        <f t="shared" si="49"/>
        <v>108.01469237832875</v>
      </c>
      <c r="Q415" t="str">
        <f t="shared" si="50"/>
        <v>film &amp; video</v>
      </c>
      <c r="R415" t="str">
        <f t="shared" si="51"/>
        <v>animation</v>
      </c>
      <c r="S415" s="9" t="str">
        <f t="shared" si="52"/>
        <v>11-27-2018</v>
      </c>
      <c r="T415" s="9" t="str">
        <f t="shared" si="53"/>
        <v>12-24-2018</v>
      </c>
      <c r="U415" t="str">
        <f t="shared" si="54"/>
        <v>Nov</v>
      </c>
      <c r="V415">
        <f t="shared" si="55"/>
        <v>2018</v>
      </c>
    </row>
    <row r="416" spans="1:22" ht="18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 t="shared" si="48"/>
        <v>0.84699787460148779</v>
      </c>
      <c r="P416" s="5">
        <f t="shared" si="49"/>
        <v>28.998544660724033</v>
      </c>
      <c r="Q416" t="str">
        <f t="shared" si="50"/>
        <v>food</v>
      </c>
      <c r="R416" t="str">
        <f t="shared" si="51"/>
        <v>food trucks</v>
      </c>
      <c r="S416" s="9" t="str">
        <f t="shared" si="52"/>
        <v>04-20-2010</v>
      </c>
      <c r="T416" s="9" t="str">
        <f t="shared" si="53"/>
        <v>04-28-2010</v>
      </c>
      <c r="U416" t="str">
        <f t="shared" si="54"/>
        <v>Apr</v>
      </c>
      <c r="V416">
        <f t="shared" si="55"/>
        <v>2010</v>
      </c>
    </row>
    <row r="417" spans="1:22" ht="18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 t="shared" si="48"/>
        <v>0.11059030837004405</v>
      </c>
      <c r="P417" s="5">
        <f t="shared" si="49"/>
        <v>30.028708133971293</v>
      </c>
      <c r="Q417" t="str">
        <f t="shared" si="50"/>
        <v>theater</v>
      </c>
      <c r="R417" t="str">
        <f t="shared" si="51"/>
        <v>plays</v>
      </c>
      <c r="S417" s="9" t="str">
        <f t="shared" si="52"/>
        <v>01-13-2012</v>
      </c>
      <c r="T417" s="9" t="str">
        <f t="shared" si="53"/>
        <v>01-30-2012</v>
      </c>
      <c r="U417" t="str">
        <f t="shared" si="54"/>
        <v>Jan</v>
      </c>
      <c r="V417">
        <f t="shared" si="55"/>
        <v>2012</v>
      </c>
    </row>
    <row r="418" spans="1:22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 t="shared" si="48"/>
        <v>0.43838781575037145</v>
      </c>
      <c r="P418" s="5">
        <f t="shared" si="49"/>
        <v>41.005559416261292</v>
      </c>
      <c r="Q418" t="str">
        <f t="shared" si="50"/>
        <v>film &amp; video</v>
      </c>
      <c r="R418" t="str">
        <f t="shared" si="51"/>
        <v>documentary</v>
      </c>
      <c r="S418" s="9" t="str">
        <f t="shared" si="52"/>
        <v>01-17-2011</v>
      </c>
      <c r="T418" s="9" t="str">
        <f t="shared" si="53"/>
        <v>01-26-2011</v>
      </c>
      <c r="U418" t="str">
        <f t="shared" si="54"/>
        <v>Jan</v>
      </c>
      <c r="V418">
        <f t="shared" si="55"/>
        <v>2011</v>
      </c>
    </row>
    <row r="419" spans="1:22" ht="18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 t="shared" si="48"/>
        <v>0.55470588235294116</v>
      </c>
      <c r="P419" s="5">
        <f t="shared" si="49"/>
        <v>62.866666666666667</v>
      </c>
      <c r="Q419" t="str">
        <f t="shared" si="50"/>
        <v>theater</v>
      </c>
      <c r="R419" t="str">
        <f t="shared" si="51"/>
        <v>plays</v>
      </c>
      <c r="S419" s="9" t="str">
        <f t="shared" si="52"/>
        <v>11-03-2018</v>
      </c>
      <c r="T419" s="9" t="str">
        <f t="shared" si="53"/>
        <v>11-27-2018</v>
      </c>
      <c r="U419" t="str">
        <f t="shared" si="54"/>
        <v>Nov</v>
      </c>
      <c r="V419">
        <f t="shared" si="55"/>
        <v>2018</v>
      </c>
    </row>
    <row r="420" spans="1:22" ht="18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 t="shared" si="48"/>
        <v>0.57399511301160655</v>
      </c>
      <c r="P420" s="5">
        <f t="shared" si="49"/>
        <v>47.005002501250623</v>
      </c>
      <c r="Q420" t="str">
        <f t="shared" si="50"/>
        <v>film &amp; video</v>
      </c>
      <c r="R420" t="str">
        <f t="shared" si="51"/>
        <v>documentary</v>
      </c>
      <c r="S420" s="9" t="str">
        <f t="shared" si="52"/>
        <v>05-06-2012</v>
      </c>
      <c r="T420" s="9" t="str">
        <f t="shared" si="53"/>
        <v>05-07-2012</v>
      </c>
      <c r="U420" t="str">
        <f t="shared" si="54"/>
        <v>May</v>
      </c>
      <c r="V420">
        <f t="shared" si="55"/>
        <v>2012</v>
      </c>
    </row>
    <row r="421" spans="1:22" ht="18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 t="shared" si="48"/>
        <v>1.2343497363796134</v>
      </c>
      <c r="P421" s="5">
        <f t="shared" si="49"/>
        <v>26.997693638285604</v>
      </c>
      <c r="Q421" t="str">
        <f t="shared" si="50"/>
        <v>technology</v>
      </c>
      <c r="R421" t="str">
        <f t="shared" si="51"/>
        <v>web</v>
      </c>
      <c r="S421" s="9" t="str">
        <f t="shared" si="52"/>
        <v>12-22-2011</v>
      </c>
      <c r="T421" s="9" t="str">
        <f t="shared" si="53"/>
        <v>12-28-2011</v>
      </c>
      <c r="U421" t="str">
        <f t="shared" si="54"/>
        <v>Dec</v>
      </c>
      <c r="V421">
        <f t="shared" si="55"/>
        <v>2011</v>
      </c>
    </row>
    <row r="422" spans="1:22" ht="18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 t="shared" si="48"/>
        <v>1.2846</v>
      </c>
      <c r="P422" s="5">
        <f t="shared" si="49"/>
        <v>68.329787234042556</v>
      </c>
      <c r="Q422" t="str">
        <f t="shared" si="50"/>
        <v>theater</v>
      </c>
      <c r="R422" t="str">
        <f t="shared" si="51"/>
        <v>plays</v>
      </c>
      <c r="S422" s="9" t="str">
        <f t="shared" si="52"/>
        <v>06-25-2017</v>
      </c>
      <c r="T422" s="9" t="str">
        <f t="shared" si="53"/>
        <v>07-09-2017</v>
      </c>
      <c r="U422" t="str">
        <f t="shared" si="54"/>
        <v>Jun</v>
      </c>
      <c r="V422">
        <f t="shared" si="55"/>
        <v>2017</v>
      </c>
    </row>
    <row r="423" spans="1:22" ht="18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 t="shared" si="48"/>
        <v>0.63989361702127656</v>
      </c>
      <c r="P423" s="5">
        <f t="shared" si="49"/>
        <v>50.974576271186443</v>
      </c>
      <c r="Q423" t="str">
        <f t="shared" si="50"/>
        <v>technology</v>
      </c>
      <c r="R423" t="str">
        <f t="shared" si="51"/>
        <v>wearables</v>
      </c>
      <c r="S423" s="9" t="str">
        <f t="shared" si="52"/>
        <v>06-29-2017</v>
      </c>
      <c r="T423" s="9" t="str">
        <f t="shared" si="53"/>
        <v>07-29-2017</v>
      </c>
      <c r="U423" t="str">
        <f t="shared" si="54"/>
        <v>Jun</v>
      </c>
      <c r="V423">
        <f t="shared" si="55"/>
        <v>2017</v>
      </c>
    </row>
    <row r="424" spans="1:22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 t="shared" si="48"/>
        <v>1.2729885057471264</v>
      </c>
      <c r="P424" s="5">
        <f t="shared" si="49"/>
        <v>54.024390243902438</v>
      </c>
      <c r="Q424" t="str">
        <f t="shared" si="50"/>
        <v>theater</v>
      </c>
      <c r="R424" t="str">
        <f t="shared" si="51"/>
        <v>plays</v>
      </c>
      <c r="S424" s="9" t="str">
        <f t="shared" si="52"/>
        <v>04-17-2010</v>
      </c>
      <c r="T424" s="9" t="str">
        <f t="shared" si="53"/>
        <v>05-07-2010</v>
      </c>
      <c r="U424" t="str">
        <f t="shared" si="54"/>
        <v>Apr</v>
      </c>
      <c r="V424">
        <f t="shared" si="55"/>
        <v>2010</v>
      </c>
    </row>
    <row r="425" spans="1:22" ht="18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 t="shared" si="48"/>
        <v>0.10638024357239513</v>
      </c>
      <c r="P425" s="5">
        <f t="shared" si="49"/>
        <v>97.055555555555557</v>
      </c>
      <c r="Q425" t="str">
        <f t="shared" si="50"/>
        <v>food</v>
      </c>
      <c r="R425" t="str">
        <f t="shared" si="51"/>
        <v>food trucks</v>
      </c>
      <c r="S425" s="9" t="str">
        <f t="shared" si="52"/>
        <v>09-22-2011</v>
      </c>
      <c r="T425" s="9" t="str">
        <f t="shared" si="53"/>
        <v>09-24-2011</v>
      </c>
      <c r="U425" t="str">
        <f t="shared" si="54"/>
        <v>Sep</v>
      </c>
      <c r="V425">
        <f t="shared" si="55"/>
        <v>2011</v>
      </c>
    </row>
    <row r="426" spans="1:22" ht="18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 t="shared" si="48"/>
        <v>0.40470588235294119</v>
      </c>
      <c r="P426" s="5">
        <f t="shared" si="49"/>
        <v>24.867469879518072</v>
      </c>
      <c r="Q426" t="str">
        <f t="shared" si="50"/>
        <v>music</v>
      </c>
      <c r="R426" t="str">
        <f t="shared" si="51"/>
        <v>indie rock</v>
      </c>
      <c r="S426" s="9" t="str">
        <f t="shared" si="52"/>
        <v>04-18-2018</v>
      </c>
      <c r="T426" s="9" t="str">
        <f t="shared" si="53"/>
        <v>04-24-2018</v>
      </c>
      <c r="U426" t="str">
        <f t="shared" si="54"/>
        <v>Apr</v>
      </c>
      <c r="V426">
        <f t="shared" si="55"/>
        <v>2018</v>
      </c>
    </row>
    <row r="427" spans="1:22" ht="18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 t="shared" si="48"/>
        <v>2.8766666666666665</v>
      </c>
      <c r="P427" s="5">
        <f t="shared" si="49"/>
        <v>84.423913043478265</v>
      </c>
      <c r="Q427" t="str">
        <f t="shared" si="50"/>
        <v>photography</v>
      </c>
      <c r="R427" t="str">
        <f t="shared" si="51"/>
        <v>photography books</v>
      </c>
      <c r="S427" s="9" t="str">
        <f t="shared" si="52"/>
        <v>07-28-2015</v>
      </c>
      <c r="T427" s="9" t="str">
        <f t="shared" si="53"/>
        <v>08-03-2015</v>
      </c>
      <c r="U427" t="str">
        <f t="shared" si="54"/>
        <v>Jul</v>
      </c>
      <c r="V427">
        <f t="shared" si="55"/>
        <v>2015</v>
      </c>
    </row>
    <row r="428" spans="1:22" ht="18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 t="shared" si="48"/>
        <v>5.7294444444444448</v>
      </c>
      <c r="P428" s="5">
        <f t="shared" si="49"/>
        <v>47.091324200913242</v>
      </c>
      <c r="Q428" t="str">
        <f t="shared" si="50"/>
        <v>theater</v>
      </c>
      <c r="R428" t="str">
        <f t="shared" si="51"/>
        <v>plays</v>
      </c>
      <c r="S428" s="9" t="str">
        <f t="shared" si="52"/>
        <v>02-27-2013</v>
      </c>
      <c r="T428" s="9" t="str">
        <f t="shared" si="53"/>
        <v>03-06-2013</v>
      </c>
      <c r="U428" t="str">
        <f t="shared" si="54"/>
        <v>Feb</v>
      </c>
      <c r="V428">
        <f t="shared" si="55"/>
        <v>2013</v>
      </c>
    </row>
    <row r="429" spans="1:22" ht="18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 t="shared" si="48"/>
        <v>1.1290429799426933</v>
      </c>
      <c r="P429" s="5">
        <f t="shared" si="49"/>
        <v>77.996041171813147</v>
      </c>
      <c r="Q429" t="str">
        <f t="shared" si="50"/>
        <v>theater</v>
      </c>
      <c r="R429" t="str">
        <f t="shared" si="51"/>
        <v>plays</v>
      </c>
      <c r="S429" s="9" t="str">
        <f t="shared" si="52"/>
        <v>09-13-2014</v>
      </c>
      <c r="T429" s="9" t="str">
        <f t="shared" si="53"/>
        <v>10-15-2014</v>
      </c>
      <c r="U429" t="str">
        <f t="shared" si="54"/>
        <v>Sep</v>
      </c>
      <c r="V429">
        <f t="shared" si="55"/>
        <v>2014</v>
      </c>
    </row>
    <row r="430" spans="1:22" ht="18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 t="shared" si="48"/>
        <v>0.46387573964497042</v>
      </c>
      <c r="P430" s="5">
        <f t="shared" si="49"/>
        <v>62.967871485943775</v>
      </c>
      <c r="Q430" t="str">
        <f t="shared" si="50"/>
        <v>film &amp; video</v>
      </c>
      <c r="R430" t="str">
        <f t="shared" si="51"/>
        <v>animation</v>
      </c>
      <c r="S430" s="9" t="str">
        <f t="shared" si="52"/>
        <v>02-11-2011</v>
      </c>
      <c r="T430" s="9" t="str">
        <f t="shared" si="53"/>
        <v>02-18-2011</v>
      </c>
      <c r="U430" t="str">
        <f t="shared" si="54"/>
        <v>Feb</v>
      </c>
      <c r="V430">
        <f t="shared" si="55"/>
        <v>2011</v>
      </c>
    </row>
    <row r="431" spans="1:22" ht="18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 t="shared" si="48"/>
        <v>0.90675916230366493</v>
      </c>
      <c r="P431" s="5">
        <f t="shared" si="49"/>
        <v>81.006080449017773</v>
      </c>
      <c r="Q431" t="str">
        <f t="shared" si="50"/>
        <v>photography</v>
      </c>
      <c r="R431" t="str">
        <f t="shared" si="51"/>
        <v>photography books</v>
      </c>
      <c r="S431" s="9" t="str">
        <f t="shared" si="52"/>
        <v>02-10-2014</v>
      </c>
      <c r="T431" s="9" t="str">
        <f t="shared" si="53"/>
        <v>03-10-2014</v>
      </c>
      <c r="U431" t="str">
        <f t="shared" si="54"/>
        <v>Feb</v>
      </c>
      <c r="V431">
        <f t="shared" si="55"/>
        <v>2014</v>
      </c>
    </row>
    <row r="432" spans="1:22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 t="shared" si="48"/>
        <v>0.67740740740740746</v>
      </c>
      <c r="P432" s="5">
        <f t="shared" si="49"/>
        <v>65.321428571428569</v>
      </c>
      <c r="Q432" t="str">
        <f t="shared" si="50"/>
        <v>theater</v>
      </c>
      <c r="R432" t="str">
        <f t="shared" si="51"/>
        <v>plays</v>
      </c>
      <c r="S432" s="9" t="str">
        <f t="shared" si="52"/>
        <v>09-29-2019</v>
      </c>
      <c r="T432" s="9" t="str">
        <f t="shared" si="53"/>
        <v>11-02-2019</v>
      </c>
      <c r="U432" t="str">
        <f t="shared" si="54"/>
        <v>Sep</v>
      </c>
      <c r="V432">
        <f t="shared" si="55"/>
        <v>2019</v>
      </c>
    </row>
    <row r="433" spans="1:22" ht="18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 t="shared" si="48"/>
        <v>1.9249019607843136</v>
      </c>
      <c r="P433" s="5">
        <f t="shared" si="49"/>
        <v>104.43617021276596</v>
      </c>
      <c r="Q433" t="str">
        <f t="shared" si="50"/>
        <v>theater</v>
      </c>
      <c r="R433" t="str">
        <f t="shared" si="51"/>
        <v>plays</v>
      </c>
      <c r="S433" s="9" t="str">
        <f t="shared" si="52"/>
        <v>06-22-2018</v>
      </c>
      <c r="T433" s="9" t="str">
        <f t="shared" si="53"/>
        <v>07-09-2018</v>
      </c>
      <c r="U433" t="str">
        <f t="shared" si="54"/>
        <v>Jun</v>
      </c>
      <c r="V433">
        <f t="shared" si="55"/>
        <v>2018</v>
      </c>
    </row>
    <row r="434" spans="1:22" ht="18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 t="shared" si="48"/>
        <v>0.82714285714285718</v>
      </c>
      <c r="P434" s="5">
        <f t="shared" si="49"/>
        <v>69.989010989010993</v>
      </c>
      <c r="Q434" t="str">
        <f t="shared" si="50"/>
        <v>theater</v>
      </c>
      <c r="R434" t="str">
        <f t="shared" si="51"/>
        <v>plays</v>
      </c>
      <c r="S434" s="9" t="str">
        <f t="shared" si="52"/>
        <v>05-02-2014</v>
      </c>
      <c r="T434" s="9" t="str">
        <f t="shared" si="53"/>
        <v>05-22-2014</v>
      </c>
      <c r="U434" t="str">
        <f t="shared" si="54"/>
        <v>May</v>
      </c>
      <c r="V434">
        <f t="shared" si="55"/>
        <v>2014</v>
      </c>
    </row>
    <row r="435" spans="1:22" ht="18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 t="shared" si="48"/>
        <v>0.54163920922570019</v>
      </c>
      <c r="P435" s="5">
        <f t="shared" si="49"/>
        <v>83.023989898989896</v>
      </c>
      <c r="Q435" t="str">
        <f t="shared" si="50"/>
        <v>film &amp; video</v>
      </c>
      <c r="R435" t="str">
        <f t="shared" si="51"/>
        <v>documentary</v>
      </c>
      <c r="S435" s="9" t="str">
        <f t="shared" si="52"/>
        <v>11-25-2013</v>
      </c>
      <c r="T435" s="9" t="str">
        <f t="shared" si="53"/>
        <v>12-11-2013</v>
      </c>
      <c r="U435" t="str">
        <f t="shared" si="54"/>
        <v>Nov</v>
      </c>
      <c r="V435">
        <f t="shared" si="55"/>
        <v>2013</v>
      </c>
    </row>
    <row r="436" spans="1:22" ht="18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 t="shared" si="48"/>
        <v>0.16722222222222222</v>
      </c>
      <c r="P436" s="5">
        <f t="shared" si="49"/>
        <v>90.3</v>
      </c>
      <c r="Q436" t="str">
        <f t="shared" si="50"/>
        <v>theater</v>
      </c>
      <c r="R436" t="str">
        <f t="shared" si="51"/>
        <v>plays</v>
      </c>
      <c r="S436" s="9" t="str">
        <f t="shared" si="52"/>
        <v>12-01-2016</v>
      </c>
      <c r="T436" s="9" t="str">
        <f t="shared" si="53"/>
        <v>12-15-2016</v>
      </c>
      <c r="U436" t="str">
        <f t="shared" si="54"/>
        <v>Dec</v>
      </c>
      <c r="V436">
        <f t="shared" si="55"/>
        <v>2016</v>
      </c>
    </row>
    <row r="437" spans="1:22" ht="18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 t="shared" si="48"/>
        <v>1.168766404199475</v>
      </c>
      <c r="P437" s="5">
        <f t="shared" si="49"/>
        <v>103.98131932282546</v>
      </c>
      <c r="Q437" t="str">
        <f t="shared" si="50"/>
        <v>theater</v>
      </c>
      <c r="R437" t="str">
        <f t="shared" si="51"/>
        <v>plays</v>
      </c>
      <c r="S437" s="9" t="str">
        <f t="shared" si="52"/>
        <v>12-15-2014</v>
      </c>
      <c r="T437" s="9" t="str">
        <f t="shared" si="53"/>
        <v>12-27-2014</v>
      </c>
      <c r="U437" t="str">
        <f t="shared" si="54"/>
        <v>Dec</v>
      </c>
      <c r="V437">
        <f t="shared" si="55"/>
        <v>2014</v>
      </c>
    </row>
    <row r="438" spans="1:22" ht="18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 t="shared" si="48"/>
        <v>10.521538461538462</v>
      </c>
      <c r="P438" s="5">
        <f t="shared" si="49"/>
        <v>54.931726907630519</v>
      </c>
      <c r="Q438" t="str">
        <f t="shared" si="50"/>
        <v>music</v>
      </c>
      <c r="R438" t="str">
        <f t="shared" si="51"/>
        <v>jazz</v>
      </c>
      <c r="S438" s="9" t="str">
        <f t="shared" si="52"/>
        <v>04-20-2019</v>
      </c>
      <c r="T438" s="9" t="str">
        <f t="shared" si="53"/>
        <v>04-21-2019</v>
      </c>
      <c r="U438" t="str">
        <f t="shared" si="54"/>
        <v>Apr</v>
      </c>
      <c r="V438">
        <f t="shared" si="55"/>
        <v>2019</v>
      </c>
    </row>
    <row r="439" spans="1:22" ht="18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 t="shared" si="48"/>
        <v>1.2307407407407407</v>
      </c>
      <c r="P439" s="5">
        <f t="shared" si="49"/>
        <v>51.921875</v>
      </c>
      <c r="Q439" t="str">
        <f t="shared" si="50"/>
        <v>film &amp; video</v>
      </c>
      <c r="R439" t="str">
        <f t="shared" si="51"/>
        <v>animation</v>
      </c>
      <c r="S439" s="9" t="str">
        <f t="shared" si="52"/>
        <v>09-13-2015</v>
      </c>
      <c r="T439" s="9" t="str">
        <f t="shared" si="53"/>
        <v>09-16-2015</v>
      </c>
      <c r="U439" t="str">
        <f t="shared" si="54"/>
        <v>Sep</v>
      </c>
      <c r="V439">
        <f t="shared" si="55"/>
        <v>2015</v>
      </c>
    </row>
    <row r="440" spans="1:22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 t="shared" si="48"/>
        <v>1.7863855421686747</v>
      </c>
      <c r="P440" s="5">
        <f t="shared" si="49"/>
        <v>60.02834008097166</v>
      </c>
      <c r="Q440" t="str">
        <f t="shared" si="50"/>
        <v>theater</v>
      </c>
      <c r="R440" t="str">
        <f t="shared" si="51"/>
        <v>plays</v>
      </c>
      <c r="S440" s="9" t="str">
        <f t="shared" si="52"/>
        <v>03-04-2013</v>
      </c>
      <c r="T440" s="9" t="str">
        <f t="shared" si="53"/>
        <v>04-03-2013</v>
      </c>
      <c r="U440" t="str">
        <f t="shared" si="54"/>
        <v>Mar</v>
      </c>
      <c r="V440">
        <f t="shared" si="55"/>
        <v>2013</v>
      </c>
    </row>
    <row r="441" spans="1:22" ht="18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 t="shared" si="48"/>
        <v>3.5528169014084505</v>
      </c>
      <c r="P441" s="5">
        <f t="shared" si="49"/>
        <v>44.003488879197555</v>
      </c>
      <c r="Q441" t="str">
        <f t="shared" si="50"/>
        <v>film &amp; video</v>
      </c>
      <c r="R441" t="str">
        <f t="shared" si="51"/>
        <v>science fiction</v>
      </c>
      <c r="S441" s="9" t="str">
        <f t="shared" si="52"/>
        <v>11-06-2016</v>
      </c>
      <c r="T441" s="9" t="str">
        <f t="shared" si="53"/>
        <v>11-13-2016</v>
      </c>
      <c r="U441" t="str">
        <f t="shared" si="54"/>
        <v>Nov</v>
      </c>
      <c r="V441">
        <f t="shared" si="55"/>
        <v>2016</v>
      </c>
    </row>
    <row r="442" spans="1:22" ht="18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 t="shared" si="48"/>
        <v>1.6190634146341463</v>
      </c>
      <c r="P442" s="5">
        <f t="shared" si="49"/>
        <v>53.003513254551258</v>
      </c>
      <c r="Q442" t="str">
        <f t="shared" si="50"/>
        <v>film &amp; video</v>
      </c>
      <c r="R442" t="str">
        <f t="shared" si="51"/>
        <v>television</v>
      </c>
      <c r="S442" s="9" t="str">
        <f t="shared" si="52"/>
        <v>06-30-2017</v>
      </c>
      <c r="T442" s="9" t="str">
        <f t="shared" si="53"/>
        <v>07-10-2017</v>
      </c>
      <c r="U442" t="str">
        <f t="shared" si="54"/>
        <v>Jun</v>
      </c>
      <c r="V442">
        <f t="shared" si="55"/>
        <v>2017</v>
      </c>
    </row>
    <row r="443" spans="1:22" ht="18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 t="shared" si="48"/>
        <v>0.24914285714285714</v>
      </c>
      <c r="P443" s="5">
        <f t="shared" si="49"/>
        <v>54.5</v>
      </c>
      <c r="Q443" t="str">
        <f t="shared" si="50"/>
        <v>technology</v>
      </c>
      <c r="R443" t="str">
        <f t="shared" si="51"/>
        <v>wearables</v>
      </c>
      <c r="S443" s="9" t="str">
        <f t="shared" si="52"/>
        <v>04-26-2012</v>
      </c>
      <c r="T443" s="9" t="str">
        <f t="shared" si="53"/>
        <v>05-24-2012</v>
      </c>
      <c r="U443" t="str">
        <f t="shared" si="54"/>
        <v>Apr</v>
      </c>
      <c r="V443">
        <f t="shared" si="55"/>
        <v>2012</v>
      </c>
    </row>
    <row r="444" spans="1:22" ht="18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 t="shared" si="48"/>
        <v>1.9872222222222222</v>
      </c>
      <c r="P444" s="5">
        <f t="shared" si="49"/>
        <v>75.04195804195804</v>
      </c>
      <c r="Q444" t="str">
        <f t="shared" si="50"/>
        <v>theater</v>
      </c>
      <c r="R444" t="str">
        <f t="shared" si="51"/>
        <v>plays</v>
      </c>
      <c r="S444" s="9" t="str">
        <f t="shared" si="52"/>
        <v>09-02-2017</v>
      </c>
      <c r="T444" s="9" t="str">
        <f t="shared" si="53"/>
        <v>09-18-2017</v>
      </c>
      <c r="U444" t="str">
        <f t="shared" si="54"/>
        <v>Sep</v>
      </c>
      <c r="V444">
        <f t="shared" si="55"/>
        <v>2017</v>
      </c>
    </row>
    <row r="445" spans="1:22" ht="18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 t="shared" si="48"/>
        <v>0.34752688172043011</v>
      </c>
      <c r="P445" s="5">
        <f t="shared" si="49"/>
        <v>35.911111111111111</v>
      </c>
      <c r="Q445" t="str">
        <f t="shared" si="50"/>
        <v>theater</v>
      </c>
      <c r="R445" t="str">
        <f t="shared" si="51"/>
        <v>plays</v>
      </c>
      <c r="S445" s="9" t="str">
        <f t="shared" si="52"/>
        <v>09-30-2010</v>
      </c>
      <c r="T445" s="9" t="str">
        <f t="shared" si="53"/>
        <v>10-19-2010</v>
      </c>
      <c r="U445" t="str">
        <f t="shared" si="54"/>
        <v>Sep</v>
      </c>
      <c r="V445">
        <f t="shared" si="55"/>
        <v>2010</v>
      </c>
    </row>
    <row r="446" spans="1:22" ht="18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 t="shared" si="48"/>
        <v>1.7641935483870967</v>
      </c>
      <c r="P446" s="5">
        <f t="shared" si="49"/>
        <v>36.952702702702702</v>
      </c>
      <c r="Q446" t="str">
        <f t="shared" si="50"/>
        <v>music</v>
      </c>
      <c r="R446" t="str">
        <f t="shared" si="51"/>
        <v>indie rock</v>
      </c>
      <c r="S446" s="9" t="str">
        <f t="shared" si="52"/>
        <v>07-24-2011</v>
      </c>
      <c r="T446" s="9" t="str">
        <f t="shared" si="53"/>
        <v>07-26-2011</v>
      </c>
      <c r="U446" t="str">
        <f t="shared" si="54"/>
        <v>Jul</v>
      </c>
      <c r="V446">
        <f t="shared" si="55"/>
        <v>2011</v>
      </c>
    </row>
    <row r="447" spans="1:22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 t="shared" si="48"/>
        <v>5.1138095238095236</v>
      </c>
      <c r="P447" s="5">
        <f t="shared" si="49"/>
        <v>63.170588235294119</v>
      </c>
      <c r="Q447" t="str">
        <f t="shared" si="50"/>
        <v>theater</v>
      </c>
      <c r="R447" t="str">
        <f t="shared" si="51"/>
        <v>plays</v>
      </c>
      <c r="S447" s="9" t="str">
        <f t="shared" si="52"/>
        <v>12-03-2010</v>
      </c>
      <c r="T447" s="9" t="str">
        <f t="shared" si="53"/>
        <v>12-24-2010</v>
      </c>
      <c r="U447" t="str">
        <f t="shared" si="54"/>
        <v>Dec</v>
      </c>
      <c r="V447">
        <f t="shared" si="55"/>
        <v>2010</v>
      </c>
    </row>
    <row r="448" spans="1:22" ht="18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 t="shared" si="48"/>
        <v>0.82044117647058823</v>
      </c>
      <c r="P448" s="5">
        <f t="shared" si="49"/>
        <v>29.99462365591398</v>
      </c>
      <c r="Q448" t="str">
        <f t="shared" si="50"/>
        <v>technology</v>
      </c>
      <c r="R448" t="str">
        <f t="shared" si="51"/>
        <v>wearables</v>
      </c>
      <c r="S448" s="9" t="str">
        <f t="shared" si="52"/>
        <v>12-18-2012</v>
      </c>
      <c r="T448" s="9" t="str">
        <f t="shared" si="53"/>
        <v>12-20-2012</v>
      </c>
      <c r="U448" t="str">
        <f t="shared" si="54"/>
        <v>Dec</v>
      </c>
      <c r="V448">
        <f t="shared" si="55"/>
        <v>2012</v>
      </c>
    </row>
    <row r="449" spans="1:22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 t="shared" si="48"/>
        <v>0.24326030927835052</v>
      </c>
      <c r="P449" s="5">
        <f t="shared" si="49"/>
        <v>86</v>
      </c>
      <c r="Q449" t="str">
        <f t="shared" si="50"/>
        <v>film &amp; video</v>
      </c>
      <c r="R449" t="str">
        <f t="shared" si="51"/>
        <v>television</v>
      </c>
      <c r="S449" s="9" t="str">
        <f t="shared" si="52"/>
        <v>12-19-2017</v>
      </c>
      <c r="T449" s="9" t="str">
        <f t="shared" si="53"/>
        <v>01-04-2018</v>
      </c>
      <c r="U449" t="str">
        <f t="shared" si="54"/>
        <v>Dec</v>
      </c>
      <c r="V449">
        <f t="shared" si="55"/>
        <v>2017</v>
      </c>
    </row>
    <row r="450" spans="1:22" ht="18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 t="shared" si="48"/>
        <v>0.50482758620689661</v>
      </c>
      <c r="P450" s="5">
        <f t="shared" si="49"/>
        <v>75.014876033057845</v>
      </c>
      <c r="Q450" t="str">
        <f t="shared" si="50"/>
        <v>games</v>
      </c>
      <c r="R450" t="str">
        <f t="shared" si="51"/>
        <v>video games</v>
      </c>
      <c r="S450" s="9" t="str">
        <f t="shared" si="52"/>
        <v>04-14-2013</v>
      </c>
      <c r="T450" s="9" t="str">
        <f t="shared" si="53"/>
        <v>04-16-2013</v>
      </c>
      <c r="U450" t="str">
        <f t="shared" si="54"/>
        <v>Apr</v>
      </c>
      <c r="V450">
        <f t="shared" si="55"/>
        <v>2013</v>
      </c>
    </row>
    <row r="451" spans="1:22" ht="18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 t="shared" ref="O451:O514" si="56">E451/D451</f>
        <v>9.67</v>
      </c>
      <c r="P451" s="5">
        <f t="shared" ref="P451:P514" si="57">IF(G451=0,0,E451/G451)</f>
        <v>101.19767441860465</v>
      </c>
      <c r="Q451" t="str">
        <f t="shared" ref="Q451:Q514" si="58">LEFT(N451,FIND("/",N451,1)-1)</f>
        <v>games</v>
      </c>
      <c r="R451" t="str">
        <f t="shared" ref="R451:R514" si="59">MID(N451,FIND("/",N451,1)+1,LEN(N451)-FIND("/",N451,1))</f>
        <v>video games</v>
      </c>
      <c r="S451" s="9" t="str">
        <f t="shared" ref="S451:S514" si="60">TEXT((J451/86400)+25569+(9/24),"mm-dd-yyyy")</f>
        <v>03-06-2019</v>
      </c>
      <c r="T451" s="9" t="str">
        <f t="shared" ref="T451:T514" si="61">TEXT((K451/86400)+25569+(9/24),"mm-dd-yyyy")</f>
        <v>03-23-2019</v>
      </c>
      <c r="U451" t="str">
        <f t="shared" ref="U451:U514" si="62">TEXT(MONTH(S451)*29,"MMM")</f>
        <v>Mar</v>
      </c>
      <c r="V451">
        <f t="shared" ref="V451:V514" si="63">YEAR(S451)</f>
        <v>2019</v>
      </c>
    </row>
    <row r="452" spans="1:22" ht="18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 t="shared" si="56"/>
        <v>0.04</v>
      </c>
      <c r="P452" s="5">
        <f t="shared" si="57"/>
        <v>4</v>
      </c>
      <c r="Q452" t="str">
        <f t="shared" si="58"/>
        <v>film &amp; video</v>
      </c>
      <c r="R452" t="str">
        <f t="shared" si="59"/>
        <v>animation</v>
      </c>
      <c r="S452" s="9" t="str">
        <f t="shared" si="60"/>
        <v>10-21-2018</v>
      </c>
      <c r="T452" s="9" t="str">
        <f t="shared" si="61"/>
        <v>11-13-2018</v>
      </c>
      <c r="U452" t="str">
        <f t="shared" si="62"/>
        <v>Oct</v>
      </c>
      <c r="V452">
        <f t="shared" si="63"/>
        <v>2018</v>
      </c>
    </row>
    <row r="453" spans="1:22" ht="18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 t="shared" si="56"/>
        <v>1.2284501347708894</v>
      </c>
      <c r="P453" s="5">
        <f t="shared" si="57"/>
        <v>29.001272669424118</v>
      </c>
      <c r="Q453" t="str">
        <f t="shared" si="58"/>
        <v>music</v>
      </c>
      <c r="R453" t="str">
        <f t="shared" si="59"/>
        <v>rock</v>
      </c>
      <c r="S453" s="9" t="str">
        <f t="shared" si="60"/>
        <v>07-19-2017</v>
      </c>
      <c r="T453" s="9" t="str">
        <f t="shared" si="61"/>
        <v>08-19-2017</v>
      </c>
      <c r="U453" t="str">
        <f t="shared" si="62"/>
        <v>Jul</v>
      </c>
      <c r="V453">
        <f t="shared" si="63"/>
        <v>2017</v>
      </c>
    </row>
    <row r="454" spans="1:22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 t="shared" si="56"/>
        <v>0.63437500000000002</v>
      </c>
      <c r="P454" s="5">
        <f t="shared" si="57"/>
        <v>98.225806451612897</v>
      </c>
      <c r="Q454" t="str">
        <f t="shared" si="58"/>
        <v>film &amp; video</v>
      </c>
      <c r="R454" t="str">
        <f t="shared" si="59"/>
        <v>drama</v>
      </c>
      <c r="S454" s="9" t="str">
        <f t="shared" si="60"/>
        <v>07-06-2010</v>
      </c>
      <c r="T454" s="9" t="str">
        <f t="shared" si="61"/>
        <v>07-07-2010</v>
      </c>
      <c r="U454" t="str">
        <f t="shared" si="62"/>
        <v>Jul</v>
      </c>
      <c r="V454">
        <f t="shared" si="63"/>
        <v>2010</v>
      </c>
    </row>
    <row r="455" spans="1:22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 t="shared" si="56"/>
        <v>0.56331688596491225</v>
      </c>
      <c r="P455" s="5">
        <f t="shared" si="57"/>
        <v>87.001693480101608</v>
      </c>
      <c r="Q455" t="str">
        <f t="shared" si="58"/>
        <v>film &amp; video</v>
      </c>
      <c r="R455" t="str">
        <f t="shared" si="59"/>
        <v>science fiction</v>
      </c>
      <c r="S455" s="9" t="str">
        <f t="shared" si="60"/>
        <v>12-01-2016</v>
      </c>
      <c r="T455" s="9" t="str">
        <f t="shared" si="61"/>
        <v>01-11-2017</v>
      </c>
      <c r="U455" t="str">
        <f t="shared" si="62"/>
        <v>Dec</v>
      </c>
      <c r="V455">
        <f t="shared" si="63"/>
        <v>2016</v>
      </c>
    </row>
    <row r="456" spans="1:22" ht="18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 t="shared" si="56"/>
        <v>0.44074999999999998</v>
      </c>
      <c r="P456" s="5">
        <f t="shared" si="57"/>
        <v>45.205128205128204</v>
      </c>
      <c r="Q456" t="str">
        <f t="shared" si="58"/>
        <v>film &amp; video</v>
      </c>
      <c r="R456" t="str">
        <f t="shared" si="59"/>
        <v>drama</v>
      </c>
      <c r="S456" s="9" t="str">
        <f t="shared" si="60"/>
        <v>10-21-2013</v>
      </c>
      <c r="T456" s="9" t="str">
        <f t="shared" si="61"/>
        <v>11-26-2013</v>
      </c>
      <c r="U456" t="str">
        <f t="shared" si="62"/>
        <v>Oct</v>
      </c>
      <c r="V456">
        <f t="shared" si="63"/>
        <v>2013</v>
      </c>
    </row>
    <row r="457" spans="1:22" ht="18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 t="shared" si="56"/>
        <v>1.1837253218884121</v>
      </c>
      <c r="P457" s="5">
        <f t="shared" si="57"/>
        <v>37.001341561577675</v>
      </c>
      <c r="Q457" t="str">
        <f t="shared" si="58"/>
        <v>theater</v>
      </c>
      <c r="R457" t="str">
        <f t="shared" si="59"/>
        <v>plays</v>
      </c>
      <c r="S457" s="9" t="str">
        <f t="shared" si="60"/>
        <v>09-23-2011</v>
      </c>
      <c r="T457" s="9" t="str">
        <f t="shared" si="61"/>
        <v>10-16-2011</v>
      </c>
      <c r="U457" t="str">
        <f t="shared" si="62"/>
        <v>Sep</v>
      </c>
      <c r="V457">
        <f t="shared" si="63"/>
        <v>2011</v>
      </c>
    </row>
    <row r="458" spans="1:22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 t="shared" si="56"/>
        <v>1.041243169398907</v>
      </c>
      <c r="P458" s="5">
        <f t="shared" si="57"/>
        <v>94.976947040498445</v>
      </c>
      <c r="Q458" t="str">
        <f t="shared" si="58"/>
        <v>music</v>
      </c>
      <c r="R458" t="str">
        <f t="shared" si="59"/>
        <v>indie rock</v>
      </c>
      <c r="S458" s="9" t="str">
        <f t="shared" si="60"/>
        <v>02-10-2018</v>
      </c>
      <c r="T458" s="9" t="str">
        <f t="shared" si="61"/>
        <v>02-10-2018</v>
      </c>
      <c r="U458" t="str">
        <f t="shared" si="62"/>
        <v>Feb</v>
      </c>
      <c r="V458">
        <f t="shared" si="63"/>
        <v>2018</v>
      </c>
    </row>
    <row r="459" spans="1:22" ht="18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 t="shared" si="56"/>
        <v>0.26640000000000003</v>
      </c>
      <c r="P459" s="5">
        <f t="shared" si="57"/>
        <v>28.956521739130434</v>
      </c>
      <c r="Q459" t="str">
        <f t="shared" si="58"/>
        <v>theater</v>
      </c>
      <c r="R459" t="str">
        <f t="shared" si="59"/>
        <v>plays</v>
      </c>
      <c r="S459" s="9" t="str">
        <f t="shared" si="60"/>
        <v>10-14-2016</v>
      </c>
      <c r="T459" s="9" t="str">
        <f t="shared" si="61"/>
        <v>10-16-2016</v>
      </c>
      <c r="U459" t="str">
        <f t="shared" si="62"/>
        <v>Oct</v>
      </c>
      <c r="V459">
        <f t="shared" si="63"/>
        <v>2016</v>
      </c>
    </row>
    <row r="460" spans="1:22" ht="18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 t="shared" si="56"/>
        <v>3.5120118343195266</v>
      </c>
      <c r="P460" s="5">
        <f t="shared" si="57"/>
        <v>55.993396226415094</v>
      </c>
      <c r="Q460" t="str">
        <f t="shared" si="58"/>
        <v>theater</v>
      </c>
      <c r="R460" t="str">
        <f t="shared" si="59"/>
        <v>plays</v>
      </c>
      <c r="S460" s="9" t="str">
        <f t="shared" si="60"/>
        <v>03-28-2010</v>
      </c>
      <c r="T460" s="9" t="str">
        <f t="shared" si="61"/>
        <v>05-11-2010</v>
      </c>
      <c r="U460" t="str">
        <f t="shared" si="62"/>
        <v>Mar</v>
      </c>
      <c r="V460">
        <f t="shared" si="63"/>
        <v>2010</v>
      </c>
    </row>
    <row r="461" spans="1:22" ht="18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 t="shared" si="56"/>
        <v>0.90063492063492068</v>
      </c>
      <c r="P461" s="5">
        <f t="shared" si="57"/>
        <v>54.038095238095238</v>
      </c>
      <c r="Q461" t="str">
        <f t="shared" si="58"/>
        <v>film &amp; video</v>
      </c>
      <c r="R461" t="str">
        <f t="shared" si="59"/>
        <v>documentary</v>
      </c>
      <c r="S461" s="9" t="str">
        <f t="shared" si="60"/>
        <v>12-28-2014</v>
      </c>
      <c r="T461" s="9" t="str">
        <f t="shared" si="61"/>
        <v>01-22-2015</v>
      </c>
      <c r="U461" t="str">
        <f t="shared" si="62"/>
        <v>Dec</v>
      </c>
      <c r="V461">
        <f t="shared" si="63"/>
        <v>2014</v>
      </c>
    </row>
    <row r="462" spans="1:22" ht="18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 t="shared" si="56"/>
        <v>1.7162500000000001</v>
      </c>
      <c r="P462" s="5">
        <f t="shared" si="57"/>
        <v>82.38</v>
      </c>
      <c r="Q462" t="str">
        <f t="shared" si="58"/>
        <v>theater</v>
      </c>
      <c r="R462" t="str">
        <f t="shared" si="59"/>
        <v>plays</v>
      </c>
      <c r="S462" s="9" t="str">
        <f t="shared" si="60"/>
        <v>08-09-2010</v>
      </c>
      <c r="T462" s="9" t="str">
        <f t="shared" si="61"/>
        <v>08-12-2010</v>
      </c>
      <c r="U462" t="str">
        <f t="shared" si="62"/>
        <v>Aug</v>
      </c>
      <c r="V462">
        <f t="shared" si="63"/>
        <v>2010</v>
      </c>
    </row>
    <row r="463" spans="1:22" ht="18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 t="shared" si="56"/>
        <v>1.4104655870445344</v>
      </c>
      <c r="P463" s="5">
        <f t="shared" si="57"/>
        <v>66.997115384615384</v>
      </c>
      <c r="Q463" t="str">
        <f t="shared" si="58"/>
        <v>film &amp; video</v>
      </c>
      <c r="R463" t="str">
        <f t="shared" si="59"/>
        <v>drama</v>
      </c>
      <c r="S463" s="9" t="str">
        <f t="shared" si="60"/>
        <v>04-28-2014</v>
      </c>
      <c r="T463" s="9" t="str">
        <f t="shared" si="61"/>
        <v>05-18-2014</v>
      </c>
      <c r="U463" t="str">
        <f t="shared" si="62"/>
        <v>Apr</v>
      </c>
      <c r="V463">
        <f t="shared" si="63"/>
        <v>2014</v>
      </c>
    </row>
    <row r="464" spans="1:22" ht="18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 t="shared" si="56"/>
        <v>0.30579449152542371</v>
      </c>
      <c r="P464" s="5">
        <f t="shared" si="57"/>
        <v>107.91401869158878</v>
      </c>
      <c r="Q464" t="str">
        <f t="shared" si="58"/>
        <v>games</v>
      </c>
      <c r="R464" t="str">
        <f t="shared" si="59"/>
        <v>mobile games</v>
      </c>
      <c r="S464" s="9" t="str">
        <f t="shared" si="60"/>
        <v>01-30-2013</v>
      </c>
      <c r="T464" s="9" t="str">
        <f t="shared" si="61"/>
        <v>03-09-2013</v>
      </c>
      <c r="U464" t="str">
        <f t="shared" si="62"/>
        <v>Jan</v>
      </c>
      <c r="V464">
        <f t="shared" si="63"/>
        <v>2013</v>
      </c>
    </row>
    <row r="465" spans="1:22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 t="shared" si="56"/>
        <v>1.0816455696202532</v>
      </c>
      <c r="P465" s="5">
        <f t="shared" si="57"/>
        <v>69.009501187648453</v>
      </c>
      <c r="Q465" t="str">
        <f t="shared" si="58"/>
        <v>film &amp; video</v>
      </c>
      <c r="R465" t="str">
        <f t="shared" si="59"/>
        <v>animation</v>
      </c>
      <c r="S465" s="9" t="str">
        <f t="shared" si="60"/>
        <v>12-31-2013</v>
      </c>
      <c r="T465" s="9" t="str">
        <f t="shared" si="61"/>
        <v>01-04-2014</v>
      </c>
      <c r="U465" t="str">
        <f t="shared" si="62"/>
        <v>Dec</v>
      </c>
      <c r="V465">
        <f t="shared" si="63"/>
        <v>2013</v>
      </c>
    </row>
    <row r="466" spans="1:22" ht="18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 t="shared" si="56"/>
        <v>1.3345505617977529</v>
      </c>
      <c r="P466" s="5">
        <f t="shared" si="57"/>
        <v>39.006568144499177</v>
      </c>
      <c r="Q466" t="str">
        <f t="shared" si="58"/>
        <v>theater</v>
      </c>
      <c r="R466" t="str">
        <f t="shared" si="59"/>
        <v>plays</v>
      </c>
      <c r="S466" s="9" t="str">
        <f t="shared" si="60"/>
        <v>02-11-2018</v>
      </c>
      <c r="T466" s="9" t="str">
        <f t="shared" si="61"/>
        <v>02-25-2018</v>
      </c>
      <c r="U466" t="str">
        <f t="shared" si="62"/>
        <v>Feb</v>
      </c>
      <c r="V466">
        <f t="shared" si="63"/>
        <v>2018</v>
      </c>
    </row>
    <row r="467" spans="1:22" ht="18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 t="shared" si="56"/>
        <v>1.8785106382978722</v>
      </c>
      <c r="P467" s="5">
        <f t="shared" si="57"/>
        <v>110.3625</v>
      </c>
      <c r="Q467" t="str">
        <f t="shared" si="58"/>
        <v>publishing</v>
      </c>
      <c r="R467" t="str">
        <f t="shared" si="59"/>
        <v>translations</v>
      </c>
      <c r="S467" s="9" t="str">
        <f t="shared" si="60"/>
        <v>01-27-2018</v>
      </c>
      <c r="T467" s="9" t="str">
        <f t="shared" si="61"/>
        <v>02-05-2018</v>
      </c>
      <c r="U467" t="str">
        <f t="shared" si="62"/>
        <v>Jan</v>
      </c>
      <c r="V467">
        <f t="shared" si="63"/>
        <v>2018</v>
      </c>
    </row>
    <row r="468" spans="1:22" ht="18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 t="shared" si="56"/>
        <v>3.32</v>
      </c>
      <c r="P468" s="5">
        <f t="shared" si="57"/>
        <v>94.857142857142861</v>
      </c>
      <c r="Q468" t="str">
        <f t="shared" si="58"/>
        <v>technology</v>
      </c>
      <c r="R468" t="str">
        <f t="shared" si="59"/>
        <v>wearables</v>
      </c>
      <c r="S468" s="9" t="str">
        <f t="shared" si="60"/>
        <v>05-15-2013</v>
      </c>
      <c r="T468" s="9" t="str">
        <f t="shared" si="61"/>
        <v>06-07-2013</v>
      </c>
      <c r="U468" t="str">
        <f t="shared" si="62"/>
        <v>May</v>
      </c>
      <c r="V468">
        <f t="shared" si="63"/>
        <v>2013</v>
      </c>
    </row>
    <row r="469" spans="1:22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 t="shared" si="56"/>
        <v>5.7521428571428572</v>
      </c>
      <c r="P469" s="5">
        <f t="shared" si="57"/>
        <v>57.935251798561154</v>
      </c>
      <c r="Q469" t="str">
        <f t="shared" si="58"/>
        <v>technology</v>
      </c>
      <c r="R469" t="str">
        <f t="shared" si="59"/>
        <v>web</v>
      </c>
      <c r="S469" s="9" t="str">
        <f t="shared" si="60"/>
        <v>11-23-2015</v>
      </c>
      <c r="T469" s="9" t="str">
        <f t="shared" si="61"/>
        <v>11-30-2015</v>
      </c>
      <c r="U469" t="str">
        <f t="shared" si="62"/>
        <v>Nov</v>
      </c>
      <c r="V469">
        <f t="shared" si="63"/>
        <v>2015</v>
      </c>
    </row>
    <row r="470" spans="1:22" ht="18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 t="shared" si="56"/>
        <v>0.40500000000000003</v>
      </c>
      <c r="P470" s="5">
        <f t="shared" si="57"/>
        <v>101.25</v>
      </c>
      <c r="Q470" t="str">
        <f t="shared" si="58"/>
        <v>theater</v>
      </c>
      <c r="R470" t="str">
        <f t="shared" si="59"/>
        <v>plays</v>
      </c>
      <c r="S470" s="9" t="str">
        <f t="shared" si="60"/>
        <v>04-14-2019</v>
      </c>
      <c r="T470" s="9" t="str">
        <f t="shared" si="61"/>
        <v>04-30-2019</v>
      </c>
      <c r="U470" t="str">
        <f t="shared" si="62"/>
        <v>Apr</v>
      </c>
      <c r="V470">
        <f t="shared" si="63"/>
        <v>2019</v>
      </c>
    </row>
    <row r="471" spans="1:22" ht="18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 t="shared" si="56"/>
        <v>1.8442857142857143</v>
      </c>
      <c r="P471" s="5">
        <f t="shared" si="57"/>
        <v>64.95597484276729</v>
      </c>
      <c r="Q471" t="str">
        <f t="shared" si="58"/>
        <v>film &amp; video</v>
      </c>
      <c r="R471" t="str">
        <f t="shared" si="59"/>
        <v>drama</v>
      </c>
      <c r="S471" s="9" t="str">
        <f t="shared" si="60"/>
        <v>05-18-2015</v>
      </c>
      <c r="T471" s="9" t="str">
        <f t="shared" si="61"/>
        <v>05-20-2015</v>
      </c>
      <c r="U471" t="str">
        <f t="shared" si="62"/>
        <v>May</v>
      </c>
      <c r="V471">
        <f t="shared" si="63"/>
        <v>2015</v>
      </c>
    </row>
    <row r="472" spans="1:22" ht="18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 t="shared" si="56"/>
        <v>2.8580555555555556</v>
      </c>
      <c r="P472" s="5">
        <f t="shared" si="57"/>
        <v>27.00524934383202</v>
      </c>
      <c r="Q472" t="str">
        <f t="shared" si="58"/>
        <v>technology</v>
      </c>
      <c r="R472" t="str">
        <f t="shared" si="59"/>
        <v>wearables</v>
      </c>
      <c r="S472" s="9" t="str">
        <f t="shared" si="60"/>
        <v>12-12-2016</v>
      </c>
      <c r="T472" s="9" t="str">
        <f t="shared" si="61"/>
        <v>12-19-2016</v>
      </c>
      <c r="U472" t="str">
        <f t="shared" si="62"/>
        <v>Dec</v>
      </c>
      <c r="V472">
        <f t="shared" si="63"/>
        <v>2016</v>
      </c>
    </row>
    <row r="473" spans="1:22" ht="18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 t="shared" si="56"/>
        <v>3.19</v>
      </c>
      <c r="P473" s="5">
        <f t="shared" si="57"/>
        <v>50.97422680412371</v>
      </c>
      <c r="Q473" t="str">
        <f t="shared" si="58"/>
        <v>food</v>
      </c>
      <c r="R473" t="str">
        <f t="shared" si="59"/>
        <v>food trucks</v>
      </c>
      <c r="S473" s="9" t="str">
        <f t="shared" si="60"/>
        <v>05-02-2012</v>
      </c>
      <c r="T473" s="9" t="str">
        <f t="shared" si="61"/>
        <v>05-02-2012</v>
      </c>
      <c r="U473" t="str">
        <f t="shared" si="62"/>
        <v>May</v>
      </c>
      <c r="V473">
        <f t="shared" si="63"/>
        <v>2012</v>
      </c>
    </row>
    <row r="474" spans="1:22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 t="shared" si="56"/>
        <v>0.39234070221066319</v>
      </c>
      <c r="P474" s="5">
        <f t="shared" si="57"/>
        <v>104.94260869565217</v>
      </c>
      <c r="Q474" t="str">
        <f t="shared" si="58"/>
        <v>music</v>
      </c>
      <c r="R474" t="str">
        <f t="shared" si="59"/>
        <v>rock</v>
      </c>
      <c r="S474" s="9" t="str">
        <f t="shared" si="60"/>
        <v>03-11-2019</v>
      </c>
      <c r="T474" s="9" t="str">
        <f t="shared" si="61"/>
        <v>05-04-2019</v>
      </c>
      <c r="U474" t="str">
        <f t="shared" si="62"/>
        <v>Mar</v>
      </c>
      <c r="V474">
        <f t="shared" si="63"/>
        <v>2019</v>
      </c>
    </row>
    <row r="475" spans="1:22" ht="18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 t="shared" si="56"/>
        <v>1.7814000000000001</v>
      </c>
      <c r="P475" s="5">
        <f t="shared" si="57"/>
        <v>84.028301886792448</v>
      </c>
      <c r="Q475" t="str">
        <f t="shared" si="58"/>
        <v>music</v>
      </c>
      <c r="R475" t="str">
        <f t="shared" si="59"/>
        <v>electric music</v>
      </c>
      <c r="S475" s="9" t="str">
        <f t="shared" si="60"/>
        <v>06-26-2018</v>
      </c>
      <c r="T475" s="9" t="str">
        <f t="shared" si="61"/>
        <v>06-27-2018</v>
      </c>
      <c r="U475" t="str">
        <f t="shared" si="62"/>
        <v>Jun</v>
      </c>
      <c r="V475">
        <f t="shared" si="63"/>
        <v>2018</v>
      </c>
    </row>
    <row r="476" spans="1:22" ht="18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 t="shared" si="56"/>
        <v>3.6515</v>
      </c>
      <c r="P476" s="5">
        <f t="shared" si="57"/>
        <v>102.85915492957747</v>
      </c>
      <c r="Q476" t="str">
        <f t="shared" si="58"/>
        <v>film &amp; video</v>
      </c>
      <c r="R476" t="str">
        <f t="shared" si="59"/>
        <v>television</v>
      </c>
      <c r="S476" s="9" t="str">
        <f t="shared" si="60"/>
        <v>12-16-2014</v>
      </c>
      <c r="T476" s="9" t="str">
        <f t="shared" si="61"/>
        <v>12-17-2014</v>
      </c>
      <c r="U476" t="str">
        <f t="shared" si="62"/>
        <v>Dec</v>
      </c>
      <c r="V476">
        <f t="shared" si="63"/>
        <v>2014</v>
      </c>
    </row>
    <row r="477" spans="1:22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 t="shared" si="56"/>
        <v>1.1394594594594594</v>
      </c>
      <c r="P477" s="5">
        <f t="shared" si="57"/>
        <v>39.962085308056871</v>
      </c>
      <c r="Q477" t="str">
        <f t="shared" si="58"/>
        <v>publishing</v>
      </c>
      <c r="R477" t="str">
        <f t="shared" si="59"/>
        <v>translations</v>
      </c>
      <c r="S477" s="9" t="str">
        <f t="shared" si="60"/>
        <v>06-25-2013</v>
      </c>
      <c r="T477" s="9" t="str">
        <f t="shared" si="61"/>
        <v>06-29-2013</v>
      </c>
      <c r="U477" t="str">
        <f t="shared" si="62"/>
        <v>Jun</v>
      </c>
      <c r="V477">
        <f t="shared" si="63"/>
        <v>2013</v>
      </c>
    </row>
    <row r="478" spans="1:22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 t="shared" si="56"/>
        <v>0.29828720626631855</v>
      </c>
      <c r="P478" s="5">
        <f t="shared" si="57"/>
        <v>51.001785714285717</v>
      </c>
      <c r="Q478" t="str">
        <f t="shared" si="58"/>
        <v>publishing</v>
      </c>
      <c r="R478" t="str">
        <f t="shared" si="59"/>
        <v>fiction</v>
      </c>
      <c r="S478" s="9" t="str">
        <f t="shared" si="60"/>
        <v>08-10-2018</v>
      </c>
      <c r="T478" s="9" t="str">
        <f t="shared" si="61"/>
        <v>08-16-2018</v>
      </c>
      <c r="U478" t="str">
        <f t="shared" si="62"/>
        <v>Aug</v>
      </c>
      <c r="V478">
        <f t="shared" si="63"/>
        <v>2018</v>
      </c>
    </row>
    <row r="479" spans="1:22" ht="18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 t="shared" si="56"/>
        <v>0.54270588235294115</v>
      </c>
      <c r="P479" s="5">
        <f t="shared" si="57"/>
        <v>40.823008849557525</v>
      </c>
      <c r="Q479" t="str">
        <f t="shared" si="58"/>
        <v>film &amp; video</v>
      </c>
      <c r="R479" t="str">
        <f t="shared" si="59"/>
        <v>science fiction</v>
      </c>
      <c r="S479" s="9" t="str">
        <f t="shared" si="60"/>
        <v>06-26-2011</v>
      </c>
      <c r="T479" s="9" t="str">
        <f t="shared" si="61"/>
        <v>07-23-2011</v>
      </c>
      <c r="U479" t="str">
        <f t="shared" si="62"/>
        <v>Jun</v>
      </c>
      <c r="V479">
        <f t="shared" si="63"/>
        <v>2011</v>
      </c>
    </row>
    <row r="480" spans="1:22" ht="18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 t="shared" si="56"/>
        <v>2.3634156976744185</v>
      </c>
      <c r="P480" s="5">
        <f t="shared" si="57"/>
        <v>58.999637155297535</v>
      </c>
      <c r="Q480" t="str">
        <f t="shared" si="58"/>
        <v>technology</v>
      </c>
      <c r="R480" t="str">
        <f t="shared" si="59"/>
        <v>wearables</v>
      </c>
      <c r="S480" s="9" t="str">
        <f t="shared" si="60"/>
        <v>03-09-2015</v>
      </c>
      <c r="T480" s="9" t="str">
        <f t="shared" si="61"/>
        <v>03-21-2015</v>
      </c>
      <c r="U480" t="str">
        <f t="shared" si="62"/>
        <v>Mar</v>
      </c>
      <c r="V480">
        <f t="shared" si="63"/>
        <v>2015</v>
      </c>
    </row>
    <row r="481" spans="1:22" ht="18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 t="shared" si="56"/>
        <v>5.1291666666666664</v>
      </c>
      <c r="P481" s="5">
        <f t="shared" si="57"/>
        <v>71.156069364161851</v>
      </c>
      <c r="Q481" t="str">
        <f t="shared" si="58"/>
        <v>food</v>
      </c>
      <c r="R481" t="str">
        <f t="shared" si="59"/>
        <v>food trucks</v>
      </c>
      <c r="S481" s="9" t="str">
        <f t="shared" si="60"/>
        <v>07-29-2017</v>
      </c>
      <c r="T481" s="9" t="str">
        <f t="shared" si="61"/>
        <v>07-31-2017</v>
      </c>
      <c r="U481" t="str">
        <f t="shared" si="62"/>
        <v>Jul</v>
      </c>
      <c r="V481">
        <f t="shared" si="63"/>
        <v>2017</v>
      </c>
    </row>
    <row r="482" spans="1:22" ht="18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 t="shared" si="56"/>
        <v>1.0065116279069768</v>
      </c>
      <c r="P482" s="5">
        <f t="shared" si="57"/>
        <v>99.494252873563212</v>
      </c>
      <c r="Q482" t="str">
        <f t="shared" si="58"/>
        <v>photography</v>
      </c>
      <c r="R482" t="str">
        <f t="shared" si="59"/>
        <v>photography books</v>
      </c>
      <c r="S482" s="9" t="str">
        <f t="shared" si="60"/>
        <v>03-11-2010</v>
      </c>
      <c r="T482" s="9" t="str">
        <f t="shared" si="61"/>
        <v>03-20-2010</v>
      </c>
      <c r="U482" t="str">
        <f t="shared" si="62"/>
        <v>Mar</v>
      </c>
      <c r="V482">
        <f t="shared" si="63"/>
        <v>2010</v>
      </c>
    </row>
    <row r="483" spans="1:22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 t="shared" si="56"/>
        <v>0.81348423194303154</v>
      </c>
      <c r="P483" s="5">
        <f t="shared" si="57"/>
        <v>103.98634590377114</v>
      </c>
      <c r="Q483" t="str">
        <f t="shared" si="58"/>
        <v>theater</v>
      </c>
      <c r="R483" t="str">
        <f t="shared" si="59"/>
        <v>plays</v>
      </c>
      <c r="S483" s="9" t="str">
        <f t="shared" si="60"/>
        <v>10-01-2014</v>
      </c>
      <c r="T483" s="9" t="str">
        <f t="shared" si="61"/>
        <v>11-12-2014</v>
      </c>
      <c r="U483" t="str">
        <f t="shared" si="62"/>
        <v>Oct</v>
      </c>
      <c r="V483">
        <f t="shared" si="63"/>
        <v>2014</v>
      </c>
    </row>
    <row r="484" spans="1:22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 t="shared" si="56"/>
        <v>0.16404761904761905</v>
      </c>
      <c r="P484" s="5">
        <f t="shared" si="57"/>
        <v>76.555555555555557</v>
      </c>
      <c r="Q484" t="str">
        <f t="shared" si="58"/>
        <v>publishing</v>
      </c>
      <c r="R484" t="str">
        <f t="shared" si="59"/>
        <v>fiction</v>
      </c>
      <c r="S484" s="9" t="str">
        <f t="shared" si="60"/>
        <v>02-24-2012</v>
      </c>
      <c r="T484" s="9" t="str">
        <f t="shared" si="61"/>
        <v>03-06-2012</v>
      </c>
      <c r="U484" t="str">
        <f t="shared" si="62"/>
        <v>Feb</v>
      </c>
      <c r="V484">
        <f t="shared" si="63"/>
        <v>2012</v>
      </c>
    </row>
    <row r="485" spans="1:22" ht="18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 t="shared" si="56"/>
        <v>0.52774617067833696</v>
      </c>
      <c r="P485" s="5">
        <f t="shared" si="57"/>
        <v>87.068592057761734</v>
      </c>
      <c r="Q485" t="str">
        <f t="shared" si="58"/>
        <v>theater</v>
      </c>
      <c r="R485" t="str">
        <f t="shared" si="59"/>
        <v>plays</v>
      </c>
      <c r="S485" s="9" t="str">
        <f t="shared" si="60"/>
        <v>12-12-2019</v>
      </c>
      <c r="T485" s="9" t="str">
        <f t="shared" si="61"/>
        <v>12-19-2019</v>
      </c>
      <c r="U485" t="str">
        <f t="shared" si="62"/>
        <v>Dec</v>
      </c>
      <c r="V485">
        <f t="shared" si="63"/>
        <v>2019</v>
      </c>
    </row>
    <row r="486" spans="1:22" ht="18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 t="shared" si="56"/>
        <v>2.6020608108108108</v>
      </c>
      <c r="P486" s="5">
        <f t="shared" si="57"/>
        <v>48.99554707379135</v>
      </c>
      <c r="Q486" t="str">
        <f t="shared" si="58"/>
        <v>food</v>
      </c>
      <c r="R486" t="str">
        <f t="shared" si="59"/>
        <v>food trucks</v>
      </c>
      <c r="S486" s="9" t="str">
        <f t="shared" si="60"/>
        <v>08-04-2014</v>
      </c>
      <c r="T486" s="9" t="str">
        <f t="shared" si="61"/>
        <v>09-22-2014</v>
      </c>
      <c r="U486" t="str">
        <f t="shared" si="62"/>
        <v>Aug</v>
      </c>
      <c r="V486">
        <f t="shared" si="63"/>
        <v>2014</v>
      </c>
    </row>
    <row r="487" spans="1:22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 t="shared" si="56"/>
        <v>0.30732891832229581</v>
      </c>
      <c r="P487" s="5">
        <f t="shared" si="57"/>
        <v>42.969135802469133</v>
      </c>
      <c r="Q487" t="str">
        <f t="shared" si="58"/>
        <v>theater</v>
      </c>
      <c r="R487" t="str">
        <f t="shared" si="59"/>
        <v>plays</v>
      </c>
      <c r="S487" s="9" t="str">
        <f t="shared" si="60"/>
        <v>06-10-2019</v>
      </c>
      <c r="T487" s="9" t="str">
        <f t="shared" si="61"/>
        <v>07-21-2019</v>
      </c>
      <c r="U487" t="str">
        <f t="shared" si="62"/>
        <v>Jun</v>
      </c>
      <c r="V487">
        <f t="shared" si="63"/>
        <v>2019</v>
      </c>
    </row>
    <row r="488" spans="1:22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 t="shared" si="56"/>
        <v>0.13500000000000001</v>
      </c>
      <c r="P488" s="5">
        <f t="shared" si="57"/>
        <v>33.428571428571431</v>
      </c>
      <c r="Q488" t="str">
        <f t="shared" si="58"/>
        <v>publishing</v>
      </c>
      <c r="R488" t="str">
        <f t="shared" si="59"/>
        <v>translations</v>
      </c>
      <c r="S488" s="9" t="str">
        <f t="shared" si="60"/>
        <v>03-09-2018</v>
      </c>
      <c r="T488" s="9" t="str">
        <f t="shared" si="61"/>
        <v>03-24-2018</v>
      </c>
      <c r="U488" t="str">
        <f t="shared" si="62"/>
        <v>Mar</v>
      </c>
      <c r="V488">
        <f t="shared" si="63"/>
        <v>2018</v>
      </c>
    </row>
    <row r="489" spans="1:22" ht="18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 t="shared" si="56"/>
        <v>1.7862556663644606</v>
      </c>
      <c r="P489" s="5">
        <f t="shared" si="57"/>
        <v>83.982949701619773</v>
      </c>
      <c r="Q489" t="str">
        <f t="shared" si="58"/>
        <v>theater</v>
      </c>
      <c r="R489" t="str">
        <f t="shared" si="59"/>
        <v>plays</v>
      </c>
      <c r="S489" s="9" t="str">
        <f t="shared" si="60"/>
        <v>04-20-2017</v>
      </c>
      <c r="T489" s="9" t="str">
        <f t="shared" si="61"/>
        <v>05-23-2017</v>
      </c>
      <c r="U489" t="str">
        <f t="shared" si="62"/>
        <v>Apr</v>
      </c>
      <c r="V489">
        <f t="shared" si="63"/>
        <v>2017</v>
      </c>
    </row>
    <row r="490" spans="1:22" ht="18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 t="shared" si="56"/>
        <v>2.2005660377358489</v>
      </c>
      <c r="P490" s="5">
        <f t="shared" si="57"/>
        <v>101.41739130434783</v>
      </c>
      <c r="Q490" t="str">
        <f t="shared" si="58"/>
        <v>theater</v>
      </c>
      <c r="R490" t="str">
        <f t="shared" si="59"/>
        <v>plays</v>
      </c>
      <c r="S490" s="9" t="str">
        <f t="shared" si="60"/>
        <v>02-03-2016</v>
      </c>
      <c r="T490" s="9" t="str">
        <f t="shared" si="61"/>
        <v>02-20-2016</v>
      </c>
      <c r="U490" t="str">
        <f t="shared" si="62"/>
        <v>Feb</v>
      </c>
      <c r="V490">
        <f t="shared" si="63"/>
        <v>2016</v>
      </c>
    </row>
    <row r="491" spans="1:22" ht="18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 t="shared" si="56"/>
        <v>1.015108695652174</v>
      </c>
      <c r="P491" s="5">
        <f t="shared" si="57"/>
        <v>109.87058823529412</v>
      </c>
      <c r="Q491" t="str">
        <f t="shared" si="58"/>
        <v>technology</v>
      </c>
      <c r="R491" t="str">
        <f t="shared" si="59"/>
        <v>wearables</v>
      </c>
      <c r="S491" s="9" t="str">
        <f t="shared" si="60"/>
        <v>08-16-2010</v>
      </c>
      <c r="T491" s="9" t="str">
        <f t="shared" si="61"/>
        <v>08-21-2010</v>
      </c>
      <c r="U491" t="str">
        <f t="shared" si="62"/>
        <v>Aug</v>
      </c>
      <c r="V491">
        <f t="shared" si="63"/>
        <v>2010</v>
      </c>
    </row>
    <row r="492" spans="1:22" ht="18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 t="shared" si="56"/>
        <v>1.915</v>
      </c>
      <c r="P492" s="5">
        <f t="shared" si="57"/>
        <v>31.916666666666668</v>
      </c>
      <c r="Q492" t="str">
        <f t="shared" si="58"/>
        <v>journalism</v>
      </c>
      <c r="R492" t="str">
        <f t="shared" si="59"/>
        <v>audio</v>
      </c>
      <c r="S492" s="9" t="str">
        <f t="shared" si="60"/>
        <v>11-17-2019</v>
      </c>
      <c r="T492" s="9" t="str">
        <f t="shared" si="61"/>
        <v>11-24-2019</v>
      </c>
      <c r="U492" t="str">
        <f t="shared" si="62"/>
        <v>Nov</v>
      </c>
      <c r="V492">
        <f t="shared" si="63"/>
        <v>2019</v>
      </c>
    </row>
    <row r="493" spans="1:22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 t="shared" si="56"/>
        <v>3.0534683098591549</v>
      </c>
      <c r="P493" s="5">
        <f t="shared" si="57"/>
        <v>70.993450675399103</v>
      </c>
      <c r="Q493" t="str">
        <f t="shared" si="58"/>
        <v>food</v>
      </c>
      <c r="R493" t="str">
        <f t="shared" si="59"/>
        <v>food trucks</v>
      </c>
      <c r="S493" s="9" t="str">
        <f t="shared" si="60"/>
        <v>07-01-2013</v>
      </c>
      <c r="T493" s="9" t="str">
        <f t="shared" si="61"/>
        <v>07-27-2013</v>
      </c>
      <c r="U493" t="str">
        <f t="shared" si="62"/>
        <v>Jul</v>
      </c>
      <c r="V493">
        <f t="shared" si="63"/>
        <v>2013</v>
      </c>
    </row>
    <row r="494" spans="1:22" ht="18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 t="shared" si="56"/>
        <v>0.23995287958115183</v>
      </c>
      <c r="P494" s="5">
        <f t="shared" si="57"/>
        <v>77.026890756302521</v>
      </c>
      <c r="Q494" t="str">
        <f t="shared" si="58"/>
        <v>film &amp; video</v>
      </c>
      <c r="R494" t="str">
        <f t="shared" si="59"/>
        <v>shorts</v>
      </c>
      <c r="S494" s="9" t="str">
        <f t="shared" si="60"/>
        <v>06-07-2010</v>
      </c>
      <c r="T494" s="9" t="str">
        <f t="shared" si="61"/>
        <v>07-12-2010</v>
      </c>
      <c r="U494" t="str">
        <f t="shared" si="62"/>
        <v>Jun</v>
      </c>
      <c r="V494">
        <f t="shared" si="63"/>
        <v>2010</v>
      </c>
    </row>
    <row r="495" spans="1:22" ht="18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 t="shared" si="56"/>
        <v>7.2377777777777776</v>
      </c>
      <c r="P495" s="5">
        <f t="shared" si="57"/>
        <v>101.78125</v>
      </c>
      <c r="Q495" t="str">
        <f t="shared" si="58"/>
        <v>photography</v>
      </c>
      <c r="R495" t="str">
        <f t="shared" si="59"/>
        <v>photography books</v>
      </c>
      <c r="S495" s="9" t="str">
        <f t="shared" si="60"/>
        <v>06-29-2019</v>
      </c>
      <c r="T495" s="9" t="str">
        <f t="shared" si="61"/>
        <v>07-12-2019</v>
      </c>
      <c r="U495" t="str">
        <f t="shared" si="62"/>
        <v>Jun</v>
      </c>
      <c r="V495">
        <f t="shared" si="63"/>
        <v>2019</v>
      </c>
    </row>
    <row r="496" spans="1:22" ht="18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 t="shared" si="56"/>
        <v>5.4736000000000002</v>
      </c>
      <c r="P496" s="5">
        <f t="shared" si="57"/>
        <v>51.059701492537314</v>
      </c>
      <c r="Q496" t="str">
        <f t="shared" si="58"/>
        <v>technology</v>
      </c>
      <c r="R496" t="str">
        <f t="shared" si="59"/>
        <v>wearables</v>
      </c>
      <c r="S496" s="9" t="str">
        <f t="shared" si="60"/>
        <v>03-22-2012</v>
      </c>
      <c r="T496" s="9" t="str">
        <f t="shared" si="61"/>
        <v>03-23-2012</v>
      </c>
      <c r="U496" t="str">
        <f t="shared" si="62"/>
        <v>Mar</v>
      </c>
      <c r="V496">
        <f t="shared" si="63"/>
        <v>2012</v>
      </c>
    </row>
    <row r="497" spans="1:22" ht="18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 t="shared" si="56"/>
        <v>4.1449999999999996</v>
      </c>
      <c r="P497" s="5">
        <f t="shared" si="57"/>
        <v>68.02051282051282</v>
      </c>
      <c r="Q497" t="str">
        <f t="shared" si="58"/>
        <v>theater</v>
      </c>
      <c r="R497" t="str">
        <f t="shared" si="59"/>
        <v>plays</v>
      </c>
      <c r="S497" s="9" t="str">
        <f t="shared" si="60"/>
        <v>06-10-2014</v>
      </c>
      <c r="T497" s="9" t="str">
        <f t="shared" si="61"/>
        <v>06-14-2014</v>
      </c>
      <c r="U497" t="str">
        <f t="shared" si="62"/>
        <v>Jun</v>
      </c>
      <c r="V497">
        <f t="shared" si="63"/>
        <v>2014</v>
      </c>
    </row>
    <row r="498" spans="1:22" ht="18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 t="shared" si="56"/>
        <v>9.0696409140369975E-3</v>
      </c>
      <c r="P498" s="5">
        <f t="shared" si="57"/>
        <v>30.87037037037037</v>
      </c>
      <c r="Q498" t="str">
        <f t="shared" si="58"/>
        <v>film &amp; video</v>
      </c>
      <c r="R498" t="str">
        <f t="shared" si="59"/>
        <v>animation</v>
      </c>
      <c r="S498" s="9" t="str">
        <f t="shared" si="60"/>
        <v>05-21-2017</v>
      </c>
      <c r="T498" s="9" t="str">
        <f t="shared" si="61"/>
        <v>06-07-2017</v>
      </c>
      <c r="U498" t="str">
        <f t="shared" si="62"/>
        <v>May</v>
      </c>
      <c r="V498">
        <f t="shared" si="63"/>
        <v>2017</v>
      </c>
    </row>
    <row r="499" spans="1:22" ht="18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 t="shared" si="56"/>
        <v>0.34173469387755101</v>
      </c>
      <c r="P499" s="5">
        <f t="shared" si="57"/>
        <v>27.908333333333335</v>
      </c>
      <c r="Q499" t="str">
        <f t="shared" si="58"/>
        <v>technology</v>
      </c>
      <c r="R499" t="str">
        <f t="shared" si="59"/>
        <v>wearables</v>
      </c>
      <c r="S499" s="9" t="str">
        <f t="shared" si="60"/>
        <v>12-20-2016</v>
      </c>
      <c r="T499" s="9" t="str">
        <f t="shared" si="61"/>
        <v>12-20-2016</v>
      </c>
      <c r="U499" t="str">
        <f t="shared" si="62"/>
        <v>Dec</v>
      </c>
      <c r="V499">
        <f t="shared" si="63"/>
        <v>2016</v>
      </c>
    </row>
    <row r="500" spans="1:22" ht="18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 t="shared" si="56"/>
        <v>0.239488107549121</v>
      </c>
      <c r="P500" s="5">
        <f t="shared" si="57"/>
        <v>79.994818652849744</v>
      </c>
      <c r="Q500" t="str">
        <f t="shared" si="58"/>
        <v>technology</v>
      </c>
      <c r="R500" t="str">
        <f t="shared" si="59"/>
        <v>web</v>
      </c>
      <c r="S500" s="9" t="str">
        <f t="shared" si="60"/>
        <v>01-01-2015</v>
      </c>
      <c r="T500" s="9" t="str">
        <f t="shared" si="61"/>
        <v>01-03-2015</v>
      </c>
      <c r="U500" t="str">
        <f t="shared" si="62"/>
        <v>Jan</v>
      </c>
      <c r="V500">
        <f t="shared" si="63"/>
        <v>2015</v>
      </c>
    </row>
    <row r="501" spans="1:22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 t="shared" si="56"/>
        <v>0.48072649572649573</v>
      </c>
      <c r="P501" s="5">
        <f t="shared" si="57"/>
        <v>38.003378378378379</v>
      </c>
      <c r="Q501" t="str">
        <f t="shared" si="58"/>
        <v>film &amp; video</v>
      </c>
      <c r="R501" t="str">
        <f t="shared" si="59"/>
        <v>documentary</v>
      </c>
      <c r="S501" s="9" t="str">
        <f t="shared" si="60"/>
        <v>03-15-2016</v>
      </c>
      <c r="T501" s="9" t="str">
        <f t="shared" si="61"/>
        <v>03-20-2016</v>
      </c>
      <c r="U501" t="str">
        <f t="shared" si="62"/>
        <v>Mar</v>
      </c>
      <c r="V501">
        <f t="shared" si="63"/>
        <v>2016</v>
      </c>
    </row>
    <row r="502" spans="1:22" ht="18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 t="shared" si="56"/>
        <v>0</v>
      </c>
      <c r="P502" s="5">
        <f t="shared" si="57"/>
        <v>0</v>
      </c>
      <c r="Q502" t="str">
        <f t="shared" si="58"/>
        <v>theater</v>
      </c>
      <c r="R502" t="str">
        <f t="shared" si="59"/>
        <v>plays</v>
      </c>
      <c r="S502" s="9" t="str">
        <f t="shared" si="60"/>
        <v>05-01-2013</v>
      </c>
      <c r="T502" s="9" t="str">
        <f t="shared" si="61"/>
        <v>05-29-2013</v>
      </c>
      <c r="U502" t="str">
        <f t="shared" si="62"/>
        <v>May</v>
      </c>
      <c r="V502">
        <f t="shared" si="63"/>
        <v>2013</v>
      </c>
    </row>
    <row r="503" spans="1:22" ht="18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 t="shared" si="56"/>
        <v>0.70145182291666663</v>
      </c>
      <c r="P503" s="5">
        <f t="shared" si="57"/>
        <v>59.990534521158132</v>
      </c>
      <c r="Q503" t="str">
        <f t="shared" si="58"/>
        <v>film &amp; video</v>
      </c>
      <c r="R503" t="str">
        <f t="shared" si="59"/>
        <v>documentary</v>
      </c>
      <c r="S503" s="9" t="str">
        <f t="shared" si="60"/>
        <v>03-12-2013</v>
      </c>
      <c r="T503" s="9" t="str">
        <f t="shared" si="61"/>
        <v>03-14-2013</v>
      </c>
      <c r="U503" t="str">
        <f t="shared" si="62"/>
        <v>Mar</v>
      </c>
      <c r="V503">
        <f t="shared" si="63"/>
        <v>2013</v>
      </c>
    </row>
    <row r="504" spans="1:22" ht="18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 t="shared" si="56"/>
        <v>5.2992307692307694</v>
      </c>
      <c r="P504" s="5">
        <f t="shared" si="57"/>
        <v>37.037634408602152</v>
      </c>
      <c r="Q504" t="str">
        <f t="shared" si="58"/>
        <v>games</v>
      </c>
      <c r="R504" t="str">
        <f t="shared" si="59"/>
        <v>video games</v>
      </c>
      <c r="S504" s="9" t="str">
        <f t="shared" si="60"/>
        <v>07-27-2012</v>
      </c>
      <c r="T504" s="9" t="str">
        <f t="shared" si="61"/>
        <v>08-25-2012</v>
      </c>
      <c r="U504" t="str">
        <f t="shared" si="62"/>
        <v>Jul</v>
      </c>
      <c r="V504">
        <f t="shared" si="63"/>
        <v>2012</v>
      </c>
    </row>
    <row r="505" spans="1:22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 t="shared" si="56"/>
        <v>1.8032549019607844</v>
      </c>
      <c r="P505" s="5">
        <f t="shared" si="57"/>
        <v>99.963043478260872</v>
      </c>
      <c r="Q505" t="str">
        <f t="shared" si="58"/>
        <v>film &amp; video</v>
      </c>
      <c r="R505" t="str">
        <f t="shared" si="59"/>
        <v>drama</v>
      </c>
      <c r="S505" s="9" t="str">
        <f t="shared" si="60"/>
        <v>07-01-2015</v>
      </c>
      <c r="T505" s="9" t="str">
        <f t="shared" si="61"/>
        <v>07-21-2015</v>
      </c>
      <c r="U505" t="str">
        <f t="shared" si="62"/>
        <v>Jul</v>
      </c>
      <c r="V505">
        <f t="shared" si="63"/>
        <v>2015</v>
      </c>
    </row>
    <row r="506" spans="1:22" ht="18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 t="shared" si="56"/>
        <v>0.92320000000000002</v>
      </c>
      <c r="P506" s="5">
        <f t="shared" si="57"/>
        <v>111.6774193548387</v>
      </c>
      <c r="Q506" t="str">
        <f t="shared" si="58"/>
        <v>music</v>
      </c>
      <c r="R506" t="str">
        <f t="shared" si="59"/>
        <v>rock</v>
      </c>
      <c r="S506" s="9" t="str">
        <f t="shared" si="60"/>
        <v>05-18-2015</v>
      </c>
      <c r="T506" s="9" t="str">
        <f t="shared" si="61"/>
        <v>05-19-2015</v>
      </c>
      <c r="U506" t="str">
        <f t="shared" si="62"/>
        <v>May</v>
      </c>
      <c r="V506">
        <f t="shared" si="63"/>
        <v>2015</v>
      </c>
    </row>
    <row r="507" spans="1:22" ht="18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 t="shared" si="56"/>
        <v>0.13901001112347053</v>
      </c>
      <c r="P507" s="5">
        <f t="shared" si="57"/>
        <v>36.014409221902014</v>
      </c>
      <c r="Q507" t="str">
        <f t="shared" si="58"/>
        <v>publishing</v>
      </c>
      <c r="R507" t="str">
        <f t="shared" si="59"/>
        <v>radio &amp; podcasts</v>
      </c>
      <c r="S507" s="9" t="str">
        <f t="shared" si="60"/>
        <v>03-08-2013</v>
      </c>
      <c r="T507" s="9" t="str">
        <f t="shared" si="61"/>
        <v>04-19-2013</v>
      </c>
      <c r="U507" t="str">
        <f t="shared" si="62"/>
        <v>Mar</v>
      </c>
      <c r="V507">
        <f t="shared" si="63"/>
        <v>2013</v>
      </c>
    </row>
    <row r="508" spans="1:22" ht="18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 t="shared" si="56"/>
        <v>9.2707777777777771</v>
      </c>
      <c r="P508" s="5">
        <f t="shared" si="57"/>
        <v>66.010284810126578</v>
      </c>
      <c r="Q508" t="str">
        <f t="shared" si="58"/>
        <v>theater</v>
      </c>
      <c r="R508" t="str">
        <f t="shared" si="59"/>
        <v>plays</v>
      </c>
      <c r="S508" s="9" t="str">
        <f t="shared" si="60"/>
        <v>11-23-2017</v>
      </c>
      <c r="T508" s="9" t="str">
        <f t="shared" si="61"/>
        <v>12-10-2017</v>
      </c>
      <c r="U508" t="str">
        <f t="shared" si="62"/>
        <v>Nov</v>
      </c>
      <c r="V508">
        <f t="shared" si="63"/>
        <v>2017</v>
      </c>
    </row>
    <row r="509" spans="1:22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 t="shared" si="56"/>
        <v>0.39857142857142858</v>
      </c>
      <c r="P509" s="5">
        <f t="shared" si="57"/>
        <v>44.05263157894737</v>
      </c>
      <c r="Q509" t="str">
        <f t="shared" si="58"/>
        <v>technology</v>
      </c>
      <c r="R509" t="str">
        <f t="shared" si="59"/>
        <v>web</v>
      </c>
      <c r="S509" s="9" t="str">
        <f t="shared" si="60"/>
        <v>04-09-2013</v>
      </c>
      <c r="T509" s="9" t="str">
        <f t="shared" si="61"/>
        <v>05-28-2013</v>
      </c>
      <c r="U509" t="str">
        <f t="shared" si="62"/>
        <v>Apr</v>
      </c>
      <c r="V509">
        <f t="shared" si="63"/>
        <v>2013</v>
      </c>
    </row>
    <row r="510" spans="1:22" ht="18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 t="shared" si="56"/>
        <v>1.1222929936305732</v>
      </c>
      <c r="P510" s="5">
        <f t="shared" si="57"/>
        <v>52.999726551818434</v>
      </c>
      <c r="Q510" t="str">
        <f t="shared" si="58"/>
        <v>theater</v>
      </c>
      <c r="R510" t="str">
        <f t="shared" si="59"/>
        <v>plays</v>
      </c>
      <c r="S510" s="9" t="str">
        <f t="shared" si="60"/>
        <v>07-29-2018</v>
      </c>
      <c r="T510" s="9" t="str">
        <f t="shared" si="61"/>
        <v>08-19-2018</v>
      </c>
      <c r="U510" t="str">
        <f t="shared" si="62"/>
        <v>Jul</v>
      </c>
      <c r="V510">
        <f t="shared" si="63"/>
        <v>2018</v>
      </c>
    </row>
    <row r="511" spans="1:22" ht="18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 t="shared" si="56"/>
        <v>0.70925816023738875</v>
      </c>
      <c r="P511" s="5">
        <f t="shared" si="57"/>
        <v>95</v>
      </c>
      <c r="Q511" t="str">
        <f t="shared" si="58"/>
        <v>theater</v>
      </c>
      <c r="R511" t="str">
        <f t="shared" si="59"/>
        <v>plays</v>
      </c>
      <c r="S511" s="9" t="str">
        <f t="shared" si="60"/>
        <v>05-05-2012</v>
      </c>
      <c r="T511" s="9" t="str">
        <f t="shared" si="61"/>
        <v>05-15-2012</v>
      </c>
      <c r="U511" t="str">
        <f t="shared" si="62"/>
        <v>May</v>
      </c>
      <c r="V511">
        <f t="shared" si="63"/>
        <v>2012</v>
      </c>
    </row>
    <row r="512" spans="1:22" ht="18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 t="shared" si="56"/>
        <v>1.1908974358974358</v>
      </c>
      <c r="P512" s="5">
        <f t="shared" si="57"/>
        <v>70.908396946564892</v>
      </c>
      <c r="Q512" t="str">
        <f t="shared" si="58"/>
        <v>film &amp; video</v>
      </c>
      <c r="R512" t="str">
        <f t="shared" si="59"/>
        <v>drama</v>
      </c>
      <c r="S512" s="9" t="str">
        <f t="shared" si="60"/>
        <v>05-31-2018</v>
      </c>
      <c r="T512" s="9" t="str">
        <f t="shared" si="61"/>
        <v>06-24-2018</v>
      </c>
      <c r="U512" t="str">
        <f t="shared" si="62"/>
        <v>May</v>
      </c>
      <c r="V512">
        <f t="shared" si="63"/>
        <v>2018</v>
      </c>
    </row>
    <row r="513" spans="1:22" ht="18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 t="shared" si="56"/>
        <v>0.24017591339648173</v>
      </c>
      <c r="P513" s="5">
        <f t="shared" si="57"/>
        <v>98.060773480662988</v>
      </c>
      <c r="Q513" t="str">
        <f t="shared" si="58"/>
        <v>theater</v>
      </c>
      <c r="R513" t="str">
        <f t="shared" si="59"/>
        <v>plays</v>
      </c>
      <c r="S513" s="9" t="str">
        <f t="shared" si="60"/>
        <v>07-25-2019</v>
      </c>
      <c r="T513" s="9" t="str">
        <f t="shared" si="61"/>
        <v>08-04-2019</v>
      </c>
      <c r="U513" t="str">
        <f t="shared" si="62"/>
        <v>Jul</v>
      </c>
      <c r="V513">
        <f t="shared" si="63"/>
        <v>2019</v>
      </c>
    </row>
    <row r="514" spans="1:22" ht="18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 t="shared" si="56"/>
        <v>1.3931868131868133</v>
      </c>
      <c r="P514" s="5">
        <f t="shared" si="57"/>
        <v>53.046025104602514</v>
      </c>
      <c r="Q514" t="str">
        <f t="shared" si="58"/>
        <v>games</v>
      </c>
      <c r="R514" t="str">
        <f t="shared" si="59"/>
        <v>video games</v>
      </c>
      <c r="S514" s="9" t="str">
        <f t="shared" si="60"/>
        <v>07-05-2014</v>
      </c>
      <c r="T514" s="9" t="str">
        <f t="shared" si="61"/>
        <v>07-06-2014</v>
      </c>
      <c r="U514" t="str">
        <f t="shared" si="62"/>
        <v>Jul</v>
      </c>
      <c r="V514">
        <f t="shared" si="63"/>
        <v>2014</v>
      </c>
    </row>
    <row r="515" spans="1:22" ht="18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 t="shared" ref="O515:O578" si="64">E515/D515</f>
        <v>0.39277108433734942</v>
      </c>
      <c r="P515" s="5">
        <f t="shared" ref="P515:P578" si="65">IF(G515=0,0,E515/G515)</f>
        <v>93.142857142857139</v>
      </c>
      <c r="Q515" t="str">
        <f t="shared" ref="Q515:Q578" si="66">LEFT(N515,FIND("/",N515,1)-1)</f>
        <v>film &amp; video</v>
      </c>
      <c r="R515" t="str">
        <f t="shared" ref="R515:R578" si="67">MID(N515,FIND("/",N515,1)+1,LEN(N515)-FIND("/",N515,1))</f>
        <v>television</v>
      </c>
      <c r="S515" s="9" t="str">
        <f t="shared" ref="S515:S578" si="68">TEXT((J515/86400)+25569+(9/24),"mm-dd-yyyy")</f>
        <v>09-09-2010</v>
      </c>
      <c r="T515" s="9" t="str">
        <f t="shared" ref="T515:T578" si="69">TEXT((K515/86400)+25569+(9/24),"mm-dd-yyyy")</f>
        <v>09-11-2010</v>
      </c>
      <c r="U515" t="str">
        <f t="shared" ref="U515:U578" si="70">TEXT(MONTH(S515)*29,"MMM")</f>
        <v>Sep</v>
      </c>
      <c r="V515">
        <f t="shared" ref="V515:V578" si="71">YEAR(S515)</f>
        <v>2010</v>
      </c>
    </row>
    <row r="516" spans="1:22" ht="18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 t="shared" si="64"/>
        <v>0.22439077144917088</v>
      </c>
      <c r="P516" s="5">
        <f t="shared" si="65"/>
        <v>58.945075757575758</v>
      </c>
      <c r="Q516" t="str">
        <f t="shared" si="66"/>
        <v>music</v>
      </c>
      <c r="R516" t="str">
        <f t="shared" si="67"/>
        <v>rock</v>
      </c>
      <c r="S516" s="9" t="str">
        <f t="shared" si="68"/>
        <v>12-06-2013</v>
      </c>
      <c r="T516" s="9" t="str">
        <f t="shared" si="69"/>
        <v>12-11-2013</v>
      </c>
      <c r="U516" t="str">
        <f t="shared" si="70"/>
        <v>Dec</v>
      </c>
      <c r="V516">
        <f t="shared" si="71"/>
        <v>2013</v>
      </c>
    </row>
    <row r="517" spans="1:22" ht="18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 t="shared" si="64"/>
        <v>0.55779069767441858</v>
      </c>
      <c r="P517" s="5">
        <f t="shared" si="65"/>
        <v>36.067669172932334</v>
      </c>
      <c r="Q517" t="str">
        <f t="shared" si="66"/>
        <v>theater</v>
      </c>
      <c r="R517" t="str">
        <f t="shared" si="67"/>
        <v>plays</v>
      </c>
      <c r="S517" s="9" t="str">
        <f t="shared" si="68"/>
        <v>12-23-2011</v>
      </c>
      <c r="T517" s="9" t="str">
        <f t="shared" si="69"/>
        <v>12-25-2011</v>
      </c>
      <c r="U517" t="str">
        <f t="shared" si="70"/>
        <v>Dec</v>
      </c>
      <c r="V517">
        <f t="shared" si="71"/>
        <v>2011</v>
      </c>
    </row>
    <row r="518" spans="1:22" ht="18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 t="shared" si="64"/>
        <v>0.42523125996810207</v>
      </c>
      <c r="P518" s="5">
        <f t="shared" si="65"/>
        <v>63.030732860520096</v>
      </c>
      <c r="Q518" t="str">
        <f t="shared" si="66"/>
        <v>publishing</v>
      </c>
      <c r="R518" t="str">
        <f t="shared" si="67"/>
        <v>nonfiction</v>
      </c>
      <c r="S518" s="9" t="str">
        <f t="shared" si="68"/>
        <v>08-06-2010</v>
      </c>
      <c r="T518" s="9" t="str">
        <f t="shared" si="69"/>
        <v>09-13-2010</v>
      </c>
      <c r="U518" t="str">
        <f t="shared" si="70"/>
        <v>Aug</v>
      </c>
      <c r="V518">
        <f t="shared" si="71"/>
        <v>2010</v>
      </c>
    </row>
    <row r="519" spans="1:22" ht="18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 t="shared" si="64"/>
        <v>1.1200000000000001</v>
      </c>
      <c r="P519" s="5">
        <f t="shared" si="65"/>
        <v>84.717948717948715</v>
      </c>
      <c r="Q519" t="str">
        <f t="shared" si="66"/>
        <v>food</v>
      </c>
      <c r="R519" t="str">
        <f t="shared" si="67"/>
        <v>food trucks</v>
      </c>
      <c r="S519" s="9" t="str">
        <f t="shared" si="68"/>
        <v>05-05-2017</v>
      </c>
      <c r="T519" s="9" t="str">
        <f t="shared" si="69"/>
        <v>05-10-2017</v>
      </c>
      <c r="U519" t="str">
        <f t="shared" si="70"/>
        <v>May</v>
      </c>
      <c r="V519">
        <f t="shared" si="71"/>
        <v>2017</v>
      </c>
    </row>
    <row r="520" spans="1:22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 t="shared" si="64"/>
        <v>7.0681818181818179E-2</v>
      </c>
      <c r="P520" s="5">
        <f t="shared" si="65"/>
        <v>62.2</v>
      </c>
      <c r="Q520" t="str">
        <f t="shared" si="66"/>
        <v>film &amp; video</v>
      </c>
      <c r="R520" t="str">
        <f t="shared" si="67"/>
        <v>animation</v>
      </c>
      <c r="S520" s="9" t="str">
        <f t="shared" si="68"/>
        <v>02-23-2018</v>
      </c>
      <c r="T520" s="9" t="str">
        <f t="shared" si="69"/>
        <v>02-25-2018</v>
      </c>
      <c r="U520" t="str">
        <f t="shared" si="70"/>
        <v>Feb</v>
      </c>
      <c r="V520">
        <f t="shared" si="71"/>
        <v>2018</v>
      </c>
    </row>
    <row r="521" spans="1:22" ht="18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 t="shared" si="64"/>
        <v>1.0174563871693867</v>
      </c>
      <c r="P521" s="5">
        <f t="shared" si="65"/>
        <v>101.97518330513255</v>
      </c>
      <c r="Q521" t="str">
        <f t="shared" si="66"/>
        <v>music</v>
      </c>
      <c r="R521" t="str">
        <f t="shared" si="67"/>
        <v>rock</v>
      </c>
      <c r="S521" s="9" t="str">
        <f t="shared" si="68"/>
        <v>01-08-2015</v>
      </c>
      <c r="T521" s="9" t="str">
        <f t="shared" si="69"/>
        <v>01-22-2015</v>
      </c>
      <c r="U521" t="str">
        <f t="shared" si="70"/>
        <v>Jan</v>
      </c>
      <c r="V521">
        <f t="shared" si="71"/>
        <v>2015</v>
      </c>
    </row>
    <row r="522" spans="1:22" ht="18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 t="shared" si="64"/>
        <v>4.2575000000000003</v>
      </c>
      <c r="P522" s="5">
        <f t="shared" si="65"/>
        <v>106.4375</v>
      </c>
      <c r="Q522" t="str">
        <f t="shared" si="66"/>
        <v>theater</v>
      </c>
      <c r="R522" t="str">
        <f t="shared" si="67"/>
        <v>plays</v>
      </c>
      <c r="S522" s="9" t="str">
        <f t="shared" si="68"/>
        <v>04-19-2019</v>
      </c>
      <c r="T522" s="9" t="str">
        <f t="shared" si="69"/>
        <v>04-22-2019</v>
      </c>
      <c r="U522" t="str">
        <f t="shared" si="70"/>
        <v>Apr</v>
      </c>
      <c r="V522">
        <f t="shared" si="71"/>
        <v>2019</v>
      </c>
    </row>
    <row r="523" spans="1:22" ht="18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 t="shared" si="64"/>
        <v>1.4553947368421052</v>
      </c>
      <c r="P523" s="5">
        <f t="shared" si="65"/>
        <v>29.975609756097562</v>
      </c>
      <c r="Q523" t="str">
        <f t="shared" si="66"/>
        <v>film &amp; video</v>
      </c>
      <c r="R523" t="str">
        <f t="shared" si="67"/>
        <v>drama</v>
      </c>
      <c r="S523" s="9" t="str">
        <f t="shared" si="68"/>
        <v>08-23-2016</v>
      </c>
      <c r="T523" s="9" t="str">
        <f t="shared" si="69"/>
        <v>08-29-2016</v>
      </c>
      <c r="U523" t="str">
        <f t="shared" si="70"/>
        <v>Aug</v>
      </c>
      <c r="V523">
        <f t="shared" si="71"/>
        <v>2016</v>
      </c>
    </row>
    <row r="524" spans="1:22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 t="shared" si="64"/>
        <v>0.32453465346534655</v>
      </c>
      <c r="P524" s="5">
        <f t="shared" si="65"/>
        <v>85.806282722513089</v>
      </c>
      <c r="Q524" t="str">
        <f t="shared" si="66"/>
        <v>film &amp; video</v>
      </c>
      <c r="R524" t="str">
        <f t="shared" si="67"/>
        <v>shorts</v>
      </c>
      <c r="S524" s="9" t="str">
        <f t="shared" si="68"/>
        <v>07-03-2012</v>
      </c>
      <c r="T524" s="9" t="str">
        <f t="shared" si="69"/>
        <v>07-15-2012</v>
      </c>
      <c r="U524" t="str">
        <f t="shared" si="70"/>
        <v>Jul</v>
      </c>
      <c r="V524">
        <f t="shared" si="71"/>
        <v>2012</v>
      </c>
    </row>
    <row r="525" spans="1:22" ht="18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 t="shared" si="64"/>
        <v>7.003333333333333</v>
      </c>
      <c r="P525" s="5">
        <f t="shared" si="65"/>
        <v>70.82022471910112</v>
      </c>
      <c r="Q525" t="str">
        <f t="shared" si="66"/>
        <v>film &amp; video</v>
      </c>
      <c r="R525" t="str">
        <f t="shared" si="67"/>
        <v>shorts</v>
      </c>
      <c r="S525" s="9" t="str">
        <f t="shared" si="68"/>
        <v>03-04-2010</v>
      </c>
      <c r="T525" s="9" t="str">
        <f t="shared" si="69"/>
        <v>03-09-2010</v>
      </c>
      <c r="U525" t="str">
        <f t="shared" si="70"/>
        <v>Mar</v>
      </c>
      <c r="V525">
        <f t="shared" si="71"/>
        <v>2010</v>
      </c>
    </row>
    <row r="526" spans="1:22" ht="18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 t="shared" si="64"/>
        <v>0.83904860392967939</v>
      </c>
      <c r="P526" s="5">
        <f t="shared" si="65"/>
        <v>40.998484082870135</v>
      </c>
      <c r="Q526" t="str">
        <f t="shared" si="66"/>
        <v>theater</v>
      </c>
      <c r="R526" t="str">
        <f t="shared" si="67"/>
        <v>plays</v>
      </c>
      <c r="S526" s="9" t="str">
        <f t="shared" si="68"/>
        <v>04-26-2010</v>
      </c>
      <c r="T526" s="9" t="str">
        <f t="shared" si="69"/>
        <v>05-09-2010</v>
      </c>
      <c r="U526" t="str">
        <f t="shared" si="70"/>
        <v>Apr</v>
      </c>
      <c r="V526">
        <f t="shared" si="71"/>
        <v>2010</v>
      </c>
    </row>
    <row r="527" spans="1:22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 t="shared" si="64"/>
        <v>0.84190476190476193</v>
      </c>
      <c r="P527" s="5">
        <f t="shared" si="65"/>
        <v>28.063492063492063</v>
      </c>
      <c r="Q527" t="str">
        <f t="shared" si="66"/>
        <v>technology</v>
      </c>
      <c r="R527" t="str">
        <f t="shared" si="67"/>
        <v>wearables</v>
      </c>
      <c r="S527" s="9" t="str">
        <f t="shared" si="68"/>
        <v>11-23-2010</v>
      </c>
      <c r="T527" s="9" t="str">
        <f t="shared" si="69"/>
        <v>11-27-2010</v>
      </c>
      <c r="U527" t="str">
        <f t="shared" si="70"/>
        <v>Nov</v>
      </c>
      <c r="V527">
        <f t="shared" si="71"/>
        <v>2010</v>
      </c>
    </row>
    <row r="528" spans="1:22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 t="shared" si="64"/>
        <v>1.5595180722891566</v>
      </c>
      <c r="P528" s="5">
        <f t="shared" si="65"/>
        <v>88.054421768707485</v>
      </c>
      <c r="Q528" t="str">
        <f t="shared" si="66"/>
        <v>theater</v>
      </c>
      <c r="R528" t="str">
        <f t="shared" si="67"/>
        <v>plays</v>
      </c>
      <c r="S528" s="9" t="str">
        <f t="shared" si="68"/>
        <v>12-26-2015</v>
      </c>
      <c r="T528" s="9" t="str">
        <f t="shared" si="69"/>
        <v>02-01-2016</v>
      </c>
      <c r="U528" t="str">
        <f t="shared" si="70"/>
        <v>Dec</v>
      </c>
      <c r="V528">
        <f t="shared" si="71"/>
        <v>2015</v>
      </c>
    </row>
    <row r="529" spans="1:22" ht="18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 t="shared" si="64"/>
        <v>0.99619450317124736</v>
      </c>
      <c r="P529" s="5">
        <f t="shared" si="65"/>
        <v>31</v>
      </c>
      <c r="Q529" t="str">
        <f t="shared" si="66"/>
        <v>film &amp; video</v>
      </c>
      <c r="R529" t="str">
        <f t="shared" si="67"/>
        <v>animation</v>
      </c>
      <c r="S529" s="9" t="str">
        <f t="shared" si="68"/>
        <v>02-05-2016</v>
      </c>
      <c r="T529" s="9" t="str">
        <f t="shared" si="69"/>
        <v>03-12-2016</v>
      </c>
      <c r="U529" t="str">
        <f t="shared" si="70"/>
        <v>Feb</v>
      </c>
      <c r="V529">
        <f t="shared" si="71"/>
        <v>2016</v>
      </c>
    </row>
    <row r="530" spans="1:22" ht="18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 t="shared" si="64"/>
        <v>0.80300000000000005</v>
      </c>
      <c r="P530" s="5">
        <f t="shared" si="65"/>
        <v>90.337500000000006</v>
      </c>
      <c r="Q530" t="str">
        <f t="shared" si="66"/>
        <v>music</v>
      </c>
      <c r="R530" t="str">
        <f t="shared" si="67"/>
        <v>indie rock</v>
      </c>
      <c r="S530" s="9" t="str">
        <f t="shared" si="68"/>
        <v>11-23-2013</v>
      </c>
      <c r="T530" s="9" t="str">
        <f t="shared" si="69"/>
        <v>01-07-2014</v>
      </c>
      <c r="U530" t="str">
        <f t="shared" si="70"/>
        <v>Nov</v>
      </c>
      <c r="V530">
        <f t="shared" si="71"/>
        <v>2013</v>
      </c>
    </row>
    <row r="531" spans="1:22" ht="18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 t="shared" si="64"/>
        <v>0.11254901960784314</v>
      </c>
      <c r="P531" s="5">
        <f t="shared" si="65"/>
        <v>63.777777777777779</v>
      </c>
      <c r="Q531" t="str">
        <f t="shared" si="66"/>
        <v>games</v>
      </c>
      <c r="R531" t="str">
        <f t="shared" si="67"/>
        <v>video games</v>
      </c>
      <c r="S531" s="9" t="str">
        <f t="shared" si="68"/>
        <v>05-10-2014</v>
      </c>
      <c r="T531" s="9" t="str">
        <f t="shared" si="69"/>
        <v>06-07-2014</v>
      </c>
      <c r="U531" t="str">
        <f t="shared" si="70"/>
        <v>May</v>
      </c>
      <c r="V531">
        <f t="shared" si="71"/>
        <v>2014</v>
      </c>
    </row>
    <row r="532" spans="1:22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 t="shared" si="64"/>
        <v>0.91740952380952379</v>
      </c>
      <c r="P532" s="5">
        <f t="shared" si="65"/>
        <v>53.995515695067262</v>
      </c>
      <c r="Q532" t="str">
        <f t="shared" si="66"/>
        <v>publishing</v>
      </c>
      <c r="R532" t="str">
        <f t="shared" si="67"/>
        <v>fiction</v>
      </c>
      <c r="S532" s="9" t="str">
        <f t="shared" si="68"/>
        <v>08-31-2010</v>
      </c>
      <c r="T532" s="9" t="str">
        <f t="shared" si="69"/>
        <v>09-14-2010</v>
      </c>
      <c r="U532" t="str">
        <f t="shared" si="70"/>
        <v>Aug</v>
      </c>
      <c r="V532">
        <f t="shared" si="71"/>
        <v>2010</v>
      </c>
    </row>
    <row r="533" spans="1:22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 t="shared" si="64"/>
        <v>0.95521156936261387</v>
      </c>
      <c r="P533" s="5">
        <f t="shared" si="65"/>
        <v>48.993956043956047</v>
      </c>
      <c r="Q533" t="str">
        <f t="shared" si="66"/>
        <v>games</v>
      </c>
      <c r="R533" t="str">
        <f t="shared" si="67"/>
        <v>video games</v>
      </c>
      <c r="S533" s="9" t="str">
        <f t="shared" si="68"/>
        <v>11-11-2013</v>
      </c>
      <c r="T533" s="9" t="str">
        <f t="shared" si="69"/>
        <v>01-06-2014</v>
      </c>
      <c r="U533" t="str">
        <f t="shared" si="70"/>
        <v>Nov</v>
      </c>
      <c r="V533">
        <f t="shared" si="71"/>
        <v>2013</v>
      </c>
    </row>
    <row r="534" spans="1:22" ht="18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 t="shared" si="64"/>
        <v>5.0287499999999996</v>
      </c>
      <c r="P534" s="5">
        <f t="shared" si="65"/>
        <v>63.857142857142854</v>
      </c>
      <c r="Q534" t="str">
        <f t="shared" si="66"/>
        <v>theater</v>
      </c>
      <c r="R534" t="str">
        <f t="shared" si="67"/>
        <v>plays</v>
      </c>
      <c r="S534" s="9" t="str">
        <f t="shared" si="68"/>
        <v>01-25-2018</v>
      </c>
      <c r="T534" s="9" t="str">
        <f t="shared" si="69"/>
        <v>01-26-2018</v>
      </c>
      <c r="U534" t="str">
        <f t="shared" si="70"/>
        <v>Jan</v>
      </c>
      <c r="V534">
        <f t="shared" si="71"/>
        <v>2018</v>
      </c>
    </row>
    <row r="535" spans="1:22" ht="18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 t="shared" si="64"/>
        <v>1.5924394463667819</v>
      </c>
      <c r="P535" s="5">
        <f t="shared" si="65"/>
        <v>82.996393146979258</v>
      </c>
      <c r="Q535" t="str">
        <f t="shared" si="66"/>
        <v>music</v>
      </c>
      <c r="R535" t="str">
        <f t="shared" si="67"/>
        <v>indie rock</v>
      </c>
      <c r="S535" s="9" t="str">
        <f t="shared" si="68"/>
        <v>07-24-2013</v>
      </c>
      <c r="T535" s="9" t="str">
        <f t="shared" si="69"/>
        <v>08-29-2013</v>
      </c>
      <c r="U535" t="str">
        <f t="shared" si="70"/>
        <v>Jul</v>
      </c>
      <c r="V535">
        <f t="shared" si="71"/>
        <v>2013</v>
      </c>
    </row>
    <row r="536" spans="1:22" ht="18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 t="shared" si="64"/>
        <v>0.15022446689113356</v>
      </c>
      <c r="P536" s="5">
        <f t="shared" si="65"/>
        <v>55.08230452674897</v>
      </c>
      <c r="Q536" t="str">
        <f t="shared" si="66"/>
        <v>film &amp; video</v>
      </c>
      <c r="R536" t="str">
        <f t="shared" si="67"/>
        <v>drama</v>
      </c>
      <c r="S536" s="9" t="str">
        <f t="shared" si="68"/>
        <v>08-17-2018</v>
      </c>
      <c r="T536" s="9" t="str">
        <f t="shared" si="69"/>
        <v>08-18-2018</v>
      </c>
      <c r="U536" t="str">
        <f t="shared" si="70"/>
        <v>Aug</v>
      </c>
      <c r="V536">
        <f t="shared" si="71"/>
        <v>2018</v>
      </c>
    </row>
    <row r="537" spans="1:22" ht="18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 t="shared" si="64"/>
        <v>4.820384615384615</v>
      </c>
      <c r="P537" s="5">
        <f t="shared" si="65"/>
        <v>62.044554455445542</v>
      </c>
      <c r="Q537" t="str">
        <f t="shared" si="66"/>
        <v>theater</v>
      </c>
      <c r="R537" t="str">
        <f t="shared" si="67"/>
        <v>plays</v>
      </c>
      <c r="S537" s="9" t="str">
        <f t="shared" si="68"/>
        <v>06-08-2018</v>
      </c>
      <c r="T537" s="9" t="str">
        <f t="shared" si="69"/>
        <v>06-10-2018</v>
      </c>
      <c r="U537" t="str">
        <f t="shared" si="70"/>
        <v>Jun</v>
      </c>
      <c r="V537">
        <f t="shared" si="71"/>
        <v>2018</v>
      </c>
    </row>
    <row r="538" spans="1:22" ht="18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 t="shared" si="64"/>
        <v>1.4996938775510205</v>
      </c>
      <c r="P538" s="5">
        <f t="shared" si="65"/>
        <v>104.97857142857143</v>
      </c>
      <c r="Q538" t="str">
        <f t="shared" si="66"/>
        <v>publishing</v>
      </c>
      <c r="R538" t="str">
        <f t="shared" si="67"/>
        <v>fiction</v>
      </c>
      <c r="S538" s="9" t="str">
        <f t="shared" si="68"/>
        <v>08-24-2010</v>
      </c>
      <c r="T538" s="9" t="str">
        <f t="shared" si="69"/>
        <v>09-19-2010</v>
      </c>
      <c r="U538" t="str">
        <f t="shared" si="70"/>
        <v>Aug</v>
      </c>
      <c r="V538">
        <f t="shared" si="71"/>
        <v>2010</v>
      </c>
    </row>
    <row r="539" spans="1:22" ht="18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 t="shared" si="64"/>
        <v>1.1722156398104266</v>
      </c>
      <c r="P539" s="5">
        <f t="shared" si="65"/>
        <v>94.044676806083643</v>
      </c>
      <c r="Q539" t="str">
        <f t="shared" si="66"/>
        <v>film &amp; video</v>
      </c>
      <c r="R539" t="str">
        <f t="shared" si="67"/>
        <v>documentary</v>
      </c>
      <c r="S539" s="9" t="str">
        <f t="shared" si="68"/>
        <v>08-30-2018</v>
      </c>
      <c r="T539" s="9" t="str">
        <f t="shared" si="69"/>
        <v>09-22-2018</v>
      </c>
      <c r="U539" t="str">
        <f t="shared" si="70"/>
        <v>Aug</v>
      </c>
      <c r="V539">
        <f t="shared" si="71"/>
        <v>2018</v>
      </c>
    </row>
    <row r="540" spans="1:22" ht="18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 t="shared" si="64"/>
        <v>0.37695968274950431</v>
      </c>
      <c r="P540" s="5">
        <f t="shared" si="65"/>
        <v>44.007716049382715</v>
      </c>
      <c r="Q540" t="str">
        <f t="shared" si="66"/>
        <v>games</v>
      </c>
      <c r="R540" t="str">
        <f t="shared" si="67"/>
        <v>mobile games</v>
      </c>
      <c r="S540" s="9" t="str">
        <f t="shared" si="68"/>
        <v>09-22-2013</v>
      </c>
      <c r="T540" s="9" t="str">
        <f t="shared" si="69"/>
        <v>10-08-2013</v>
      </c>
      <c r="U540" t="str">
        <f t="shared" si="70"/>
        <v>Sep</v>
      </c>
      <c r="V540">
        <f t="shared" si="71"/>
        <v>2013</v>
      </c>
    </row>
    <row r="541" spans="1:22" ht="18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 t="shared" si="64"/>
        <v>0.72653061224489801</v>
      </c>
      <c r="P541" s="5">
        <f t="shared" si="65"/>
        <v>92.467532467532465</v>
      </c>
      <c r="Q541" t="str">
        <f t="shared" si="66"/>
        <v>food</v>
      </c>
      <c r="R541" t="str">
        <f t="shared" si="67"/>
        <v>food trucks</v>
      </c>
      <c r="S541" s="9" t="str">
        <f t="shared" si="68"/>
        <v>07-01-2019</v>
      </c>
      <c r="T541" s="9" t="str">
        <f t="shared" si="69"/>
        <v>07-07-2019</v>
      </c>
      <c r="U541" t="str">
        <f t="shared" si="70"/>
        <v>Jul</v>
      </c>
      <c r="V541">
        <f t="shared" si="71"/>
        <v>2019</v>
      </c>
    </row>
    <row r="542" spans="1:22" ht="18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 t="shared" si="64"/>
        <v>2.6598113207547169</v>
      </c>
      <c r="P542" s="5">
        <f t="shared" si="65"/>
        <v>57.072874493927124</v>
      </c>
      <c r="Q542" t="str">
        <f t="shared" si="66"/>
        <v>photography</v>
      </c>
      <c r="R542" t="str">
        <f t="shared" si="67"/>
        <v>photography books</v>
      </c>
      <c r="S542" s="9" t="str">
        <f t="shared" si="68"/>
        <v>05-05-2018</v>
      </c>
      <c r="T542" s="9" t="str">
        <f t="shared" si="69"/>
        <v>05-27-2018</v>
      </c>
      <c r="U542" t="str">
        <f t="shared" si="70"/>
        <v>May</v>
      </c>
      <c r="V542">
        <f t="shared" si="71"/>
        <v>2018</v>
      </c>
    </row>
    <row r="543" spans="1:22" ht="18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 t="shared" si="64"/>
        <v>0.24205617977528091</v>
      </c>
      <c r="P543" s="5">
        <f t="shared" si="65"/>
        <v>109.07848101265823</v>
      </c>
      <c r="Q543" t="str">
        <f t="shared" si="66"/>
        <v>games</v>
      </c>
      <c r="R543" t="str">
        <f t="shared" si="67"/>
        <v>mobile games</v>
      </c>
      <c r="S543" s="9" t="str">
        <f t="shared" si="68"/>
        <v>06-10-2015</v>
      </c>
      <c r="T543" s="9" t="str">
        <f t="shared" si="69"/>
        <v>07-06-2015</v>
      </c>
      <c r="U543" t="str">
        <f t="shared" si="70"/>
        <v>Jun</v>
      </c>
      <c r="V543">
        <f t="shared" si="71"/>
        <v>2015</v>
      </c>
    </row>
    <row r="544" spans="1:22" ht="18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 t="shared" si="64"/>
        <v>2.5064935064935064E-2</v>
      </c>
      <c r="P544" s="5">
        <f t="shared" si="65"/>
        <v>39.387755102040813</v>
      </c>
      <c r="Q544" t="str">
        <f t="shared" si="66"/>
        <v>music</v>
      </c>
      <c r="R544" t="str">
        <f t="shared" si="67"/>
        <v>indie rock</v>
      </c>
      <c r="S544" s="9" t="str">
        <f t="shared" si="68"/>
        <v>01-22-2016</v>
      </c>
      <c r="T544" s="9" t="str">
        <f t="shared" si="69"/>
        <v>02-21-2016</v>
      </c>
      <c r="U544" t="str">
        <f t="shared" si="70"/>
        <v>Jan</v>
      </c>
      <c r="V544">
        <f t="shared" si="71"/>
        <v>2016</v>
      </c>
    </row>
    <row r="545" spans="1:22" ht="18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 t="shared" si="64"/>
        <v>0.1632979976442874</v>
      </c>
      <c r="P545" s="5">
        <f t="shared" si="65"/>
        <v>77.022222222222226</v>
      </c>
      <c r="Q545" t="str">
        <f t="shared" si="66"/>
        <v>games</v>
      </c>
      <c r="R545" t="str">
        <f t="shared" si="67"/>
        <v>video games</v>
      </c>
      <c r="S545" s="9" t="str">
        <f t="shared" si="68"/>
        <v>09-11-2013</v>
      </c>
      <c r="T545" s="9" t="str">
        <f t="shared" si="69"/>
        <v>09-26-2013</v>
      </c>
      <c r="U545" t="str">
        <f t="shared" si="70"/>
        <v>Sep</v>
      </c>
      <c r="V545">
        <f t="shared" si="71"/>
        <v>2013</v>
      </c>
    </row>
    <row r="546" spans="1:22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 t="shared" si="64"/>
        <v>2.7650000000000001</v>
      </c>
      <c r="P546" s="5">
        <f t="shared" si="65"/>
        <v>92.166666666666671</v>
      </c>
      <c r="Q546" t="str">
        <f t="shared" si="66"/>
        <v>music</v>
      </c>
      <c r="R546" t="str">
        <f t="shared" si="67"/>
        <v>rock</v>
      </c>
      <c r="S546" s="9" t="str">
        <f t="shared" si="68"/>
        <v>01-08-2016</v>
      </c>
      <c r="T546" s="9" t="str">
        <f t="shared" si="69"/>
        <v>01-21-2016</v>
      </c>
      <c r="U546" t="str">
        <f t="shared" si="70"/>
        <v>Jan</v>
      </c>
      <c r="V546">
        <f t="shared" si="71"/>
        <v>2016</v>
      </c>
    </row>
    <row r="547" spans="1:22" ht="18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 t="shared" si="64"/>
        <v>0.88803571428571426</v>
      </c>
      <c r="P547" s="5">
        <f t="shared" si="65"/>
        <v>61.007063197026021</v>
      </c>
      <c r="Q547" t="str">
        <f t="shared" si="66"/>
        <v>theater</v>
      </c>
      <c r="R547" t="str">
        <f t="shared" si="67"/>
        <v>plays</v>
      </c>
      <c r="S547" s="9" t="str">
        <f t="shared" si="68"/>
        <v>12-25-2019</v>
      </c>
      <c r="T547" s="9" t="str">
        <f t="shared" si="69"/>
        <v>01-14-2020</v>
      </c>
      <c r="U547" t="str">
        <f t="shared" si="70"/>
        <v>Dec</v>
      </c>
      <c r="V547">
        <f t="shared" si="71"/>
        <v>2019</v>
      </c>
    </row>
    <row r="548" spans="1:22" ht="18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 t="shared" si="64"/>
        <v>1.6357142857142857</v>
      </c>
      <c r="P548" s="5">
        <f t="shared" si="65"/>
        <v>78.068181818181813</v>
      </c>
      <c r="Q548" t="str">
        <f t="shared" si="66"/>
        <v>theater</v>
      </c>
      <c r="R548" t="str">
        <f t="shared" si="67"/>
        <v>plays</v>
      </c>
      <c r="S548" s="9" t="str">
        <f t="shared" si="68"/>
        <v>09-17-2018</v>
      </c>
      <c r="T548" s="9" t="str">
        <f t="shared" si="69"/>
        <v>09-20-2018</v>
      </c>
      <c r="U548" t="str">
        <f t="shared" si="70"/>
        <v>Sep</v>
      </c>
      <c r="V548">
        <f t="shared" si="71"/>
        <v>2018</v>
      </c>
    </row>
    <row r="549" spans="1:22" ht="18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 t="shared" si="64"/>
        <v>9.69</v>
      </c>
      <c r="P549" s="5">
        <f t="shared" si="65"/>
        <v>80.75</v>
      </c>
      <c r="Q549" t="str">
        <f t="shared" si="66"/>
        <v>film &amp; video</v>
      </c>
      <c r="R549" t="str">
        <f t="shared" si="67"/>
        <v>drama</v>
      </c>
      <c r="S549" s="9" t="str">
        <f t="shared" si="68"/>
        <v>01-25-2015</v>
      </c>
      <c r="T549" s="9" t="str">
        <f t="shared" si="69"/>
        <v>02-06-2015</v>
      </c>
      <c r="U549" t="str">
        <f t="shared" si="70"/>
        <v>Jan</v>
      </c>
      <c r="V549">
        <f t="shared" si="71"/>
        <v>2015</v>
      </c>
    </row>
    <row r="550" spans="1:22" ht="18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 t="shared" si="64"/>
        <v>2.7091376701966716</v>
      </c>
      <c r="P550" s="5">
        <f t="shared" si="65"/>
        <v>59.991289782244557</v>
      </c>
      <c r="Q550" t="str">
        <f t="shared" si="66"/>
        <v>theater</v>
      </c>
      <c r="R550" t="str">
        <f t="shared" si="67"/>
        <v>plays</v>
      </c>
      <c r="S550" s="9" t="str">
        <f t="shared" si="68"/>
        <v>04-01-2016</v>
      </c>
      <c r="T550" s="9" t="str">
        <f t="shared" si="69"/>
        <v>04-14-2016</v>
      </c>
      <c r="U550" t="str">
        <f t="shared" si="70"/>
        <v>Apr</v>
      </c>
      <c r="V550">
        <f t="shared" si="71"/>
        <v>2016</v>
      </c>
    </row>
    <row r="551" spans="1:22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 t="shared" si="64"/>
        <v>2.8421355932203389</v>
      </c>
      <c r="P551" s="5">
        <f t="shared" si="65"/>
        <v>110.03018372703411</v>
      </c>
      <c r="Q551" t="str">
        <f t="shared" si="66"/>
        <v>technology</v>
      </c>
      <c r="R551" t="str">
        <f t="shared" si="67"/>
        <v>wearables</v>
      </c>
      <c r="S551" s="9" t="str">
        <f t="shared" si="68"/>
        <v>05-28-2013</v>
      </c>
      <c r="T551" s="9" t="str">
        <f t="shared" si="69"/>
        <v>06-06-2013</v>
      </c>
      <c r="U551" t="str">
        <f t="shared" si="70"/>
        <v>May</v>
      </c>
      <c r="V551">
        <f t="shared" si="71"/>
        <v>2013</v>
      </c>
    </row>
    <row r="552" spans="1:22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 t="shared" si="64"/>
        <v>0.04</v>
      </c>
      <c r="P552" s="5">
        <f t="shared" si="65"/>
        <v>4</v>
      </c>
      <c r="Q552" t="str">
        <f t="shared" si="66"/>
        <v>music</v>
      </c>
      <c r="R552" t="str">
        <f t="shared" si="67"/>
        <v>indie rock</v>
      </c>
      <c r="S552" s="9" t="str">
        <f t="shared" si="68"/>
        <v>02-29-2012</v>
      </c>
      <c r="T552" s="9" t="str">
        <f t="shared" si="69"/>
        <v>03-21-2012</v>
      </c>
      <c r="U552" t="str">
        <f t="shared" si="70"/>
        <v>Feb</v>
      </c>
      <c r="V552">
        <f t="shared" si="71"/>
        <v>2012</v>
      </c>
    </row>
    <row r="553" spans="1:22" ht="18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 t="shared" si="64"/>
        <v>0.58632981676846196</v>
      </c>
      <c r="P553" s="5">
        <f t="shared" si="65"/>
        <v>37.99856063332134</v>
      </c>
      <c r="Q553" t="str">
        <f t="shared" si="66"/>
        <v>technology</v>
      </c>
      <c r="R553" t="str">
        <f t="shared" si="67"/>
        <v>web</v>
      </c>
      <c r="S553" s="9" t="str">
        <f t="shared" si="68"/>
        <v>12-20-2014</v>
      </c>
      <c r="T553" s="9" t="str">
        <f t="shared" si="69"/>
        <v>01-29-2015</v>
      </c>
      <c r="U553" t="str">
        <f t="shared" si="70"/>
        <v>Dec</v>
      </c>
      <c r="V553">
        <f t="shared" si="71"/>
        <v>2014</v>
      </c>
    </row>
    <row r="554" spans="1:22" ht="18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 t="shared" si="64"/>
        <v>0.98511111111111116</v>
      </c>
      <c r="P554" s="5">
        <f t="shared" si="65"/>
        <v>96.369565217391298</v>
      </c>
      <c r="Q554" t="str">
        <f t="shared" si="66"/>
        <v>theater</v>
      </c>
      <c r="R554" t="str">
        <f t="shared" si="67"/>
        <v>plays</v>
      </c>
      <c r="S554" s="9" t="str">
        <f t="shared" si="68"/>
        <v>11-26-2016</v>
      </c>
      <c r="T554" s="9" t="str">
        <f t="shared" si="69"/>
        <v>11-28-2016</v>
      </c>
      <c r="U554" t="str">
        <f t="shared" si="70"/>
        <v>Nov</v>
      </c>
      <c r="V554">
        <f t="shared" si="71"/>
        <v>2016</v>
      </c>
    </row>
    <row r="555" spans="1:22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 t="shared" si="64"/>
        <v>0.43975381008206332</v>
      </c>
      <c r="P555" s="5">
        <f t="shared" si="65"/>
        <v>72.978599221789878</v>
      </c>
      <c r="Q555" t="str">
        <f t="shared" si="66"/>
        <v>music</v>
      </c>
      <c r="R555" t="str">
        <f t="shared" si="67"/>
        <v>rock</v>
      </c>
      <c r="S555" s="9" t="str">
        <f t="shared" si="68"/>
        <v>01-02-2011</v>
      </c>
      <c r="T555" s="9" t="str">
        <f t="shared" si="69"/>
        <v>01-03-2011</v>
      </c>
      <c r="U555" t="str">
        <f t="shared" si="70"/>
        <v>Jan</v>
      </c>
      <c r="V555">
        <f t="shared" si="71"/>
        <v>2011</v>
      </c>
    </row>
    <row r="556" spans="1:22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 t="shared" si="64"/>
        <v>1.5166315789473683</v>
      </c>
      <c r="P556" s="5">
        <f t="shared" si="65"/>
        <v>26.007220216606498</v>
      </c>
      <c r="Q556" t="str">
        <f t="shared" si="66"/>
        <v>music</v>
      </c>
      <c r="R556" t="str">
        <f t="shared" si="67"/>
        <v>indie rock</v>
      </c>
      <c r="S556" s="9" t="str">
        <f t="shared" si="68"/>
        <v>12-19-2016</v>
      </c>
      <c r="T556" s="9" t="str">
        <f t="shared" si="69"/>
        <v>12-25-2016</v>
      </c>
      <c r="U556" t="str">
        <f t="shared" si="70"/>
        <v>Dec</v>
      </c>
      <c r="V556">
        <f t="shared" si="71"/>
        <v>2016</v>
      </c>
    </row>
    <row r="557" spans="1:22" ht="18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 t="shared" si="64"/>
        <v>2.2363492063492063</v>
      </c>
      <c r="P557" s="5">
        <f t="shared" si="65"/>
        <v>104.36296296296297</v>
      </c>
      <c r="Q557" t="str">
        <f t="shared" si="66"/>
        <v>music</v>
      </c>
      <c r="R557" t="str">
        <f t="shared" si="67"/>
        <v>rock</v>
      </c>
      <c r="S557" s="9" t="str">
        <f t="shared" si="68"/>
        <v>04-02-2014</v>
      </c>
      <c r="T557" s="9" t="str">
        <f t="shared" si="69"/>
        <v>05-03-2014</v>
      </c>
      <c r="U557" t="str">
        <f t="shared" si="70"/>
        <v>Apr</v>
      </c>
      <c r="V557">
        <f t="shared" si="71"/>
        <v>2014</v>
      </c>
    </row>
    <row r="558" spans="1:22" ht="18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 t="shared" si="64"/>
        <v>2.3975</v>
      </c>
      <c r="P558" s="5">
        <f t="shared" si="65"/>
        <v>102.18852459016394</v>
      </c>
      <c r="Q558" t="str">
        <f t="shared" si="66"/>
        <v>publishing</v>
      </c>
      <c r="R558" t="str">
        <f t="shared" si="67"/>
        <v>translations</v>
      </c>
      <c r="S558" s="9" t="str">
        <f t="shared" si="68"/>
        <v>09-06-2011</v>
      </c>
      <c r="T558" s="9" t="str">
        <f t="shared" si="69"/>
        <v>09-13-2011</v>
      </c>
      <c r="U558" t="str">
        <f t="shared" si="70"/>
        <v>Sep</v>
      </c>
      <c r="V558">
        <f t="shared" si="71"/>
        <v>2011</v>
      </c>
    </row>
    <row r="559" spans="1:22" ht="18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 t="shared" si="64"/>
        <v>1.9933333333333334</v>
      </c>
      <c r="P559" s="5">
        <f t="shared" si="65"/>
        <v>54.117647058823529</v>
      </c>
      <c r="Q559" t="str">
        <f t="shared" si="66"/>
        <v>film &amp; video</v>
      </c>
      <c r="R559" t="str">
        <f t="shared" si="67"/>
        <v>science fiction</v>
      </c>
      <c r="S559" s="9" t="str">
        <f t="shared" si="68"/>
        <v>10-02-2015</v>
      </c>
      <c r="T559" s="9" t="str">
        <f t="shared" si="69"/>
        <v>10-05-2015</v>
      </c>
      <c r="U559" t="str">
        <f t="shared" si="70"/>
        <v>Oct</v>
      </c>
      <c r="V559">
        <f t="shared" si="71"/>
        <v>2015</v>
      </c>
    </row>
    <row r="560" spans="1:22" ht="18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 t="shared" si="64"/>
        <v>1.373448275862069</v>
      </c>
      <c r="P560" s="5">
        <f t="shared" si="65"/>
        <v>63.222222222222221</v>
      </c>
      <c r="Q560" t="str">
        <f t="shared" si="66"/>
        <v>theater</v>
      </c>
      <c r="R560" t="str">
        <f t="shared" si="67"/>
        <v>plays</v>
      </c>
      <c r="S560" s="9" t="str">
        <f t="shared" si="68"/>
        <v>02-24-2016</v>
      </c>
      <c r="T560" s="9" t="str">
        <f t="shared" si="69"/>
        <v>04-07-2016</v>
      </c>
      <c r="U560" t="str">
        <f t="shared" si="70"/>
        <v>Feb</v>
      </c>
      <c r="V560">
        <f t="shared" si="71"/>
        <v>2016</v>
      </c>
    </row>
    <row r="561" spans="1:22" ht="18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 t="shared" si="64"/>
        <v>1.009696106362773</v>
      </c>
      <c r="P561" s="5">
        <f t="shared" si="65"/>
        <v>104.03228962818004</v>
      </c>
      <c r="Q561" t="str">
        <f t="shared" si="66"/>
        <v>theater</v>
      </c>
      <c r="R561" t="str">
        <f t="shared" si="67"/>
        <v>plays</v>
      </c>
      <c r="S561" s="9" t="str">
        <f t="shared" si="68"/>
        <v>08-02-2016</v>
      </c>
      <c r="T561" s="9" t="str">
        <f t="shared" si="69"/>
        <v>08-09-2016</v>
      </c>
      <c r="U561" t="str">
        <f t="shared" si="70"/>
        <v>Aug</v>
      </c>
      <c r="V561">
        <f t="shared" si="71"/>
        <v>2016</v>
      </c>
    </row>
    <row r="562" spans="1:22" ht="18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 t="shared" si="64"/>
        <v>7.9416000000000002</v>
      </c>
      <c r="P562" s="5">
        <f t="shared" si="65"/>
        <v>49.994334277620396</v>
      </c>
      <c r="Q562" t="str">
        <f t="shared" si="66"/>
        <v>film &amp; video</v>
      </c>
      <c r="R562" t="str">
        <f t="shared" si="67"/>
        <v>animation</v>
      </c>
      <c r="S562" s="9" t="str">
        <f t="shared" si="68"/>
        <v>11-18-2011</v>
      </c>
      <c r="T562" s="9" t="str">
        <f t="shared" si="69"/>
        <v>12-28-2011</v>
      </c>
      <c r="U562" t="str">
        <f t="shared" si="70"/>
        <v>Nov</v>
      </c>
      <c r="V562">
        <f t="shared" si="71"/>
        <v>2011</v>
      </c>
    </row>
    <row r="563" spans="1:22" ht="18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 t="shared" si="64"/>
        <v>3.6970000000000001</v>
      </c>
      <c r="P563" s="5">
        <f t="shared" si="65"/>
        <v>56.015151515151516</v>
      </c>
      <c r="Q563" t="str">
        <f t="shared" si="66"/>
        <v>theater</v>
      </c>
      <c r="R563" t="str">
        <f t="shared" si="67"/>
        <v>plays</v>
      </c>
      <c r="S563" s="9" t="str">
        <f t="shared" si="68"/>
        <v>10-17-2011</v>
      </c>
      <c r="T563" s="9" t="str">
        <f t="shared" si="69"/>
        <v>10-19-2011</v>
      </c>
      <c r="U563" t="str">
        <f t="shared" si="70"/>
        <v>Oct</v>
      </c>
      <c r="V563">
        <f t="shared" si="71"/>
        <v>2011</v>
      </c>
    </row>
    <row r="564" spans="1:22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 t="shared" si="64"/>
        <v>0.12818181818181817</v>
      </c>
      <c r="P564" s="5">
        <f t="shared" si="65"/>
        <v>48.807692307692307</v>
      </c>
      <c r="Q564" t="str">
        <f t="shared" si="66"/>
        <v>music</v>
      </c>
      <c r="R564" t="str">
        <f t="shared" si="67"/>
        <v>rock</v>
      </c>
      <c r="S564" s="9" t="str">
        <f t="shared" si="68"/>
        <v>03-12-2019</v>
      </c>
      <c r="T564" s="9" t="str">
        <f t="shared" si="69"/>
        <v>03-14-2019</v>
      </c>
      <c r="U564" t="str">
        <f t="shared" si="70"/>
        <v>Mar</v>
      </c>
      <c r="V564">
        <f t="shared" si="71"/>
        <v>2019</v>
      </c>
    </row>
    <row r="565" spans="1:22" ht="18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 t="shared" si="64"/>
        <v>1.3802702702702703</v>
      </c>
      <c r="P565" s="5">
        <f t="shared" si="65"/>
        <v>60.082352941176474</v>
      </c>
      <c r="Q565" t="str">
        <f t="shared" si="66"/>
        <v>film &amp; video</v>
      </c>
      <c r="R565" t="str">
        <f t="shared" si="67"/>
        <v>documentary</v>
      </c>
      <c r="S565" s="9" t="str">
        <f t="shared" si="68"/>
        <v>11-13-2018</v>
      </c>
      <c r="T565" s="9" t="str">
        <f t="shared" si="69"/>
        <v>12-03-2018</v>
      </c>
      <c r="U565" t="str">
        <f t="shared" si="70"/>
        <v>Nov</v>
      </c>
      <c r="V565">
        <f t="shared" si="71"/>
        <v>2018</v>
      </c>
    </row>
    <row r="566" spans="1:22" ht="18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 t="shared" si="64"/>
        <v>0.83813278008298753</v>
      </c>
      <c r="P566" s="5">
        <f t="shared" si="65"/>
        <v>78.990502793296088</v>
      </c>
      <c r="Q566" t="str">
        <f t="shared" si="66"/>
        <v>theater</v>
      </c>
      <c r="R566" t="str">
        <f t="shared" si="67"/>
        <v>plays</v>
      </c>
      <c r="S566" s="9" t="str">
        <f t="shared" si="68"/>
        <v>03-15-2015</v>
      </c>
      <c r="T566" s="9" t="str">
        <f t="shared" si="69"/>
        <v>03-23-2015</v>
      </c>
      <c r="U566" t="str">
        <f t="shared" si="70"/>
        <v>Mar</v>
      </c>
      <c r="V566">
        <f t="shared" si="71"/>
        <v>2015</v>
      </c>
    </row>
    <row r="567" spans="1:22" ht="18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 t="shared" si="64"/>
        <v>2.0460063224446787</v>
      </c>
      <c r="P567" s="5">
        <f t="shared" si="65"/>
        <v>53.99499443826474</v>
      </c>
      <c r="Q567" t="str">
        <f t="shared" si="66"/>
        <v>theater</v>
      </c>
      <c r="R567" t="str">
        <f t="shared" si="67"/>
        <v>plays</v>
      </c>
      <c r="S567" s="9" t="str">
        <f t="shared" si="68"/>
        <v>11-15-2011</v>
      </c>
      <c r="T567" s="9" t="str">
        <f t="shared" si="69"/>
        <v>12-05-2011</v>
      </c>
      <c r="U567" t="str">
        <f t="shared" si="70"/>
        <v>Nov</v>
      </c>
      <c r="V567">
        <f t="shared" si="71"/>
        <v>2011</v>
      </c>
    </row>
    <row r="568" spans="1:22" ht="18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 t="shared" si="64"/>
        <v>0.44344086021505374</v>
      </c>
      <c r="P568" s="5">
        <f t="shared" si="65"/>
        <v>111.45945945945945</v>
      </c>
      <c r="Q568" t="str">
        <f t="shared" si="66"/>
        <v>music</v>
      </c>
      <c r="R568" t="str">
        <f t="shared" si="67"/>
        <v>electric music</v>
      </c>
      <c r="S568" s="9" t="str">
        <f t="shared" si="68"/>
        <v>02-24-2016</v>
      </c>
      <c r="T568" s="9" t="str">
        <f t="shared" si="69"/>
        <v>03-18-2016</v>
      </c>
      <c r="U568" t="str">
        <f t="shared" si="70"/>
        <v>Feb</v>
      </c>
      <c r="V568">
        <f t="shared" si="71"/>
        <v>2016</v>
      </c>
    </row>
    <row r="569" spans="1:22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 t="shared" si="64"/>
        <v>2.1860294117647059</v>
      </c>
      <c r="P569" s="5">
        <f t="shared" si="65"/>
        <v>60.922131147540981</v>
      </c>
      <c r="Q569" t="str">
        <f t="shared" si="66"/>
        <v>music</v>
      </c>
      <c r="R569" t="str">
        <f t="shared" si="67"/>
        <v>rock</v>
      </c>
      <c r="S569" s="9" t="str">
        <f t="shared" si="68"/>
        <v>07-10-2014</v>
      </c>
      <c r="T569" s="9" t="str">
        <f t="shared" si="69"/>
        <v>07-12-2014</v>
      </c>
      <c r="U569" t="str">
        <f t="shared" si="70"/>
        <v>Jul</v>
      </c>
      <c r="V569">
        <f t="shared" si="71"/>
        <v>2014</v>
      </c>
    </row>
    <row r="570" spans="1:22" ht="18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 t="shared" si="64"/>
        <v>1.8603314917127072</v>
      </c>
      <c r="P570" s="5">
        <f t="shared" si="65"/>
        <v>26.0015444015444</v>
      </c>
      <c r="Q570" t="str">
        <f t="shared" si="66"/>
        <v>theater</v>
      </c>
      <c r="R570" t="str">
        <f t="shared" si="67"/>
        <v>plays</v>
      </c>
      <c r="S570" s="9" t="str">
        <f t="shared" si="68"/>
        <v>07-15-2010</v>
      </c>
      <c r="T570" s="9" t="str">
        <f t="shared" si="69"/>
        <v>08-29-2010</v>
      </c>
      <c r="U570" t="str">
        <f t="shared" si="70"/>
        <v>Jul</v>
      </c>
      <c r="V570">
        <f t="shared" si="71"/>
        <v>2010</v>
      </c>
    </row>
    <row r="571" spans="1:22" ht="18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 t="shared" si="64"/>
        <v>2.3733830845771142</v>
      </c>
      <c r="P571" s="5">
        <f t="shared" si="65"/>
        <v>80.993208828522924</v>
      </c>
      <c r="Q571" t="str">
        <f t="shared" si="66"/>
        <v>film &amp; video</v>
      </c>
      <c r="R571" t="str">
        <f t="shared" si="67"/>
        <v>animation</v>
      </c>
      <c r="S571" s="9" t="str">
        <f t="shared" si="68"/>
        <v>01-11-2011</v>
      </c>
      <c r="T571" s="9" t="str">
        <f t="shared" si="69"/>
        <v>01-23-2011</v>
      </c>
      <c r="U571" t="str">
        <f t="shared" si="70"/>
        <v>Jan</v>
      </c>
      <c r="V571">
        <f t="shared" si="71"/>
        <v>2011</v>
      </c>
    </row>
    <row r="572" spans="1:22" ht="18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 t="shared" si="64"/>
        <v>3.0565384615384614</v>
      </c>
      <c r="P572" s="5">
        <f t="shared" si="65"/>
        <v>34.995963302752294</v>
      </c>
      <c r="Q572" t="str">
        <f t="shared" si="66"/>
        <v>music</v>
      </c>
      <c r="R572" t="str">
        <f t="shared" si="67"/>
        <v>rock</v>
      </c>
      <c r="S572" s="9" t="str">
        <f t="shared" si="68"/>
        <v>12-20-2014</v>
      </c>
      <c r="T572" s="9" t="str">
        <f t="shared" si="69"/>
        <v>12-26-2014</v>
      </c>
      <c r="U572" t="str">
        <f t="shared" si="70"/>
        <v>Dec</v>
      </c>
      <c r="V572">
        <f t="shared" si="71"/>
        <v>2014</v>
      </c>
    </row>
    <row r="573" spans="1:22" ht="18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 t="shared" si="64"/>
        <v>0.94142857142857139</v>
      </c>
      <c r="P573" s="5">
        <f t="shared" si="65"/>
        <v>94.142857142857139</v>
      </c>
      <c r="Q573" t="str">
        <f t="shared" si="66"/>
        <v>film &amp; video</v>
      </c>
      <c r="R573" t="str">
        <f t="shared" si="67"/>
        <v>shorts</v>
      </c>
      <c r="S573" s="9" t="str">
        <f t="shared" si="68"/>
        <v>06-19-2015</v>
      </c>
      <c r="T573" s="9" t="str">
        <f t="shared" si="69"/>
        <v>08-05-2015</v>
      </c>
      <c r="U573" t="str">
        <f t="shared" si="70"/>
        <v>Jun</v>
      </c>
      <c r="V573">
        <f t="shared" si="71"/>
        <v>2015</v>
      </c>
    </row>
    <row r="574" spans="1:22" ht="18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 t="shared" si="64"/>
        <v>0.54400000000000004</v>
      </c>
      <c r="P574" s="5">
        <f t="shared" si="65"/>
        <v>52.085106382978722</v>
      </c>
      <c r="Q574" t="str">
        <f t="shared" si="66"/>
        <v>music</v>
      </c>
      <c r="R574" t="str">
        <f t="shared" si="67"/>
        <v>rock</v>
      </c>
      <c r="S574" s="9" t="str">
        <f t="shared" si="68"/>
        <v>09-28-2015</v>
      </c>
      <c r="T574" s="9" t="str">
        <f t="shared" si="69"/>
        <v>10-14-2015</v>
      </c>
      <c r="U574" t="str">
        <f t="shared" si="70"/>
        <v>Sep</v>
      </c>
      <c r="V574">
        <f t="shared" si="71"/>
        <v>2015</v>
      </c>
    </row>
    <row r="575" spans="1:22" ht="18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 t="shared" si="64"/>
        <v>1.1188059701492536</v>
      </c>
      <c r="P575" s="5">
        <f t="shared" si="65"/>
        <v>24.986666666666668</v>
      </c>
      <c r="Q575" t="str">
        <f t="shared" si="66"/>
        <v>journalism</v>
      </c>
      <c r="R575" t="str">
        <f t="shared" si="67"/>
        <v>audio</v>
      </c>
      <c r="S575" s="9" t="str">
        <f t="shared" si="68"/>
        <v>05-02-2014</v>
      </c>
      <c r="T575" s="9" t="str">
        <f t="shared" si="69"/>
        <v>05-04-2014</v>
      </c>
      <c r="U575" t="str">
        <f t="shared" si="70"/>
        <v>May</v>
      </c>
      <c r="V575">
        <f t="shared" si="71"/>
        <v>2014</v>
      </c>
    </row>
    <row r="576" spans="1:22" ht="18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 t="shared" si="64"/>
        <v>3.6914814814814814</v>
      </c>
      <c r="P576" s="5">
        <f t="shared" si="65"/>
        <v>69.215277777777771</v>
      </c>
      <c r="Q576" t="str">
        <f t="shared" si="66"/>
        <v>food</v>
      </c>
      <c r="R576" t="str">
        <f t="shared" si="67"/>
        <v>food trucks</v>
      </c>
      <c r="S576" s="9" t="str">
        <f t="shared" si="68"/>
        <v>12-07-2019</v>
      </c>
      <c r="T576" s="9" t="str">
        <f t="shared" si="69"/>
        <v>12-17-2019</v>
      </c>
      <c r="U576" t="str">
        <f t="shared" si="70"/>
        <v>Dec</v>
      </c>
      <c r="V576">
        <f t="shared" si="71"/>
        <v>2019</v>
      </c>
    </row>
    <row r="577" spans="1:22" ht="18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 t="shared" si="64"/>
        <v>0.62930372148859548</v>
      </c>
      <c r="P577" s="5">
        <f t="shared" si="65"/>
        <v>93.944444444444443</v>
      </c>
      <c r="Q577" t="str">
        <f t="shared" si="66"/>
        <v>theater</v>
      </c>
      <c r="R577" t="str">
        <f t="shared" si="67"/>
        <v>plays</v>
      </c>
      <c r="S577" s="9" t="str">
        <f t="shared" si="68"/>
        <v>05-20-2014</v>
      </c>
      <c r="T577" s="9" t="str">
        <f t="shared" si="69"/>
        <v>05-23-2014</v>
      </c>
      <c r="U577" t="str">
        <f t="shared" si="70"/>
        <v>May</v>
      </c>
      <c r="V577">
        <f t="shared" si="71"/>
        <v>2014</v>
      </c>
    </row>
    <row r="578" spans="1:22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 t="shared" si="64"/>
        <v>0.6492783505154639</v>
      </c>
      <c r="P578" s="5">
        <f t="shared" si="65"/>
        <v>98.40625</v>
      </c>
      <c r="Q578" t="str">
        <f t="shared" si="66"/>
        <v>theater</v>
      </c>
      <c r="R578" t="str">
        <f t="shared" si="67"/>
        <v>plays</v>
      </c>
      <c r="S578" s="9" t="str">
        <f t="shared" si="68"/>
        <v>11-01-2017</v>
      </c>
      <c r="T578" s="9" t="str">
        <f t="shared" si="69"/>
        <v>11-18-2017</v>
      </c>
      <c r="U578" t="str">
        <f t="shared" si="70"/>
        <v>Nov</v>
      </c>
      <c r="V578">
        <f t="shared" si="71"/>
        <v>2017</v>
      </c>
    </row>
    <row r="579" spans="1:22" ht="18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 t="shared" ref="O579:O642" si="72">E579/D579</f>
        <v>0.18853658536585366</v>
      </c>
      <c r="P579" s="5">
        <f t="shared" ref="P579:P642" si="73">IF(G579=0,0,E579/G579)</f>
        <v>41.783783783783782</v>
      </c>
      <c r="Q579" t="str">
        <f t="shared" ref="Q579:Q642" si="74">LEFT(N579,FIND("/",N579,1)-1)</f>
        <v>music</v>
      </c>
      <c r="R579" t="str">
        <f t="shared" ref="R579:R642" si="75">MID(N579,FIND("/",N579,1)+1,LEN(N579)-FIND("/",N579,1))</f>
        <v>jazz</v>
      </c>
      <c r="S579" s="9" t="str">
        <f t="shared" ref="S579:S642" si="76">TEXT((J579/86400)+25569+(9/24),"mm-dd-yyyy")</f>
        <v>03-11-2011</v>
      </c>
      <c r="T579" s="9" t="str">
        <f t="shared" ref="T579:T642" si="77">TEXT((K579/86400)+25569+(9/24),"mm-dd-yyyy")</f>
        <v>04-06-2011</v>
      </c>
      <c r="U579" t="str">
        <f t="shared" ref="U579:U642" si="78">TEXT(MONTH(S579)*29,"MMM")</f>
        <v>Mar</v>
      </c>
      <c r="V579">
        <f t="shared" ref="V579:V642" si="79">YEAR(S579)</f>
        <v>2011</v>
      </c>
    </row>
    <row r="580" spans="1:22" ht="18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 t="shared" si="72"/>
        <v>0.1675440414507772</v>
      </c>
      <c r="P580" s="5">
        <f t="shared" si="73"/>
        <v>65.991836734693877</v>
      </c>
      <c r="Q580" t="str">
        <f t="shared" si="74"/>
        <v>film &amp; video</v>
      </c>
      <c r="R580" t="str">
        <f t="shared" si="75"/>
        <v>science fiction</v>
      </c>
      <c r="S580" s="9" t="str">
        <f t="shared" si="76"/>
        <v>12-01-2011</v>
      </c>
      <c r="T580" s="9" t="str">
        <f t="shared" si="77"/>
        <v>12-04-2011</v>
      </c>
      <c r="U580" t="str">
        <f t="shared" si="78"/>
        <v>Dec</v>
      </c>
      <c r="V580">
        <f t="shared" si="79"/>
        <v>2011</v>
      </c>
    </row>
    <row r="581" spans="1:22" ht="18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 t="shared" si="72"/>
        <v>1.0111290322580646</v>
      </c>
      <c r="P581" s="5">
        <f t="shared" si="73"/>
        <v>72.05747126436782</v>
      </c>
      <c r="Q581" t="str">
        <f t="shared" si="74"/>
        <v>music</v>
      </c>
      <c r="R581" t="str">
        <f t="shared" si="75"/>
        <v>jazz</v>
      </c>
      <c r="S581" s="9" t="str">
        <f t="shared" si="76"/>
        <v>08-07-2011</v>
      </c>
      <c r="T581" s="9" t="str">
        <f t="shared" si="77"/>
        <v>08-19-2011</v>
      </c>
      <c r="U581" t="str">
        <f t="shared" si="78"/>
        <v>Aug</v>
      </c>
      <c r="V581">
        <f t="shared" si="79"/>
        <v>2011</v>
      </c>
    </row>
    <row r="582" spans="1:22" ht="18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 t="shared" si="72"/>
        <v>3.4150228310502282</v>
      </c>
      <c r="P582" s="5">
        <f t="shared" si="73"/>
        <v>48.003209242618745</v>
      </c>
      <c r="Q582" t="str">
        <f t="shared" si="74"/>
        <v>theater</v>
      </c>
      <c r="R582" t="str">
        <f t="shared" si="75"/>
        <v>plays</v>
      </c>
      <c r="S582" s="9" t="str">
        <f t="shared" si="76"/>
        <v>02-26-2014</v>
      </c>
      <c r="T582" s="9" t="str">
        <f t="shared" si="77"/>
        <v>03-06-2014</v>
      </c>
      <c r="U582" t="str">
        <f t="shared" si="78"/>
        <v>Feb</v>
      </c>
      <c r="V582">
        <f t="shared" si="79"/>
        <v>2014</v>
      </c>
    </row>
    <row r="583" spans="1:22" ht="18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 t="shared" si="72"/>
        <v>0.64016666666666666</v>
      </c>
      <c r="P583" s="5">
        <f t="shared" si="73"/>
        <v>54.098591549295776</v>
      </c>
      <c r="Q583" t="str">
        <f t="shared" si="74"/>
        <v>technology</v>
      </c>
      <c r="R583" t="str">
        <f t="shared" si="75"/>
        <v>web</v>
      </c>
      <c r="S583" s="9" t="str">
        <f t="shared" si="76"/>
        <v>04-29-2011</v>
      </c>
      <c r="T583" s="9" t="str">
        <f t="shared" si="77"/>
        <v>05-14-2011</v>
      </c>
      <c r="U583" t="str">
        <f t="shared" si="78"/>
        <v>Apr</v>
      </c>
      <c r="V583">
        <f t="shared" si="79"/>
        <v>2011</v>
      </c>
    </row>
    <row r="584" spans="1:22" ht="18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 t="shared" si="72"/>
        <v>0.5208045977011494</v>
      </c>
      <c r="P584" s="5">
        <f t="shared" si="73"/>
        <v>107.88095238095238</v>
      </c>
      <c r="Q584" t="str">
        <f t="shared" si="74"/>
        <v>games</v>
      </c>
      <c r="R584" t="str">
        <f t="shared" si="75"/>
        <v>video games</v>
      </c>
      <c r="S584" s="9" t="str">
        <f t="shared" si="76"/>
        <v>06-10-2015</v>
      </c>
      <c r="T584" s="9" t="str">
        <f t="shared" si="77"/>
        <v>06-15-2015</v>
      </c>
      <c r="U584" t="str">
        <f t="shared" si="78"/>
        <v>Jun</v>
      </c>
      <c r="V584">
        <f t="shared" si="79"/>
        <v>2015</v>
      </c>
    </row>
    <row r="585" spans="1:22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 t="shared" si="72"/>
        <v>3.2240211640211642</v>
      </c>
      <c r="P585" s="5">
        <f t="shared" si="73"/>
        <v>67.034103410341032</v>
      </c>
      <c r="Q585" t="str">
        <f t="shared" si="74"/>
        <v>film &amp; video</v>
      </c>
      <c r="R585" t="str">
        <f t="shared" si="75"/>
        <v>documentary</v>
      </c>
      <c r="S585" s="9" t="str">
        <f t="shared" si="76"/>
        <v>02-20-2012</v>
      </c>
      <c r="T585" s="9" t="str">
        <f t="shared" si="77"/>
        <v>03-08-2012</v>
      </c>
      <c r="U585" t="str">
        <f t="shared" si="78"/>
        <v>Feb</v>
      </c>
      <c r="V585">
        <f t="shared" si="79"/>
        <v>2012</v>
      </c>
    </row>
    <row r="586" spans="1:22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 t="shared" si="72"/>
        <v>1.1950810185185186</v>
      </c>
      <c r="P586" s="5">
        <f t="shared" si="73"/>
        <v>64.01425914445133</v>
      </c>
      <c r="Q586" t="str">
        <f t="shared" si="74"/>
        <v>technology</v>
      </c>
      <c r="R586" t="str">
        <f t="shared" si="75"/>
        <v>web</v>
      </c>
      <c r="S586" s="9" t="str">
        <f t="shared" si="76"/>
        <v>04-25-2012</v>
      </c>
      <c r="T586" s="9" t="str">
        <f t="shared" si="77"/>
        <v>05-09-2012</v>
      </c>
      <c r="U586" t="str">
        <f t="shared" si="78"/>
        <v>Apr</v>
      </c>
      <c r="V586">
        <f t="shared" si="79"/>
        <v>2012</v>
      </c>
    </row>
    <row r="587" spans="1:22" ht="18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 t="shared" si="72"/>
        <v>1.4679775280898877</v>
      </c>
      <c r="P587" s="5">
        <f t="shared" si="73"/>
        <v>96.066176470588232</v>
      </c>
      <c r="Q587" t="str">
        <f t="shared" si="74"/>
        <v>publishing</v>
      </c>
      <c r="R587" t="str">
        <f t="shared" si="75"/>
        <v>translations</v>
      </c>
      <c r="S587" s="9" t="str">
        <f t="shared" si="76"/>
        <v>03-18-2010</v>
      </c>
      <c r="T587" s="9" t="str">
        <f t="shared" si="77"/>
        <v>03-28-2010</v>
      </c>
      <c r="U587" t="str">
        <f t="shared" si="78"/>
        <v>Mar</v>
      </c>
      <c r="V587">
        <f t="shared" si="79"/>
        <v>2010</v>
      </c>
    </row>
    <row r="588" spans="1:22" ht="18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 t="shared" si="72"/>
        <v>9.5057142857142853</v>
      </c>
      <c r="P588" s="5">
        <f t="shared" si="73"/>
        <v>51.184615384615384</v>
      </c>
      <c r="Q588" t="str">
        <f t="shared" si="74"/>
        <v>music</v>
      </c>
      <c r="R588" t="str">
        <f t="shared" si="75"/>
        <v>rock</v>
      </c>
      <c r="S588" s="9" t="str">
        <f t="shared" si="76"/>
        <v>11-17-2010</v>
      </c>
      <c r="T588" s="9" t="str">
        <f t="shared" si="77"/>
        <v>12-06-2010</v>
      </c>
      <c r="U588" t="str">
        <f t="shared" si="78"/>
        <v>Nov</v>
      </c>
      <c r="V588">
        <f t="shared" si="79"/>
        <v>2010</v>
      </c>
    </row>
    <row r="589" spans="1:22" ht="18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 t="shared" si="72"/>
        <v>0.72893617021276591</v>
      </c>
      <c r="P589" s="5">
        <f t="shared" si="73"/>
        <v>43.92307692307692</v>
      </c>
      <c r="Q589" t="str">
        <f t="shared" si="74"/>
        <v>food</v>
      </c>
      <c r="R589" t="str">
        <f t="shared" si="75"/>
        <v>food trucks</v>
      </c>
      <c r="S589" s="9" t="str">
        <f t="shared" si="76"/>
        <v>01-19-2019</v>
      </c>
      <c r="T589" s="9" t="str">
        <f t="shared" si="77"/>
        <v>03-12-2019</v>
      </c>
      <c r="U589" t="str">
        <f t="shared" si="78"/>
        <v>Jan</v>
      </c>
      <c r="V589">
        <f t="shared" si="79"/>
        <v>2019</v>
      </c>
    </row>
    <row r="590" spans="1:22" ht="18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 t="shared" si="72"/>
        <v>0.7900824873096447</v>
      </c>
      <c r="P590" s="5">
        <f t="shared" si="73"/>
        <v>91.021198830409361</v>
      </c>
      <c r="Q590" t="str">
        <f t="shared" si="74"/>
        <v>theater</v>
      </c>
      <c r="R590" t="str">
        <f t="shared" si="75"/>
        <v>plays</v>
      </c>
      <c r="S590" s="9" t="str">
        <f t="shared" si="76"/>
        <v>03-25-2010</v>
      </c>
      <c r="T590" s="9" t="str">
        <f t="shared" si="77"/>
        <v>04-25-2010</v>
      </c>
      <c r="U590" t="str">
        <f t="shared" si="78"/>
        <v>Mar</v>
      </c>
      <c r="V590">
        <f t="shared" si="79"/>
        <v>2010</v>
      </c>
    </row>
    <row r="591" spans="1:22" ht="18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 t="shared" si="72"/>
        <v>0.64721518987341775</v>
      </c>
      <c r="P591" s="5">
        <f t="shared" si="73"/>
        <v>50.127450980392155</v>
      </c>
      <c r="Q591" t="str">
        <f t="shared" si="74"/>
        <v>film &amp; video</v>
      </c>
      <c r="R591" t="str">
        <f t="shared" si="75"/>
        <v>documentary</v>
      </c>
      <c r="S591" s="9" t="str">
        <f t="shared" si="76"/>
        <v>07-05-2015</v>
      </c>
      <c r="T591" s="9" t="str">
        <f t="shared" si="77"/>
        <v>07-12-2015</v>
      </c>
      <c r="U591" t="str">
        <f t="shared" si="78"/>
        <v>Jul</v>
      </c>
      <c r="V591">
        <f t="shared" si="79"/>
        <v>2015</v>
      </c>
    </row>
    <row r="592" spans="1:22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 t="shared" si="72"/>
        <v>0.82028169014084507</v>
      </c>
      <c r="P592" s="5">
        <f t="shared" si="73"/>
        <v>67.720930232558146</v>
      </c>
      <c r="Q592" t="str">
        <f t="shared" si="74"/>
        <v>publishing</v>
      </c>
      <c r="R592" t="str">
        <f t="shared" si="75"/>
        <v>radio &amp; podcasts</v>
      </c>
      <c r="S592" s="9" t="str">
        <f t="shared" si="76"/>
        <v>12-21-2014</v>
      </c>
      <c r="T592" s="9" t="str">
        <f t="shared" si="77"/>
        <v>01-01-2015</v>
      </c>
      <c r="U592" t="str">
        <f t="shared" si="78"/>
        <v>Dec</v>
      </c>
      <c r="V592">
        <f t="shared" si="79"/>
        <v>2014</v>
      </c>
    </row>
    <row r="593" spans="1:22" ht="18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 t="shared" si="72"/>
        <v>10.376666666666667</v>
      </c>
      <c r="P593" s="5">
        <f t="shared" si="73"/>
        <v>61.03921568627451</v>
      </c>
      <c r="Q593" t="str">
        <f t="shared" si="74"/>
        <v>games</v>
      </c>
      <c r="R593" t="str">
        <f t="shared" si="75"/>
        <v>video games</v>
      </c>
      <c r="S593" s="9" t="str">
        <f t="shared" si="76"/>
        <v>07-14-2010</v>
      </c>
      <c r="T593" s="9" t="str">
        <f t="shared" si="77"/>
        <v>07-24-2010</v>
      </c>
      <c r="U593" t="str">
        <f t="shared" si="78"/>
        <v>Jul</v>
      </c>
      <c r="V593">
        <f t="shared" si="79"/>
        <v>2010</v>
      </c>
    </row>
    <row r="594" spans="1:22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 t="shared" si="72"/>
        <v>0.12910076530612244</v>
      </c>
      <c r="P594" s="5">
        <f t="shared" si="73"/>
        <v>80.011857707509876</v>
      </c>
      <c r="Q594" t="str">
        <f t="shared" si="74"/>
        <v>theater</v>
      </c>
      <c r="R594" t="str">
        <f t="shared" si="75"/>
        <v>plays</v>
      </c>
      <c r="S594" s="9" t="str">
        <f t="shared" si="76"/>
        <v>05-30-2014</v>
      </c>
      <c r="T594" s="9" t="str">
        <f t="shared" si="77"/>
        <v>06-08-2014</v>
      </c>
      <c r="U594" t="str">
        <f t="shared" si="78"/>
        <v>May</v>
      </c>
      <c r="V594">
        <f t="shared" si="79"/>
        <v>2014</v>
      </c>
    </row>
    <row r="595" spans="1:22" ht="18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 t="shared" si="72"/>
        <v>1.5484210526315789</v>
      </c>
      <c r="P595" s="5">
        <f t="shared" si="73"/>
        <v>47.001497753369947</v>
      </c>
      <c r="Q595" t="str">
        <f t="shared" si="74"/>
        <v>film &amp; video</v>
      </c>
      <c r="R595" t="str">
        <f t="shared" si="75"/>
        <v>animation</v>
      </c>
      <c r="S595" s="9" t="str">
        <f t="shared" si="76"/>
        <v>03-26-2014</v>
      </c>
      <c r="T595" s="9" t="str">
        <f t="shared" si="77"/>
        <v>04-08-2014</v>
      </c>
      <c r="U595" t="str">
        <f t="shared" si="78"/>
        <v>Mar</v>
      </c>
      <c r="V595">
        <f t="shared" si="79"/>
        <v>2014</v>
      </c>
    </row>
    <row r="596" spans="1:22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 t="shared" si="72"/>
        <v>7.0991735537190084E-2</v>
      </c>
      <c r="P596" s="5">
        <f t="shared" si="73"/>
        <v>71.127388535031841</v>
      </c>
      <c r="Q596" t="str">
        <f t="shared" si="74"/>
        <v>theater</v>
      </c>
      <c r="R596" t="str">
        <f t="shared" si="75"/>
        <v>plays</v>
      </c>
      <c r="S596" s="9" t="str">
        <f t="shared" si="76"/>
        <v>06-27-2016</v>
      </c>
      <c r="T596" s="9" t="str">
        <f t="shared" si="77"/>
        <v>06-30-2016</v>
      </c>
      <c r="U596" t="str">
        <f t="shared" si="78"/>
        <v>Jun</v>
      </c>
      <c r="V596">
        <f t="shared" si="79"/>
        <v>2016</v>
      </c>
    </row>
    <row r="597" spans="1:22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 t="shared" si="72"/>
        <v>2.0852773826458035</v>
      </c>
      <c r="P597" s="5">
        <f t="shared" si="73"/>
        <v>89.99079189686924</v>
      </c>
      <c r="Q597" t="str">
        <f t="shared" si="74"/>
        <v>theater</v>
      </c>
      <c r="R597" t="str">
        <f t="shared" si="75"/>
        <v>plays</v>
      </c>
      <c r="S597" s="9" t="str">
        <f t="shared" si="76"/>
        <v>03-16-2010</v>
      </c>
      <c r="T597" s="9" t="str">
        <f t="shared" si="77"/>
        <v>04-06-2010</v>
      </c>
      <c r="U597" t="str">
        <f t="shared" si="78"/>
        <v>Mar</v>
      </c>
      <c r="V597">
        <f t="shared" si="79"/>
        <v>2010</v>
      </c>
    </row>
    <row r="598" spans="1:22" ht="18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 t="shared" si="72"/>
        <v>0.99683544303797467</v>
      </c>
      <c r="P598" s="5">
        <f t="shared" si="73"/>
        <v>43.032786885245905</v>
      </c>
      <c r="Q598" t="str">
        <f t="shared" si="74"/>
        <v>film &amp; video</v>
      </c>
      <c r="R598" t="str">
        <f t="shared" si="75"/>
        <v>drama</v>
      </c>
      <c r="S598" s="9" t="str">
        <f t="shared" si="76"/>
        <v>03-05-2016</v>
      </c>
      <c r="T598" s="9" t="str">
        <f t="shared" si="77"/>
        <v>03-12-2016</v>
      </c>
      <c r="U598" t="str">
        <f t="shared" si="78"/>
        <v>Mar</v>
      </c>
      <c r="V598">
        <f t="shared" si="79"/>
        <v>2016</v>
      </c>
    </row>
    <row r="599" spans="1:22" ht="18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 t="shared" si="72"/>
        <v>2.0159756097560977</v>
      </c>
      <c r="P599" s="5">
        <f t="shared" si="73"/>
        <v>67.997714808043881</v>
      </c>
      <c r="Q599" t="str">
        <f t="shared" si="74"/>
        <v>theater</v>
      </c>
      <c r="R599" t="str">
        <f t="shared" si="75"/>
        <v>plays</v>
      </c>
      <c r="S599" s="9" t="str">
        <f t="shared" si="76"/>
        <v>11-17-2019</v>
      </c>
      <c r="T599" s="9" t="str">
        <f t="shared" si="77"/>
        <v>12-05-2019</v>
      </c>
      <c r="U599" t="str">
        <f t="shared" si="78"/>
        <v>Nov</v>
      </c>
      <c r="V599">
        <f t="shared" si="79"/>
        <v>2019</v>
      </c>
    </row>
    <row r="600" spans="1:22" ht="18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 t="shared" si="72"/>
        <v>1.6209032258064515</v>
      </c>
      <c r="P600" s="5">
        <f t="shared" si="73"/>
        <v>73.004566210045667</v>
      </c>
      <c r="Q600" t="str">
        <f t="shared" si="74"/>
        <v>music</v>
      </c>
      <c r="R600" t="str">
        <f t="shared" si="75"/>
        <v>rock</v>
      </c>
      <c r="S600" s="9" t="str">
        <f t="shared" si="76"/>
        <v>06-15-2010</v>
      </c>
      <c r="T600" s="9" t="str">
        <f t="shared" si="77"/>
        <v>07-14-2010</v>
      </c>
      <c r="U600" t="str">
        <f t="shared" si="78"/>
        <v>Jun</v>
      </c>
      <c r="V600">
        <f t="shared" si="79"/>
        <v>2010</v>
      </c>
    </row>
    <row r="601" spans="1:22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 t="shared" si="72"/>
        <v>3.6436208125445471E-2</v>
      </c>
      <c r="P601" s="5">
        <f t="shared" si="73"/>
        <v>62.341463414634148</v>
      </c>
      <c r="Q601" t="str">
        <f t="shared" si="74"/>
        <v>film &amp; video</v>
      </c>
      <c r="R601" t="str">
        <f t="shared" si="75"/>
        <v>documentary</v>
      </c>
      <c r="S601" s="9" t="str">
        <f t="shared" si="76"/>
        <v>02-12-2015</v>
      </c>
      <c r="T601" s="9" t="str">
        <f t="shared" si="77"/>
        <v>02-20-2015</v>
      </c>
      <c r="U601" t="str">
        <f t="shared" si="78"/>
        <v>Feb</v>
      </c>
      <c r="V601">
        <f t="shared" si="79"/>
        <v>2015</v>
      </c>
    </row>
    <row r="602" spans="1:22" ht="18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 t="shared" si="72"/>
        <v>0.05</v>
      </c>
      <c r="P602" s="5">
        <f t="shared" si="73"/>
        <v>5</v>
      </c>
      <c r="Q602" t="str">
        <f t="shared" si="74"/>
        <v>food</v>
      </c>
      <c r="R602" t="str">
        <f t="shared" si="75"/>
        <v>food trucks</v>
      </c>
      <c r="S602" s="9" t="str">
        <f t="shared" si="76"/>
        <v>07-30-2013</v>
      </c>
      <c r="T602" s="9" t="str">
        <f t="shared" si="77"/>
        <v>08-11-2013</v>
      </c>
      <c r="U602" t="str">
        <f t="shared" si="78"/>
        <v>Jul</v>
      </c>
      <c r="V602">
        <f t="shared" si="79"/>
        <v>2013</v>
      </c>
    </row>
    <row r="603" spans="1:22" ht="18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 t="shared" si="72"/>
        <v>2.0663492063492064</v>
      </c>
      <c r="P603" s="5">
        <f t="shared" si="73"/>
        <v>67.103092783505161</v>
      </c>
      <c r="Q603" t="str">
        <f t="shared" si="74"/>
        <v>technology</v>
      </c>
      <c r="R603" t="str">
        <f t="shared" si="75"/>
        <v>wearables</v>
      </c>
      <c r="S603" s="9" t="str">
        <f t="shared" si="76"/>
        <v>05-30-2014</v>
      </c>
      <c r="T603" s="9" t="str">
        <f t="shared" si="77"/>
        <v>06-16-2014</v>
      </c>
      <c r="U603" t="str">
        <f t="shared" si="78"/>
        <v>May</v>
      </c>
      <c r="V603">
        <f t="shared" si="79"/>
        <v>2014</v>
      </c>
    </row>
    <row r="604" spans="1:22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 t="shared" si="72"/>
        <v>1.2823628691983122</v>
      </c>
      <c r="P604" s="5">
        <f t="shared" si="73"/>
        <v>79.978947368421046</v>
      </c>
      <c r="Q604" t="str">
        <f t="shared" si="74"/>
        <v>theater</v>
      </c>
      <c r="R604" t="str">
        <f t="shared" si="75"/>
        <v>plays</v>
      </c>
      <c r="S604" s="9" t="str">
        <f t="shared" si="76"/>
        <v>06-05-2015</v>
      </c>
      <c r="T604" s="9" t="str">
        <f t="shared" si="77"/>
        <v>06-16-2015</v>
      </c>
      <c r="U604" t="str">
        <f t="shared" si="78"/>
        <v>Jun</v>
      </c>
      <c r="V604">
        <f t="shared" si="79"/>
        <v>2015</v>
      </c>
    </row>
    <row r="605" spans="1:22" ht="18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 t="shared" si="72"/>
        <v>1.1966037735849056</v>
      </c>
      <c r="P605" s="5">
        <f t="shared" si="73"/>
        <v>62.176470588235297</v>
      </c>
      <c r="Q605" t="str">
        <f t="shared" si="74"/>
        <v>theater</v>
      </c>
      <c r="R605" t="str">
        <f t="shared" si="75"/>
        <v>plays</v>
      </c>
      <c r="S605" s="9" t="str">
        <f t="shared" si="76"/>
        <v>04-18-2019</v>
      </c>
      <c r="T605" s="9" t="str">
        <f t="shared" si="77"/>
        <v>05-15-2019</v>
      </c>
      <c r="U605" t="str">
        <f t="shared" si="78"/>
        <v>Apr</v>
      </c>
      <c r="V605">
        <f t="shared" si="79"/>
        <v>2019</v>
      </c>
    </row>
    <row r="606" spans="1:22" ht="18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 t="shared" si="72"/>
        <v>1.7073055242390078</v>
      </c>
      <c r="P606" s="5">
        <f t="shared" si="73"/>
        <v>53.005950297514879</v>
      </c>
      <c r="Q606" t="str">
        <f t="shared" si="74"/>
        <v>theater</v>
      </c>
      <c r="R606" t="str">
        <f t="shared" si="75"/>
        <v>plays</v>
      </c>
      <c r="S606" s="9" t="str">
        <f t="shared" si="76"/>
        <v>01-22-2011</v>
      </c>
      <c r="T606" s="9" t="str">
        <f t="shared" si="77"/>
        <v>02-12-2011</v>
      </c>
      <c r="U606" t="str">
        <f t="shared" si="78"/>
        <v>Jan</v>
      </c>
      <c r="V606">
        <f t="shared" si="79"/>
        <v>2011</v>
      </c>
    </row>
    <row r="607" spans="1:22" ht="18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 t="shared" si="72"/>
        <v>1.8721212121212121</v>
      </c>
      <c r="P607" s="5">
        <f t="shared" si="73"/>
        <v>57.738317757009348</v>
      </c>
      <c r="Q607" t="str">
        <f t="shared" si="74"/>
        <v>publishing</v>
      </c>
      <c r="R607" t="str">
        <f t="shared" si="75"/>
        <v>nonfiction</v>
      </c>
      <c r="S607" s="9" t="str">
        <f t="shared" si="76"/>
        <v>10-03-2015</v>
      </c>
      <c r="T607" s="9" t="str">
        <f t="shared" si="77"/>
        <v>11-13-2015</v>
      </c>
      <c r="U607" t="str">
        <f t="shared" si="78"/>
        <v>Oct</v>
      </c>
      <c r="V607">
        <f t="shared" si="79"/>
        <v>2015</v>
      </c>
    </row>
    <row r="608" spans="1:22" ht="18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 t="shared" si="72"/>
        <v>1.8838235294117647</v>
      </c>
      <c r="P608" s="5">
        <f t="shared" si="73"/>
        <v>40.03125</v>
      </c>
      <c r="Q608" t="str">
        <f t="shared" si="74"/>
        <v>music</v>
      </c>
      <c r="R608" t="str">
        <f t="shared" si="75"/>
        <v>rock</v>
      </c>
      <c r="S608" s="9" t="str">
        <f t="shared" si="76"/>
        <v>03-07-2016</v>
      </c>
      <c r="T608" s="9" t="str">
        <f t="shared" si="77"/>
        <v>03-18-2016</v>
      </c>
      <c r="U608" t="str">
        <f t="shared" si="78"/>
        <v>Mar</v>
      </c>
      <c r="V608">
        <f t="shared" si="79"/>
        <v>2016</v>
      </c>
    </row>
    <row r="609" spans="1:22" ht="18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 t="shared" si="72"/>
        <v>1.3129869186046512</v>
      </c>
      <c r="P609" s="5">
        <f t="shared" si="73"/>
        <v>81.016591928251117</v>
      </c>
      <c r="Q609" t="str">
        <f t="shared" si="74"/>
        <v>food</v>
      </c>
      <c r="R609" t="str">
        <f t="shared" si="75"/>
        <v>food trucks</v>
      </c>
      <c r="S609" s="9" t="str">
        <f t="shared" si="76"/>
        <v>03-23-2014</v>
      </c>
      <c r="T609" s="9" t="str">
        <f t="shared" si="77"/>
        <v>03-25-2014</v>
      </c>
      <c r="U609" t="str">
        <f t="shared" si="78"/>
        <v>Mar</v>
      </c>
      <c r="V609">
        <f t="shared" si="79"/>
        <v>2014</v>
      </c>
    </row>
    <row r="610" spans="1:22" ht="18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 t="shared" si="72"/>
        <v>2.8397435897435899</v>
      </c>
      <c r="P610" s="5">
        <f t="shared" si="73"/>
        <v>35.047468354430379</v>
      </c>
      <c r="Q610" t="str">
        <f t="shared" si="74"/>
        <v>music</v>
      </c>
      <c r="R610" t="str">
        <f t="shared" si="75"/>
        <v>jazz</v>
      </c>
      <c r="S610" s="9" t="str">
        <f t="shared" si="76"/>
        <v>03-06-2019</v>
      </c>
      <c r="T610" s="9" t="str">
        <f t="shared" si="77"/>
        <v>03-10-2019</v>
      </c>
      <c r="U610" t="str">
        <f t="shared" si="78"/>
        <v>Mar</v>
      </c>
      <c r="V610">
        <f t="shared" si="79"/>
        <v>2019</v>
      </c>
    </row>
    <row r="611" spans="1:22" ht="18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 t="shared" si="72"/>
        <v>1.2041999999999999</v>
      </c>
      <c r="P611" s="5">
        <f t="shared" si="73"/>
        <v>102.92307692307692</v>
      </c>
      <c r="Q611" t="str">
        <f t="shared" si="74"/>
        <v>film &amp; video</v>
      </c>
      <c r="R611" t="str">
        <f t="shared" si="75"/>
        <v>science fiction</v>
      </c>
      <c r="S611" s="9" t="str">
        <f t="shared" si="76"/>
        <v>01-16-2019</v>
      </c>
      <c r="T611" s="9" t="str">
        <f t="shared" si="77"/>
        <v>02-02-2019</v>
      </c>
      <c r="U611" t="str">
        <f t="shared" si="78"/>
        <v>Jan</v>
      </c>
      <c r="V611">
        <f t="shared" si="79"/>
        <v>2019</v>
      </c>
    </row>
    <row r="612" spans="1:22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 t="shared" si="72"/>
        <v>4.1905607476635511</v>
      </c>
      <c r="P612" s="5">
        <f t="shared" si="73"/>
        <v>27.998126756166094</v>
      </c>
      <c r="Q612" t="str">
        <f t="shared" si="74"/>
        <v>theater</v>
      </c>
      <c r="R612" t="str">
        <f t="shared" si="75"/>
        <v>plays</v>
      </c>
      <c r="S612" s="9" t="str">
        <f t="shared" si="76"/>
        <v>12-16-2012</v>
      </c>
      <c r="T612" s="9" t="str">
        <f t="shared" si="77"/>
        <v>12-30-2012</v>
      </c>
      <c r="U612" t="str">
        <f t="shared" si="78"/>
        <v>Dec</v>
      </c>
      <c r="V612">
        <f t="shared" si="79"/>
        <v>2012</v>
      </c>
    </row>
    <row r="613" spans="1:22" ht="18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 t="shared" si="72"/>
        <v>0.13853658536585367</v>
      </c>
      <c r="P613" s="5">
        <f t="shared" si="73"/>
        <v>75.733333333333334</v>
      </c>
      <c r="Q613" t="str">
        <f t="shared" si="74"/>
        <v>theater</v>
      </c>
      <c r="R613" t="str">
        <f t="shared" si="75"/>
        <v>plays</v>
      </c>
      <c r="S613" s="9" t="str">
        <f t="shared" si="76"/>
        <v>07-25-2013</v>
      </c>
      <c r="T613" s="9" t="str">
        <f t="shared" si="77"/>
        <v>08-06-2013</v>
      </c>
      <c r="U613" t="str">
        <f t="shared" si="78"/>
        <v>Jul</v>
      </c>
      <c r="V613">
        <f t="shared" si="79"/>
        <v>2013</v>
      </c>
    </row>
    <row r="614" spans="1:22" ht="18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 t="shared" si="72"/>
        <v>1.3943548387096774</v>
      </c>
      <c r="P614" s="5">
        <f t="shared" si="73"/>
        <v>45.026041666666664</v>
      </c>
      <c r="Q614" t="str">
        <f t="shared" si="74"/>
        <v>music</v>
      </c>
      <c r="R614" t="str">
        <f t="shared" si="75"/>
        <v>electric music</v>
      </c>
      <c r="S614" s="9" t="str">
        <f t="shared" si="76"/>
        <v>10-23-2010</v>
      </c>
      <c r="T614" s="9" t="str">
        <f t="shared" si="77"/>
        <v>11-15-2010</v>
      </c>
      <c r="U614" t="str">
        <f t="shared" si="78"/>
        <v>Oct</v>
      </c>
      <c r="V614">
        <f t="shared" si="79"/>
        <v>2010</v>
      </c>
    </row>
    <row r="615" spans="1:22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 t="shared" si="72"/>
        <v>1.74</v>
      </c>
      <c r="P615" s="5">
        <f t="shared" si="73"/>
        <v>73.615384615384613</v>
      </c>
      <c r="Q615" t="str">
        <f t="shared" si="74"/>
        <v>theater</v>
      </c>
      <c r="R615" t="str">
        <f t="shared" si="75"/>
        <v>plays</v>
      </c>
      <c r="S615" s="9" t="str">
        <f t="shared" si="76"/>
        <v>08-26-2017</v>
      </c>
      <c r="T615" s="9" t="str">
        <f t="shared" si="77"/>
        <v>09-04-2017</v>
      </c>
      <c r="U615" t="str">
        <f t="shared" si="78"/>
        <v>Aug</v>
      </c>
      <c r="V615">
        <f t="shared" si="79"/>
        <v>2017</v>
      </c>
    </row>
    <row r="616" spans="1:22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 t="shared" si="72"/>
        <v>1.5549056603773586</v>
      </c>
      <c r="P616" s="5">
        <f t="shared" si="73"/>
        <v>56.991701244813278</v>
      </c>
      <c r="Q616" t="str">
        <f t="shared" si="74"/>
        <v>theater</v>
      </c>
      <c r="R616" t="str">
        <f t="shared" si="75"/>
        <v>plays</v>
      </c>
      <c r="S616" s="9" t="str">
        <f t="shared" si="76"/>
        <v>01-11-2017</v>
      </c>
      <c r="T616" s="9" t="str">
        <f t="shared" si="77"/>
        <v>01-29-2017</v>
      </c>
      <c r="U616" t="str">
        <f t="shared" si="78"/>
        <v>Jan</v>
      </c>
      <c r="V616">
        <f t="shared" si="79"/>
        <v>2017</v>
      </c>
    </row>
    <row r="617" spans="1:22" ht="18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 t="shared" si="72"/>
        <v>1.7044705882352942</v>
      </c>
      <c r="P617" s="5">
        <f t="shared" si="73"/>
        <v>85.223529411764702</v>
      </c>
      <c r="Q617" t="str">
        <f t="shared" si="74"/>
        <v>theater</v>
      </c>
      <c r="R617" t="str">
        <f t="shared" si="75"/>
        <v>plays</v>
      </c>
      <c r="S617" s="9" t="str">
        <f t="shared" si="76"/>
        <v>04-29-2016</v>
      </c>
      <c r="T617" s="9" t="str">
        <f t="shared" si="77"/>
        <v>05-09-2016</v>
      </c>
      <c r="U617" t="str">
        <f t="shared" si="78"/>
        <v>Apr</v>
      </c>
      <c r="V617">
        <f t="shared" si="79"/>
        <v>2016</v>
      </c>
    </row>
    <row r="618" spans="1:22" ht="18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 t="shared" si="72"/>
        <v>1.8951562500000001</v>
      </c>
      <c r="P618" s="5">
        <f t="shared" si="73"/>
        <v>50.962184873949582</v>
      </c>
      <c r="Q618" t="str">
        <f t="shared" si="74"/>
        <v>music</v>
      </c>
      <c r="R618" t="str">
        <f t="shared" si="75"/>
        <v>indie rock</v>
      </c>
      <c r="S618" s="9" t="str">
        <f t="shared" si="76"/>
        <v>09-20-2013</v>
      </c>
      <c r="T618" s="9" t="str">
        <f t="shared" si="77"/>
        <v>09-21-2013</v>
      </c>
      <c r="U618" t="str">
        <f t="shared" si="78"/>
        <v>Sep</v>
      </c>
      <c r="V618">
        <f t="shared" si="79"/>
        <v>2013</v>
      </c>
    </row>
    <row r="619" spans="1:22" ht="18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 t="shared" si="72"/>
        <v>2.4971428571428573</v>
      </c>
      <c r="P619" s="5">
        <f t="shared" si="73"/>
        <v>63.563636363636363</v>
      </c>
      <c r="Q619" t="str">
        <f t="shared" si="74"/>
        <v>theater</v>
      </c>
      <c r="R619" t="str">
        <f t="shared" si="75"/>
        <v>plays</v>
      </c>
      <c r="S619" s="9" t="str">
        <f t="shared" si="76"/>
        <v>06-04-2014</v>
      </c>
      <c r="T619" s="9" t="str">
        <f t="shared" si="77"/>
        <v>06-14-2014</v>
      </c>
      <c r="U619" t="str">
        <f t="shared" si="78"/>
        <v>Jun</v>
      </c>
      <c r="V619">
        <f t="shared" si="79"/>
        <v>2014</v>
      </c>
    </row>
    <row r="620" spans="1:22" ht="18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 t="shared" si="72"/>
        <v>0.48860523665659616</v>
      </c>
      <c r="P620" s="5">
        <f t="shared" si="73"/>
        <v>80.999165275459092</v>
      </c>
      <c r="Q620" t="str">
        <f t="shared" si="74"/>
        <v>publishing</v>
      </c>
      <c r="R620" t="str">
        <f t="shared" si="75"/>
        <v>nonfiction</v>
      </c>
      <c r="S620" s="9" t="str">
        <f t="shared" si="76"/>
        <v>05-02-2013</v>
      </c>
      <c r="T620" s="9" t="str">
        <f t="shared" si="77"/>
        <v>05-23-2013</v>
      </c>
      <c r="U620" t="str">
        <f t="shared" si="78"/>
        <v>May</v>
      </c>
      <c r="V620">
        <f t="shared" si="79"/>
        <v>2013</v>
      </c>
    </row>
    <row r="621" spans="1:22" ht="18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 t="shared" si="72"/>
        <v>0.28461970393057684</v>
      </c>
      <c r="P621" s="5">
        <f t="shared" si="73"/>
        <v>86.044753086419746</v>
      </c>
      <c r="Q621" t="str">
        <f t="shared" si="74"/>
        <v>theater</v>
      </c>
      <c r="R621" t="str">
        <f t="shared" si="75"/>
        <v>plays</v>
      </c>
      <c r="S621" s="9" t="str">
        <f t="shared" si="76"/>
        <v>05-06-2011</v>
      </c>
      <c r="T621" s="9" t="str">
        <f t="shared" si="77"/>
        <v>05-07-2011</v>
      </c>
      <c r="U621" t="str">
        <f t="shared" si="78"/>
        <v>May</v>
      </c>
      <c r="V621">
        <f t="shared" si="79"/>
        <v>2011</v>
      </c>
    </row>
    <row r="622" spans="1:22" ht="18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 t="shared" si="72"/>
        <v>2.6802325581395348</v>
      </c>
      <c r="P622" s="5">
        <f t="shared" si="73"/>
        <v>90.0390625</v>
      </c>
      <c r="Q622" t="str">
        <f t="shared" si="74"/>
        <v>photography</v>
      </c>
      <c r="R622" t="str">
        <f t="shared" si="75"/>
        <v>photography books</v>
      </c>
      <c r="S622" s="9" t="str">
        <f t="shared" si="76"/>
        <v>07-08-2016</v>
      </c>
      <c r="T622" s="9" t="str">
        <f t="shared" si="77"/>
        <v>07-12-2016</v>
      </c>
      <c r="U622" t="str">
        <f t="shared" si="78"/>
        <v>Jul</v>
      </c>
      <c r="V622">
        <f t="shared" si="79"/>
        <v>2016</v>
      </c>
    </row>
    <row r="623" spans="1:22" ht="18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 t="shared" si="72"/>
        <v>6.1980078125000002</v>
      </c>
      <c r="P623" s="5">
        <f t="shared" si="73"/>
        <v>74.006063432835816</v>
      </c>
      <c r="Q623" t="str">
        <f t="shared" si="74"/>
        <v>theater</v>
      </c>
      <c r="R623" t="str">
        <f t="shared" si="75"/>
        <v>plays</v>
      </c>
      <c r="S623" s="9" t="str">
        <f t="shared" si="76"/>
        <v>09-13-2016</v>
      </c>
      <c r="T623" s="9" t="str">
        <f t="shared" si="77"/>
        <v>09-18-2016</v>
      </c>
      <c r="U623" t="str">
        <f t="shared" si="78"/>
        <v>Sep</v>
      </c>
      <c r="V623">
        <f t="shared" si="79"/>
        <v>2016</v>
      </c>
    </row>
    <row r="624" spans="1:22" ht="18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 t="shared" si="72"/>
        <v>3.1301587301587303E-2</v>
      </c>
      <c r="P624" s="5">
        <f t="shared" si="73"/>
        <v>92.4375</v>
      </c>
      <c r="Q624" t="str">
        <f t="shared" si="74"/>
        <v>music</v>
      </c>
      <c r="R624" t="str">
        <f t="shared" si="75"/>
        <v>indie rock</v>
      </c>
      <c r="S624" s="9" t="str">
        <f t="shared" si="76"/>
        <v>04-15-2018</v>
      </c>
      <c r="T624" s="9" t="str">
        <f t="shared" si="77"/>
        <v>05-11-2018</v>
      </c>
      <c r="U624" t="str">
        <f t="shared" si="78"/>
        <v>Apr</v>
      </c>
      <c r="V624">
        <f t="shared" si="79"/>
        <v>2018</v>
      </c>
    </row>
    <row r="625" spans="1:22" ht="18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 t="shared" si="72"/>
        <v>1.5992152704135738</v>
      </c>
      <c r="P625" s="5">
        <f t="shared" si="73"/>
        <v>55.999257333828446</v>
      </c>
      <c r="Q625" t="str">
        <f t="shared" si="74"/>
        <v>theater</v>
      </c>
      <c r="R625" t="str">
        <f t="shared" si="75"/>
        <v>plays</v>
      </c>
      <c r="S625" s="9" t="str">
        <f t="shared" si="76"/>
        <v>07-16-2015</v>
      </c>
      <c r="T625" s="9" t="str">
        <f t="shared" si="77"/>
        <v>07-21-2015</v>
      </c>
      <c r="U625" t="str">
        <f t="shared" si="78"/>
        <v>Jul</v>
      </c>
      <c r="V625">
        <f t="shared" si="79"/>
        <v>2015</v>
      </c>
    </row>
    <row r="626" spans="1:22" ht="18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 t="shared" si="72"/>
        <v>2.793921568627451</v>
      </c>
      <c r="P626" s="5">
        <f t="shared" si="73"/>
        <v>32.983796296296298</v>
      </c>
      <c r="Q626" t="str">
        <f t="shared" si="74"/>
        <v>photography</v>
      </c>
      <c r="R626" t="str">
        <f t="shared" si="75"/>
        <v>photography books</v>
      </c>
      <c r="S626" s="9" t="str">
        <f t="shared" si="76"/>
        <v>01-25-2015</v>
      </c>
      <c r="T626" s="9" t="str">
        <f t="shared" si="77"/>
        <v>01-31-2015</v>
      </c>
      <c r="U626" t="str">
        <f t="shared" si="78"/>
        <v>Jan</v>
      </c>
      <c r="V626">
        <f t="shared" si="79"/>
        <v>2015</v>
      </c>
    </row>
    <row r="627" spans="1:22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 t="shared" si="72"/>
        <v>0.77373333333333338</v>
      </c>
      <c r="P627" s="5">
        <f t="shared" si="73"/>
        <v>93.596774193548384</v>
      </c>
      <c r="Q627" t="str">
        <f t="shared" si="74"/>
        <v>theater</v>
      </c>
      <c r="R627" t="str">
        <f t="shared" si="75"/>
        <v>plays</v>
      </c>
      <c r="S627" s="9" t="str">
        <f t="shared" si="76"/>
        <v>01-27-2020</v>
      </c>
      <c r="T627" s="9" t="str">
        <f t="shared" si="77"/>
        <v>02-10-2020</v>
      </c>
      <c r="U627" t="str">
        <f t="shared" si="78"/>
        <v>Jan</v>
      </c>
      <c r="V627">
        <f t="shared" si="79"/>
        <v>2020</v>
      </c>
    </row>
    <row r="628" spans="1:22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 t="shared" si="72"/>
        <v>2.0632812500000002</v>
      </c>
      <c r="P628" s="5">
        <f t="shared" si="73"/>
        <v>69.867724867724874</v>
      </c>
      <c r="Q628" t="str">
        <f t="shared" si="74"/>
        <v>theater</v>
      </c>
      <c r="R628" t="str">
        <f t="shared" si="75"/>
        <v>plays</v>
      </c>
      <c r="S628" s="9" t="str">
        <f t="shared" si="76"/>
        <v>09-28-2010</v>
      </c>
      <c r="T628" s="9" t="str">
        <f t="shared" si="77"/>
        <v>10-07-2010</v>
      </c>
      <c r="U628" t="str">
        <f t="shared" si="78"/>
        <v>Sep</v>
      </c>
      <c r="V628">
        <f t="shared" si="79"/>
        <v>2010</v>
      </c>
    </row>
    <row r="629" spans="1:22" ht="18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 t="shared" si="72"/>
        <v>6.9424999999999999</v>
      </c>
      <c r="P629" s="5">
        <f t="shared" si="73"/>
        <v>72.129870129870127</v>
      </c>
      <c r="Q629" t="str">
        <f t="shared" si="74"/>
        <v>food</v>
      </c>
      <c r="R629" t="str">
        <f t="shared" si="75"/>
        <v>food trucks</v>
      </c>
      <c r="S629" s="9" t="str">
        <f t="shared" si="76"/>
        <v>06-16-2010</v>
      </c>
      <c r="T629" s="9" t="str">
        <f t="shared" si="77"/>
        <v>07-10-2010</v>
      </c>
      <c r="U629" t="str">
        <f t="shared" si="78"/>
        <v>Jun</v>
      </c>
      <c r="V629">
        <f t="shared" si="79"/>
        <v>2010</v>
      </c>
    </row>
    <row r="630" spans="1:22" ht="18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 t="shared" si="72"/>
        <v>1.5178947368421052</v>
      </c>
      <c r="P630" s="5">
        <f t="shared" si="73"/>
        <v>30.041666666666668</v>
      </c>
      <c r="Q630" t="str">
        <f t="shared" si="74"/>
        <v>music</v>
      </c>
      <c r="R630" t="str">
        <f t="shared" si="75"/>
        <v>indie rock</v>
      </c>
      <c r="S630" s="9" t="str">
        <f t="shared" si="76"/>
        <v>10-04-2010</v>
      </c>
      <c r="T630" s="9" t="str">
        <f t="shared" si="77"/>
        <v>10-07-2010</v>
      </c>
      <c r="U630" t="str">
        <f t="shared" si="78"/>
        <v>Oct</v>
      </c>
      <c r="V630">
        <f t="shared" si="79"/>
        <v>2010</v>
      </c>
    </row>
    <row r="631" spans="1:22" ht="18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 t="shared" si="72"/>
        <v>0.64582072176949945</v>
      </c>
      <c r="P631" s="5">
        <f t="shared" si="73"/>
        <v>73.968000000000004</v>
      </c>
      <c r="Q631" t="str">
        <f t="shared" si="74"/>
        <v>theater</v>
      </c>
      <c r="R631" t="str">
        <f t="shared" si="75"/>
        <v>plays</v>
      </c>
      <c r="S631" s="9" t="str">
        <f t="shared" si="76"/>
        <v>07-06-2016</v>
      </c>
      <c r="T631" s="9" t="str">
        <f t="shared" si="77"/>
        <v>07-08-2016</v>
      </c>
      <c r="U631" t="str">
        <f t="shared" si="78"/>
        <v>Jul</v>
      </c>
      <c r="V631">
        <f t="shared" si="79"/>
        <v>2016</v>
      </c>
    </row>
    <row r="632" spans="1:22" ht="18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 t="shared" si="72"/>
        <v>0.62873684210526315</v>
      </c>
      <c r="P632" s="5">
        <f t="shared" si="73"/>
        <v>68.65517241379311</v>
      </c>
      <c r="Q632" t="str">
        <f t="shared" si="74"/>
        <v>theater</v>
      </c>
      <c r="R632" t="str">
        <f t="shared" si="75"/>
        <v>plays</v>
      </c>
      <c r="S632" s="9" t="str">
        <f t="shared" si="76"/>
        <v>05-01-2019</v>
      </c>
      <c r="T632" s="9" t="str">
        <f t="shared" si="77"/>
        <v>05-12-2019</v>
      </c>
      <c r="U632" t="str">
        <f t="shared" si="78"/>
        <v>May</v>
      </c>
      <c r="V632">
        <f t="shared" si="79"/>
        <v>2019</v>
      </c>
    </row>
    <row r="633" spans="1:22" ht="18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 t="shared" si="72"/>
        <v>3.1039864864864866</v>
      </c>
      <c r="P633" s="5">
        <f t="shared" si="73"/>
        <v>59.992164544564154</v>
      </c>
      <c r="Q633" t="str">
        <f t="shared" si="74"/>
        <v>theater</v>
      </c>
      <c r="R633" t="str">
        <f t="shared" si="75"/>
        <v>plays</v>
      </c>
      <c r="S633" s="9" t="str">
        <f t="shared" si="76"/>
        <v>03-26-2019</v>
      </c>
      <c r="T633" s="9" t="str">
        <f t="shared" si="77"/>
        <v>03-30-2019</v>
      </c>
      <c r="U633" t="str">
        <f t="shared" si="78"/>
        <v>Mar</v>
      </c>
      <c r="V633">
        <f t="shared" si="79"/>
        <v>2019</v>
      </c>
    </row>
    <row r="634" spans="1:22" ht="18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 t="shared" si="72"/>
        <v>0.42859916782246882</v>
      </c>
      <c r="P634" s="5">
        <f t="shared" si="73"/>
        <v>111.15827338129496</v>
      </c>
      <c r="Q634" t="str">
        <f t="shared" si="74"/>
        <v>theater</v>
      </c>
      <c r="R634" t="str">
        <f t="shared" si="75"/>
        <v>plays</v>
      </c>
      <c r="S634" s="9" t="str">
        <f t="shared" si="76"/>
        <v>11-02-2014</v>
      </c>
      <c r="T634" s="9" t="str">
        <f t="shared" si="77"/>
        <v>11-20-2014</v>
      </c>
      <c r="U634" t="str">
        <f t="shared" si="78"/>
        <v>Nov</v>
      </c>
      <c r="V634">
        <f t="shared" si="79"/>
        <v>2014</v>
      </c>
    </row>
    <row r="635" spans="1:22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 t="shared" si="72"/>
        <v>0.83119402985074631</v>
      </c>
      <c r="P635" s="5">
        <f t="shared" si="73"/>
        <v>53.038095238095238</v>
      </c>
      <c r="Q635" t="str">
        <f t="shared" si="74"/>
        <v>film &amp; video</v>
      </c>
      <c r="R635" t="str">
        <f t="shared" si="75"/>
        <v>animation</v>
      </c>
      <c r="S635" s="9" t="str">
        <f t="shared" si="76"/>
        <v>11-07-2015</v>
      </c>
      <c r="T635" s="9" t="str">
        <f t="shared" si="77"/>
        <v>11-11-2015</v>
      </c>
      <c r="U635" t="str">
        <f t="shared" si="78"/>
        <v>Nov</v>
      </c>
      <c r="V635">
        <f t="shared" si="79"/>
        <v>2015</v>
      </c>
    </row>
    <row r="636" spans="1:22" ht="18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 t="shared" si="72"/>
        <v>0.78531302876480547</v>
      </c>
      <c r="P636" s="5">
        <f t="shared" si="73"/>
        <v>55.985524728588658</v>
      </c>
      <c r="Q636" t="str">
        <f t="shared" si="74"/>
        <v>film &amp; video</v>
      </c>
      <c r="R636" t="str">
        <f t="shared" si="75"/>
        <v>television</v>
      </c>
      <c r="S636" s="9" t="str">
        <f t="shared" si="76"/>
        <v>03-25-2017</v>
      </c>
      <c r="T636" s="9" t="str">
        <f t="shared" si="77"/>
        <v>04-08-2017</v>
      </c>
      <c r="U636" t="str">
        <f t="shared" si="78"/>
        <v>Mar</v>
      </c>
      <c r="V636">
        <f t="shared" si="79"/>
        <v>2017</v>
      </c>
    </row>
    <row r="637" spans="1:22" ht="18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 t="shared" si="72"/>
        <v>1.1409352517985611</v>
      </c>
      <c r="P637" s="5">
        <f t="shared" si="73"/>
        <v>69.986760812003524</v>
      </c>
      <c r="Q637" t="str">
        <f t="shared" si="74"/>
        <v>film &amp; video</v>
      </c>
      <c r="R637" t="str">
        <f t="shared" si="75"/>
        <v>television</v>
      </c>
      <c r="S637" s="9" t="str">
        <f t="shared" si="76"/>
        <v>02-09-2013</v>
      </c>
      <c r="T637" s="9" t="str">
        <f t="shared" si="77"/>
        <v>03-13-2013</v>
      </c>
      <c r="U637" t="str">
        <f t="shared" si="78"/>
        <v>Feb</v>
      </c>
      <c r="V637">
        <f t="shared" si="79"/>
        <v>2013</v>
      </c>
    </row>
    <row r="638" spans="1:22" ht="18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 t="shared" si="72"/>
        <v>0.64537683358624176</v>
      </c>
      <c r="P638" s="5">
        <f t="shared" si="73"/>
        <v>48.998079877112133</v>
      </c>
      <c r="Q638" t="str">
        <f t="shared" si="74"/>
        <v>film &amp; video</v>
      </c>
      <c r="R638" t="str">
        <f t="shared" si="75"/>
        <v>animation</v>
      </c>
      <c r="S638" s="9" t="str">
        <f t="shared" si="76"/>
        <v>01-18-2012</v>
      </c>
      <c r="T638" s="9" t="str">
        <f t="shared" si="77"/>
        <v>03-03-2012</v>
      </c>
      <c r="U638" t="str">
        <f t="shared" si="78"/>
        <v>Jan</v>
      </c>
      <c r="V638">
        <f t="shared" si="79"/>
        <v>2012</v>
      </c>
    </row>
    <row r="639" spans="1:22" ht="18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 t="shared" si="72"/>
        <v>0.79411764705882348</v>
      </c>
      <c r="P639" s="5">
        <f t="shared" si="73"/>
        <v>103.84615384615384</v>
      </c>
      <c r="Q639" t="str">
        <f t="shared" si="74"/>
        <v>theater</v>
      </c>
      <c r="R639" t="str">
        <f t="shared" si="75"/>
        <v>plays</v>
      </c>
      <c r="S639" s="9" t="str">
        <f t="shared" si="76"/>
        <v>11-14-2016</v>
      </c>
      <c r="T639" s="9" t="str">
        <f t="shared" si="77"/>
        <v>11-22-2016</v>
      </c>
      <c r="U639" t="str">
        <f t="shared" si="78"/>
        <v>Nov</v>
      </c>
      <c r="V639">
        <f t="shared" si="79"/>
        <v>2016</v>
      </c>
    </row>
    <row r="640" spans="1:22" ht="18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 t="shared" si="72"/>
        <v>0.11419117647058824</v>
      </c>
      <c r="P640" s="5">
        <f t="shared" si="73"/>
        <v>99.127659574468083</v>
      </c>
      <c r="Q640" t="str">
        <f t="shared" si="74"/>
        <v>theater</v>
      </c>
      <c r="R640" t="str">
        <f t="shared" si="75"/>
        <v>plays</v>
      </c>
      <c r="S640" s="9" t="str">
        <f t="shared" si="76"/>
        <v>07-27-2010</v>
      </c>
      <c r="T640" s="9" t="str">
        <f t="shared" si="77"/>
        <v>08-08-2010</v>
      </c>
      <c r="U640" t="str">
        <f t="shared" si="78"/>
        <v>Jul</v>
      </c>
      <c r="V640">
        <f t="shared" si="79"/>
        <v>2010</v>
      </c>
    </row>
    <row r="641" spans="1:22" ht="18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 t="shared" si="72"/>
        <v>0.56186046511627907</v>
      </c>
      <c r="P641" s="5">
        <f t="shared" si="73"/>
        <v>107.37777777777778</v>
      </c>
      <c r="Q641" t="str">
        <f t="shared" si="74"/>
        <v>film &amp; video</v>
      </c>
      <c r="R641" t="str">
        <f t="shared" si="75"/>
        <v>drama</v>
      </c>
      <c r="S641" s="9" t="str">
        <f t="shared" si="76"/>
        <v>07-28-2018</v>
      </c>
      <c r="T641" s="9" t="str">
        <f t="shared" si="77"/>
        <v>07-28-2018</v>
      </c>
      <c r="U641" t="str">
        <f t="shared" si="78"/>
        <v>Jul</v>
      </c>
      <c r="V641">
        <f t="shared" si="79"/>
        <v>2018</v>
      </c>
    </row>
    <row r="642" spans="1:22" ht="18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 t="shared" si="72"/>
        <v>0.16501669449081802</v>
      </c>
      <c r="P642" s="5">
        <f t="shared" si="73"/>
        <v>76.922178988326849</v>
      </c>
      <c r="Q642" t="str">
        <f t="shared" si="74"/>
        <v>theater</v>
      </c>
      <c r="R642" t="str">
        <f t="shared" si="75"/>
        <v>plays</v>
      </c>
      <c r="S642" s="9" t="str">
        <f t="shared" si="76"/>
        <v>01-18-2016</v>
      </c>
      <c r="T642" s="9" t="str">
        <f t="shared" si="77"/>
        <v>01-21-2016</v>
      </c>
      <c r="U642" t="str">
        <f t="shared" si="78"/>
        <v>Jan</v>
      </c>
      <c r="V642">
        <f t="shared" si="79"/>
        <v>2016</v>
      </c>
    </row>
    <row r="643" spans="1:22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 t="shared" ref="O643:O706" si="80">E643/D643</f>
        <v>1.1996808510638297</v>
      </c>
      <c r="P643" s="5">
        <f t="shared" ref="P643:P706" si="81">IF(G643=0,0,E643/G643)</f>
        <v>58.128865979381445</v>
      </c>
      <c r="Q643" t="str">
        <f t="shared" ref="Q643:Q706" si="82">LEFT(N643,FIND("/",N643,1)-1)</f>
        <v>theater</v>
      </c>
      <c r="R643" t="str">
        <f t="shared" ref="R643:R706" si="83">MID(N643,FIND("/",N643,1)+1,LEN(N643)-FIND("/",N643,1))</f>
        <v>plays</v>
      </c>
      <c r="S643" s="9" t="str">
        <f t="shared" ref="S643:S706" si="84">TEXT((J643/86400)+25569+(9/24),"mm-dd-yyyy")</f>
        <v>02-20-2017</v>
      </c>
      <c r="T643" s="9" t="str">
        <f t="shared" ref="T643:T706" si="85">TEXT((K643/86400)+25569+(9/24),"mm-dd-yyyy")</f>
        <v>03-20-2017</v>
      </c>
      <c r="U643" t="str">
        <f t="shared" ref="U643:U706" si="86">TEXT(MONTH(S643)*29,"MMM")</f>
        <v>Feb</v>
      </c>
      <c r="V643">
        <f t="shared" ref="V643:V706" si="87">YEAR(S643)</f>
        <v>2017</v>
      </c>
    </row>
    <row r="644" spans="1:22" ht="18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 t="shared" si="80"/>
        <v>1.4545652173913044</v>
      </c>
      <c r="P644" s="5">
        <f t="shared" si="81"/>
        <v>103.73643410852713</v>
      </c>
      <c r="Q644" t="str">
        <f t="shared" si="82"/>
        <v>technology</v>
      </c>
      <c r="R644" t="str">
        <f t="shared" si="83"/>
        <v>wearables</v>
      </c>
      <c r="S644" s="9" t="str">
        <f t="shared" si="84"/>
        <v>12-17-2018</v>
      </c>
      <c r="T644" s="9" t="str">
        <f t="shared" si="85"/>
        <v>12-26-2018</v>
      </c>
      <c r="U644" t="str">
        <f t="shared" si="86"/>
        <v>Dec</v>
      </c>
      <c r="V644">
        <f t="shared" si="87"/>
        <v>2018</v>
      </c>
    </row>
    <row r="645" spans="1:22" ht="18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 t="shared" si="80"/>
        <v>2.2138255033557046</v>
      </c>
      <c r="P645" s="5">
        <f t="shared" si="81"/>
        <v>87.962666666666664</v>
      </c>
      <c r="Q645" t="str">
        <f t="shared" si="82"/>
        <v>theater</v>
      </c>
      <c r="R645" t="str">
        <f t="shared" si="83"/>
        <v>plays</v>
      </c>
      <c r="S645" s="9" t="str">
        <f t="shared" si="84"/>
        <v>03-01-2017</v>
      </c>
      <c r="T645" s="9" t="str">
        <f t="shared" si="85"/>
        <v>03-19-2017</v>
      </c>
      <c r="U645" t="str">
        <f t="shared" si="86"/>
        <v>Mar</v>
      </c>
      <c r="V645">
        <f t="shared" si="87"/>
        <v>2017</v>
      </c>
    </row>
    <row r="646" spans="1:22" ht="18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 t="shared" si="80"/>
        <v>0.48396694214876035</v>
      </c>
      <c r="P646" s="5">
        <f t="shared" si="81"/>
        <v>28</v>
      </c>
      <c r="Q646" t="str">
        <f t="shared" si="82"/>
        <v>theater</v>
      </c>
      <c r="R646" t="str">
        <f t="shared" si="83"/>
        <v>plays</v>
      </c>
      <c r="S646" s="9" t="str">
        <f t="shared" si="84"/>
        <v>12-18-2018</v>
      </c>
      <c r="T646" s="9" t="str">
        <f t="shared" si="85"/>
        <v>01-03-2019</v>
      </c>
      <c r="U646" t="str">
        <f t="shared" si="86"/>
        <v>Dec</v>
      </c>
      <c r="V646">
        <f t="shared" si="87"/>
        <v>2018</v>
      </c>
    </row>
    <row r="647" spans="1:22" ht="18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 t="shared" si="80"/>
        <v>0.92911504424778757</v>
      </c>
      <c r="P647" s="5">
        <f t="shared" si="81"/>
        <v>37.999361294443261</v>
      </c>
      <c r="Q647" t="str">
        <f t="shared" si="82"/>
        <v>music</v>
      </c>
      <c r="R647" t="str">
        <f t="shared" si="83"/>
        <v>rock</v>
      </c>
      <c r="S647" s="9" t="str">
        <f t="shared" si="84"/>
        <v>09-26-2018</v>
      </c>
      <c r="T647" s="9" t="str">
        <f t="shared" si="85"/>
        <v>10-17-2018</v>
      </c>
      <c r="U647" t="str">
        <f t="shared" si="86"/>
        <v>Sep</v>
      </c>
      <c r="V647">
        <f t="shared" si="87"/>
        <v>2018</v>
      </c>
    </row>
    <row r="648" spans="1:22" ht="18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 t="shared" si="80"/>
        <v>0.88599797365754818</v>
      </c>
      <c r="P648" s="5">
        <f t="shared" si="81"/>
        <v>29.999313893653515</v>
      </c>
      <c r="Q648" t="str">
        <f t="shared" si="82"/>
        <v>games</v>
      </c>
      <c r="R648" t="str">
        <f t="shared" si="83"/>
        <v>video games</v>
      </c>
      <c r="S648" s="9" t="str">
        <f t="shared" si="84"/>
        <v>03-13-2013</v>
      </c>
      <c r="T648" s="9" t="str">
        <f t="shared" si="85"/>
        <v>03-24-2013</v>
      </c>
      <c r="U648" t="str">
        <f t="shared" si="86"/>
        <v>Mar</v>
      </c>
      <c r="V648">
        <f t="shared" si="87"/>
        <v>2013</v>
      </c>
    </row>
    <row r="649" spans="1:22" ht="18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 t="shared" si="80"/>
        <v>0.41399999999999998</v>
      </c>
      <c r="P649" s="5">
        <f t="shared" si="81"/>
        <v>103.5</v>
      </c>
      <c r="Q649" t="str">
        <f t="shared" si="82"/>
        <v>publishing</v>
      </c>
      <c r="R649" t="str">
        <f t="shared" si="83"/>
        <v>translations</v>
      </c>
      <c r="S649" s="9" t="str">
        <f t="shared" si="84"/>
        <v>04-09-2018</v>
      </c>
      <c r="T649" s="9" t="str">
        <f t="shared" si="85"/>
        <v>05-03-2018</v>
      </c>
      <c r="U649" t="str">
        <f t="shared" si="86"/>
        <v>Apr</v>
      </c>
      <c r="V649">
        <f t="shared" si="87"/>
        <v>2018</v>
      </c>
    </row>
    <row r="650" spans="1:22" ht="18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 t="shared" si="80"/>
        <v>0.63056795131845844</v>
      </c>
      <c r="P650" s="5">
        <f t="shared" si="81"/>
        <v>85.994467496542185</v>
      </c>
      <c r="Q650" t="str">
        <f t="shared" si="82"/>
        <v>food</v>
      </c>
      <c r="R650" t="str">
        <f t="shared" si="83"/>
        <v>food trucks</v>
      </c>
      <c r="S650" s="9" t="str">
        <f t="shared" si="84"/>
        <v>07-06-2017</v>
      </c>
      <c r="T650" s="9" t="str">
        <f t="shared" si="85"/>
        <v>07-24-2017</v>
      </c>
      <c r="U650" t="str">
        <f t="shared" si="86"/>
        <v>Jul</v>
      </c>
      <c r="V650">
        <f t="shared" si="87"/>
        <v>2017</v>
      </c>
    </row>
    <row r="651" spans="1:22" ht="18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 t="shared" si="80"/>
        <v>0.48482333607230893</v>
      </c>
      <c r="P651" s="5">
        <f t="shared" si="81"/>
        <v>98.011627906976742</v>
      </c>
      <c r="Q651" t="str">
        <f t="shared" si="82"/>
        <v>theater</v>
      </c>
      <c r="R651" t="str">
        <f t="shared" si="83"/>
        <v>plays</v>
      </c>
      <c r="S651" s="9" t="str">
        <f t="shared" si="84"/>
        <v>10-20-2010</v>
      </c>
      <c r="T651" s="9" t="str">
        <f t="shared" si="85"/>
        <v>10-31-2010</v>
      </c>
      <c r="U651" t="str">
        <f t="shared" si="86"/>
        <v>Oct</v>
      </c>
      <c r="V651">
        <f t="shared" si="87"/>
        <v>2010</v>
      </c>
    </row>
    <row r="652" spans="1:22" ht="18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 t="shared" si="80"/>
        <v>0.02</v>
      </c>
      <c r="P652" s="5">
        <f t="shared" si="81"/>
        <v>2</v>
      </c>
      <c r="Q652" t="str">
        <f t="shared" si="82"/>
        <v>music</v>
      </c>
      <c r="R652" t="str">
        <f t="shared" si="83"/>
        <v>jazz</v>
      </c>
      <c r="S652" s="9" t="str">
        <f t="shared" si="84"/>
        <v>07-08-2014</v>
      </c>
      <c r="T652" s="9" t="str">
        <f t="shared" si="85"/>
        <v>08-04-2014</v>
      </c>
      <c r="U652" t="str">
        <f t="shared" si="86"/>
        <v>Jul</v>
      </c>
      <c r="V652">
        <f t="shared" si="87"/>
        <v>2014</v>
      </c>
    </row>
    <row r="653" spans="1:22" ht="18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 t="shared" si="80"/>
        <v>0.88479410269445857</v>
      </c>
      <c r="P653" s="5">
        <f t="shared" si="81"/>
        <v>44.994570837642193</v>
      </c>
      <c r="Q653" t="str">
        <f t="shared" si="82"/>
        <v>film &amp; video</v>
      </c>
      <c r="R653" t="str">
        <f t="shared" si="83"/>
        <v>shorts</v>
      </c>
      <c r="S653" s="9" t="str">
        <f t="shared" si="84"/>
        <v>02-22-2014</v>
      </c>
      <c r="T653" s="9" t="str">
        <f t="shared" si="85"/>
        <v>03-09-2014</v>
      </c>
      <c r="U653" t="str">
        <f t="shared" si="86"/>
        <v>Feb</v>
      </c>
      <c r="V653">
        <f t="shared" si="87"/>
        <v>2014</v>
      </c>
    </row>
    <row r="654" spans="1:22" ht="18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 t="shared" si="80"/>
        <v>1.2684</v>
      </c>
      <c r="P654" s="5">
        <f t="shared" si="81"/>
        <v>31.012224938875306</v>
      </c>
      <c r="Q654" t="str">
        <f t="shared" si="82"/>
        <v>technology</v>
      </c>
      <c r="R654" t="str">
        <f t="shared" si="83"/>
        <v>web</v>
      </c>
      <c r="S654" s="9" t="str">
        <f t="shared" si="84"/>
        <v>08-05-2016</v>
      </c>
      <c r="T654" s="9" t="str">
        <f t="shared" si="85"/>
        <v>09-17-2016</v>
      </c>
      <c r="U654" t="str">
        <f t="shared" si="86"/>
        <v>Aug</v>
      </c>
      <c r="V654">
        <f t="shared" si="87"/>
        <v>2016</v>
      </c>
    </row>
    <row r="655" spans="1:22" ht="18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 t="shared" si="80"/>
        <v>23.388333333333332</v>
      </c>
      <c r="P655" s="5">
        <f t="shared" si="81"/>
        <v>59.970085470085472</v>
      </c>
      <c r="Q655" t="str">
        <f t="shared" si="82"/>
        <v>technology</v>
      </c>
      <c r="R655" t="str">
        <f t="shared" si="83"/>
        <v>web</v>
      </c>
      <c r="S655" s="9" t="str">
        <f t="shared" si="84"/>
        <v>04-08-2016</v>
      </c>
      <c r="T655" s="9" t="str">
        <f t="shared" si="85"/>
        <v>04-10-2016</v>
      </c>
      <c r="U655" t="str">
        <f t="shared" si="86"/>
        <v>Apr</v>
      </c>
      <c r="V655">
        <f t="shared" si="87"/>
        <v>2016</v>
      </c>
    </row>
    <row r="656" spans="1:22" ht="18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 t="shared" si="80"/>
        <v>5.0838857142857146</v>
      </c>
      <c r="P656" s="5">
        <f t="shared" si="81"/>
        <v>58.9973474801061</v>
      </c>
      <c r="Q656" t="str">
        <f t="shared" si="82"/>
        <v>music</v>
      </c>
      <c r="R656" t="str">
        <f t="shared" si="83"/>
        <v>metal</v>
      </c>
      <c r="S656" s="9" t="str">
        <f t="shared" si="84"/>
        <v>08-24-2015</v>
      </c>
      <c r="T656" s="9" t="str">
        <f t="shared" si="85"/>
        <v>08-29-2015</v>
      </c>
      <c r="U656" t="str">
        <f t="shared" si="86"/>
        <v>Aug</v>
      </c>
      <c r="V656">
        <f t="shared" si="87"/>
        <v>2015</v>
      </c>
    </row>
    <row r="657" spans="1:22" ht="18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 t="shared" si="80"/>
        <v>1.9147826086956521</v>
      </c>
      <c r="P657" s="5">
        <f t="shared" si="81"/>
        <v>50.045454545454547</v>
      </c>
      <c r="Q657" t="str">
        <f t="shared" si="82"/>
        <v>photography</v>
      </c>
      <c r="R657" t="str">
        <f t="shared" si="83"/>
        <v>photography books</v>
      </c>
      <c r="S657" s="9" t="str">
        <f t="shared" si="84"/>
        <v>03-02-2017</v>
      </c>
      <c r="T657" s="9" t="str">
        <f t="shared" si="85"/>
        <v>03-15-2017</v>
      </c>
      <c r="U657" t="str">
        <f t="shared" si="86"/>
        <v>Mar</v>
      </c>
      <c r="V657">
        <f t="shared" si="87"/>
        <v>2017</v>
      </c>
    </row>
    <row r="658" spans="1:22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 t="shared" si="80"/>
        <v>0.42127533783783783</v>
      </c>
      <c r="P658" s="5">
        <f t="shared" si="81"/>
        <v>98.966269841269835</v>
      </c>
      <c r="Q658" t="str">
        <f t="shared" si="82"/>
        <v>food</v>
      </c>
      <c r="R658" t="str">
        <f t="shared" si="83"/>
        <v>food trucks</v>
      </c>
      <c r="S658" s="9" t="str">
        <f t="shared" si="84"/>
        <v>12-28-2017</v>
      </c>
      <c r="T658" s="9" t="str">
        <f t="shared" si="85"/>
        <v>01-02-2018</v>
      </c>
      <c r="U658" t="str">
        <f t="shared" si="86"/>
        <v>Dec</v>
      </c>
      <c r="V658">
        <f t="shared" si="87"/>
        <v>2017</v>
      </c>
    </row>
    <row r="659" spans="1:22" ht="18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 t="shared" si="80"/>
        <v>8.2400000000000001E-2</v>
      </c>
      <c r="P659" s="5">
        <f t="shared" si="81"/>
        <v>58.857142857142854</v>
      </c>
      <c r="Q659" t="str">
        <f t="shared" si="82"/>
        <v>film &amp; video</v>
      </c>
      <c r="R659" t="str">
        <f t="shared" si="83"/>
        <v>science fiction</v>
      </c>
      <c r="S659" s="9" t="str">
        <f t="shared" si="84"/>
        <v>12-27-2017</v>
      </c>
      <c r="T659" s="9" t="str">
        <f t="shared" si="85"/>
        <v>01-12-2018</v>
      </c>
      <c r="U659" t="str">
        <f t="shared" si="86"/>
        <v>Dec</v>
      </c>
      <c r="V659">
        <f t="shared" si="87"/>
        <v>2017</v>
      </c>
    </row>
    <row r="660" spans="1:22" ht="18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 t="shared" si="80"/>
        <v>0.60064638783269964</v>
      </c>
      <c r="P660" s="5">
        <f t="shared" si="81"/>
        <v>81.010256410256417</v>
      </c>
      <c r="Q660" t="str">
        <f t="shared" si="82"/>
        <v>music</v>
      </c>
      <c r="R660" t="str">
        <f t="shared" si="83"/>
        <v>rock</v>
      </c>
      <c r="S660" s="9" t="str">
        <f t="shared" si="84"/>
        <v>08-30-2015</v>
      </c>
      <c r="T660" s="9" t="str">
        <f t="shared" si="85"/>
        <v>09-22-2015</v>
      </c>
      <c r="U660" t="str">
        <f t="shared" si="86"/>
        <v>Aug</v>
      </c>
      <c r="V660">
        <f t="shared" si="87"/>
        <v>2015</v>
      </c>
    </row>
    <row r="661" spans="1:22" ht="18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 t="shared" si="80"/>
        <v>0.47232808616404309</v>
      </c>
      <c r="P661" s="5">
        <f t="shared" si="81"/>
        <v>76.013333333333335</v>
      </c>
      <c r="Q661" t="str">
        <f t="shared" si="82"/>
        <v>film &amp; video</v>
      </c>
      <c r="R661" t="str">
        <f t="shared" si="83"/>
        <v>documentary</v>
      </c>
      <c r="S661" s="9" t="str">
        <f t="shared" si="84"/>
        <v>01-27-2011</v>
      </c>
      <c r="T661" s="9" t="str">
        <f t="shared" si="85"/>
        <v>01-28-2011</v>
      </c>
      <c r="U661" t="str">
        <f t="shared" si="86"/>
        <v>Jan</v>
      </c>
      <c r="V661">
        <f t="shared" si="87"/>
        <v>2011</v>
      </c>
    </row>
    <row r="662" spans="1:22" ht="18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 t="shared" si="80"/>
        <v>0.81736263736263737</v>
      </c>
      <c r="P662" s="5">
        <f t="shared" si="81"/>
        <v>96.597402597402592</v>
      </c>
      <c r="Q662" t="str">
        <f t="shared" si="82"/>
        <v>theater</v>
      </c>
      <c r="R662" t="str">
        <f t="shared" si="83"/>
        <v>plays</v>
      </c>
      <c r="S662" s="9" t="str">
        <f t="shared" si="84"/>
        <v>08-21-2015</v>
      </c>
      <c r="T662" s="9" t="str">
        <f t="shared" si="85"/>
        <v>08-30-2015</v>
      </c>
      <c r="U662" t="str">
        <f t="shared" si="86"/>
        <v>Aug</v>
      </c>
      <c r="V662">
        <f t="shared" si="87"/>
        <v>2015</v>
      </c>
    </row>
    <row r="663" spans="1:22" ht="18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 t="shared" si="80"/>
        <v>0.54187265917603</v>
      </c>
      <c r="P663" s="5">
        <f t="shared" si="81"/>
        <v>76.957446808510639</v>
      </c>
      <c r="Q663" t="str">
        <f t="shared" si="82"/>
        <v>music</v>
      </c>
      <c r="R663" t="str">
        <f t="shared" si="83"/>
        <v>jazz</v>
      </c>
      <c r="S663" s="9" t="str">
        <f t="shared" si="84"/>
        <v>03-28-2012</v>
      </c>
      <c r="T663" s="9" t="str">
        <f t="shared" si="85"/>
        <v>04-27-2012</v>
      </c>
      <c r="U663" t="str">
        <f t="shared" si="86"/>
        <v>Mar</v>
      </c>
      <c r="V663">
        <f t="shared" si="87"/>
        <v>2012</v>
      </c>
    </row>
    <row r="664" spans="1:22" ht="18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 t="shared" si="80"/>
        <v>0.97868131868131869</v>
      </c>
      <c r="P664" s="5">
        <f t="shared" si="81"/>
        <v>67.984732824427482</v>
      </c>
      <c r="Q664" t="str">
        <f t="shared" si="82"/>
        <v>theater</v>
      </c>
      <c r="R664" t="str">
        <f t="shared" si="83"/>
        <v>plays</v>
      </c>
      <c r="S664" s="9" t="str">
        <f t="shared" si="84"/>
        <v>12-09-2018</v>
      </c>
      <c r="T664" s="9" t="str">
        <f t="shared" si="85"/>
        <v>12-13-2018</v>
      </c>
      <c r="U664" t="str">
        <f t="shared" si="86"/>
        <v>Dec</v>
      </c>
      <c r="V664">
        <f t="shared" si="87"/>
        <v>2018</v>
      </c>
    </row>
    <row r="665" spans="1:22" ht="18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 t="shared" si="80"/>
        <v>0.77239999999999998</v>
      </c>
      <c r="P665" s="5">
        <f t="shared" si="81"/>
        <v>88.781609195402297</v>
      </c>
      <c r="Q665" t="str">
        <f t="shared" si="82"/>
        <v>theater</v>
      </c>
      <c r="R665" t="str">
        <f t="shared" si="83"/>
        <v>plays</v>
      </c>
      <c r="S665" s="9" t="str">
        <f t="shared" si="84"/>
        <v>10-07-2010</v>
      </c>
      <c r="T665" s="9" t="str">
        <f t="shared" si="85"/>
        <v>10-30-2010</v>
      </c>
      <c r="U665" t="str">
        <f t="shared" si="86"/>
        <v>Oct</v>
      </c>
      <c r="V665">
        <f t="shared" si="87"/>
        <v>2010</v>
      </c>
    </row>
    <row r="666" spans="1:22" ht="18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 t="shared" si="80"/>
        <v>0.33464735516372796</v>
      </c>
      <c r="P666" s="5">
        <f t="shared" si="81"/>
        <v>24.99623706491063</v>
      </c>
      <c r="Q666" t="str">
        <f t="shared" si="82"/>
        <v>music</v>
      </c>
      <c r="R666" t="str">
        <f t="shared" si="83"/>
        <v>jazz</v>
      </c>
      <c r="S666" s="9" t="str">
        <f t="shared" si="84"/>
        <v>02-20-2012</v>
      </c>
      <c r="T666" s="9" t="str">
        <f t="shared" si="85"/>
        <v>03-01-2012</v>
      </c>
      <c r="U666" t="str">
        <f t="shared" si="86"/>
        <v>Feb</v>
      </c>
      <c r="V666">
        <f t="shared" si="87"/>
        <v>2012</v>
      </c>
    </row>
    <row r="667" spans="1:22" ht="18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 t="shared" si="80"/>
        <v>2.3958823529411766</v>
      </c>
      <c r="P667" s="5">
        <f t="shared" si="81"/>
        <v>44.922794117647058</v>
      </c>
      <c r="Q667" t="str">
        <f t="shared" si="82"/>
        <v>film &amp; video</v>
      </c>
      <c r="R667" t="str">
        <f t="shared" si="83"/>
        <v>documentary</v>
      </c>
      <c r="S667" s="9" t="str">
        <f t="shared" si="84"/>
        <v>07-09-2011</v>
      </c>
      <c r="T667" s="9" t="str">
        <f t="shared" si="85"/>
        <v>07-23-2011</v>
      </c>
      <c r="U667" t="str">
        <f t="shared" si="86"/>
        <v>Jul</v>
      </c>
      <c r="V667">
        <f t="shared" si="87"/>
        <v>2011</v>
      </c>
    </row>
    <row r="668" spans="1:22" ht="18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 t="shared" si="80"/>
        <v>0.64032258064516134</v>
      </c>
      <c r="P668" s="5">
        <f t="shared" si="81"/>
        <v>79.400000000000006</v>
      </c>
      <c r="Q668" t="str">
        <f t="shared" si="82"/>
        <v>theater</v>
      </c>
      <c r="R668" t="str">
        <f t="shared" si="83"/>
        <v>plays</v>
      </c>
      <c r="S668" s="9" t="str">
        <f t="shared" si="84"/>
        <v>08-30-2013</v>
      </c>
      <c r="T668" s="9" t="str">
        <f t="shared" si="85"/>
        <v>09-05-2013</v>
      </c>
      <c r="U668" t="str">
        <f t="shared" si="86"/>
        <v>Aug</v>
      </c>
      <c r="V668">
        <f t="shared" si="87"/>
        <v>2013</v>
      </c>
    </row>
    <row r="669" spans="1:22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 t="shared" si="80"/>
        <v>1.7615942028985507</v>
      </c>
      <c r="P669" s="5">
        <f t="shared" si="81"/>
        <v>29.009546539379475</v>
      </c>
      <c r="Q669" t="str">
        <f t="shared" si="82"/>
        <v>journalism</v>
      </c>
      <c r="R669" t="str">
        <f t="shared" si="83"/>
        <v>audio</v>
      </c>
      <c r="S669" s="9" t="str">
        <f t="shared" si="84"/>
        <v>09-10-2014</v>
      </c>
      <c r="T669" s="9" t="str">
        <f t="shared" si="85"/>
        <v>09-19-2014</v>
      </c>
      <c r="U669" t="str">
        <f t="shared" si="86"/>
        <v>Sep</v>
      </c>
      <c r="V669">
        <f t="shared" si="87"/>
        <v>2014</v>
      </c>
    </row>
    <row r="670" spans="1:22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 t="shared" si="80"/>
        <v>0.20338181818181819</v>
      </c>
      <c r="P670" s="5">
        <f t="shared" si="81"/>
        <v>73.59210526315789</v>
      </c>
      <c r="Q670" t="str">
        <f t="shared" si="82"/>
        <v>theater</v>
      </c>
      <c r="R670" t="str">
        <f t="shared" si="83"/>
        <v>plays</v>
      </c>
      <c r="S670" s="9" t="str">
        <f t="shared" si="84"/>
        <v>08-01-2012</v>
      </c>
      <c r="T670" s="9" t="str">
        <f t="shared" si="85"/>
        <v>08-13-2012</v>
      </c>
      <c r="U670" t="str">
        <f t="shared" si="86"/>
        <v>Aug</v>
      </c>
      <c r="V670">
        <f t="shared" si="87"/>
        <v>2012</v>
      </c>
    </row>
    <row r="671" spans="1:22" ht="18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 t="shared" si="80"/>
        <v>3.5864754098360656</v>
      </c>
      <c r="P671" s="5">
        <f t="shared" si="81"/>
        <v>107.97038864898211</v>
      </c>
      <c r="Q671" t="str">
        <f t="shared" si="82"/>
        <v>theater</v>
      </c>
      <c r="R671" t="str">
        <f t="shared" si="83"/>
        <v>plays</v>
      </c>
      <c r="S671" s="9" t="str">
        <f t="shared" si="84"/>
        <v>06-26-2017</v>
      </c>
      <c r="T671" s="9" t="str">
        <f t="shared" si="85"/>
        <v>07-05-2017</v>
      </c>
      <c r="U671" t="str">
        <f t="shared" si="86"/>
        <v>Jun</v>
      </c>
      <c r="V671">
        <f t="shared" si="87"/>
        <v>2017</v>
      </c>
    </row>
    <row r="672" spans="1:22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 t="shared" si="80"/>
        <v>4.6885802469135802</v>
      </c>
      <c r="P672" s="5">
        <f t="shared" si="81"/>
        <v>68.987284287011803</v>
      </c>
      <c r="Q672" t="str">
        <f t="shared" si="82"/>
        <v>music</v>
      </c>
      <c r="R672" t="str">
        <f t="shared" si="83"/>
        <v>indie rock</v>
      </c>
      <c r="S672" s="9" t="str">
        <f t="shared" si="84"/>
        <v>02-25-2016</v>
      </c>
      <c r="T672" s="9" t="str">
        <f t="shared" si="85"/>
        <v>03-08-2016</v>
      </c>
      <c r="U672" t="str">
        <f t="shared" si="86"/>
        <v>Feb</v>
      </c>
      <c r="V672">
        <f t="shared" si="87"/>
        <v>2016</v>
      </c>
    </row>
    <row r="673" spans="1:22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 t="shared" si="80"/>
        <v>1.220563524590164</v>
      </c>
      <c r="P673" s="5">
        <f t="shared" si="81"/>
        <v>111.02236719478098</v>
      </c>
      <c r="Q673" t="str">
        <f t="shared" si="82"/>
        <v>theater</v>
      </c>
      <c r="R673" t="str">
        <f t="shared" si="83"/>
        <v>plays</v>
      </c>
      <c r="S673" s="9" t="str">
        <f t="shared" si="84"/>
        <v>07-31-2010</v>
      </c>
      <c r="T673" s="9" t="str">
        <f t="shared" si="85"/>
        <v>08-04-2010</v>
      </c>
      <c r="U673" t="str">
        <f t="shared" si="86"/>
        <v>Jul</v>
      </c>
      <c r="V673">
        <f t="shared" si="87"/>
        <v>2010</v>
      </c>
    </row>
    <row r="674" spans="1:22" ht="18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 t="shared" si="80"/>
        <v>0.55931783729156137</v>
      </c>
      <c r="P674" s="5">
        <f t="shared" si="81"/>
        <v>24.997515808491418</v>
      </c>
      <c r="Q674" t="str">
        <f t="shared" si="82"/>
        <v>theater</v>
      </c>
      <c r="R674" t="str">
        <f t="shared" si="83"/>
        <v>plays</v>
      </c>
      <c r="S674" s="9" t="str">
        <f t="shared" si="84"/>
        <v>03-21-2018</v>
      </c>
      <c r="T674" s="9" t="str">
        <f t="shared" si="85"/>
        <v>03-31-2018</v>
      </c>
      <c r="U674" t="str">
        <f t="shared" si="86"/>
        <v>Mar</v>
      </c>
      <c r="V674">
        <f t="shared" si="87"/>
        <v>2018</v>
      </c>
    </row>
    <row r="675" spans="1:22" ht="18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 t="shared" si="80"/>
        <v>0.43660714285714286</v>
      </c>
      <c r="P675" s="5">
        <f t="shared" si="81"/>
        <v>42.155172413793103</v>
      </c>
      <c r="Q675" t="str">
        <f t="shared" si="82"/>
        <v>music</v>
      </c>
      <c r="R675" t="str">
        <f t="shared" si="83"/>
        <v>indie rock</v>
      </c>
      <c r="S675" s="9" t="str">
        <f t="shared" si="84"/>
        <v>04-15-2016</v>
      </c>
      <c r="T675" s="9" t="str">
        <f t="shared" si="85"/>
        <v>05-06-2016</v>
      </c>
      <c r="U675" t="str">
        <f t="shared" si="86"/>
        <v>Apr</v>
      </c>
      <c r="V675">
        <f t="shared" si="87"/>
        <v>2016</v>
      </c>
    </row>
    <row r="676" spans="1:22" ht="18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 t="shared" si="80"/>
        <v>0.33538371411833628</v>
      </c>
      <c r="P676" s="5">
        <f t="shared" si="81"/>
        <v>47.003284072249592</v>
      </c>
      <c r="Q676" t="str">
        <f t="shared" si="82"/>
        <v>photography</v>
      </c>
      <c r="R676" t="str">
        <f t="shared" si="83"/>
        <v>photography books</v>
      </c>
      <c r="S676" s="9" t="str">
        <f t="shared" si="84"/>
        <v>08-19-2011</v>
      </c>
      <c r="T676" s="9" t="str">
        <f t="shared" si="85"/>
        <v>10-05-2011</v>
      </c>
      <c r="U676" t="str">
        <f t="shared" si="86"/>
        <v>Aug</v>
      </c>
      <c r="V676">
        <f t="shared" si="87"/>
        <v>2011</v>
      </c>
    </row>
    <row r="677" spans="1:22" ht="18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 t="shared" si="80"/>
        <v>1.2297938144329896</v>
      </c>
      <c r="P677" s="5">
        <f t="shared" si="81"/>
        <v>36.0392749244713</v>
      </c>
      <c r="Q677" t="str">
        <f t="shared" si="82"/>
        <v>journalism</v>
      </c>
      <c r="R677" t="str">
        <f t="shared" si="83"/>
        <v>audio</v>
      </c>
      <c r="S677" s="9" t="str">
        <f t="shared" si="84"/>
        <v>09-11-2019</v>
      </c>
      <c r="T677" s="9" t="str">
        <f t="shared" si="85"/>
        <v>09-18-2019</v>
      </c>
      <c r="U677" t="str">
        <f t="shared" si="86"/>
        <v>Sep</v>
      </c>
      <c r="V677">
        <f t="shared" si="87"/>
        <v>2019</v>
      </c>
    </row>
    <row r="678" spans="1:22" ht="18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 t="shared" si="80"/>
        <v>1.8974959871589085</v>
      </c>
      <c r="P678" s="5">
        <f t="shared" si="81"/>
        <v>101.03760683760684</v>
      </c>
      <c r="Q678" t="str">
        <f t="shared" si="82"/>
        <v>photography</v>
      </c>
      <c r="R678" t="str">
        <f t="shared" si="83"/>
        <v>photography books</v>
      </c>
      <c r="S678" s="9" t="str">
        <f t="shared" si="84"/>
        <v>09-26-2012</v>
      </c>
      <c r="T678" s="9" t="str">
        <f t="shared" si="85"/>
        <v>10-05-2012</v>
      </c>
      <c r="U678" t="str">
        <f t="shared" si="86"/>
        <v>Sep</v>
      </c>
      <c r="V678">
        <f t="shared" si="87"/>
        <v>2012</v>
      </c>
    </row>
    <row r="679" spans="1:22" ht="18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 t="shared" si="80"/>
        <v>0.83622641509433959</v>
      </c>
      <c r="P679" s="5">
        <f t="shared" si="81"/>
        <v>39.927927927927925</v>
      </c>
      <c r="Q679" t="str">
        <f t="shared" si="82"/>
        <v>publishing</v>
      </c>
      <c r="R679" t="str">
        <f t="shared" si="83"/>
        <v>fiction</v>
      </c>
      <c r="S679" s="9" t="str">
        <f t="shared" si="84"/>
        <v>07-10-2016</v>
      </c>
      <c r="T679" s="9" t="str">
        <f t="shared" si="85"/>
        <v>08-29-2016</v>
      </c>
      <c r="U679" t="str">
        <f t="shared" si="86"/>
        <v>Jul</v>
      </c>
      <c r="V679">
        <f t="shared" si="87"/>
        <v>2016</v>
      </c>
    </row>
    <row r="680" spans="1:22" ht="18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 t="shared" si="80"/>
        <v>0.17968844221105529</v>
      </c>
      <c r="P680" s="5">
        <f t="shared" si="81"/>
        <v>83.158139534883716</v>
      </c>
      <c r="Q680" t="str">
        <f t="shared" si="82"/>
        <v>film &amp; video</v>
      </c>
      <c r="R680" t="str">
        <f t="shared" si="83"/>
        <v>drama</v>
      </c>
      <c r="S680" s="9" t="str">
        <f t="shared" si="84"/>
        <v>01-19-2019</v>
      </c>
      <c r="T680" s="9" t="str">
        <f t="shared" si="85"/>
        <v>01-21-2019</v>
      </c>
      <c r="U680" t="str">
        <f t="shared" si="86"/>
        <v>Jan</v>
      </c>
      <c r="V680">
        <f t="shared" si="87"/>
        <v>2019</v>
      </c>
    </row>
    <row r="681" spans="1:22" ht="18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 t="shared" si="80"/>
        <v>10.365</v>
      </c>
      <c r="P681" s="5">
        <f t="shared" si="81"/>
        <v>39.97520661157025</v>
      </c>
      <c r="Q681" t="str">
        <f t="shared" si="82"/>
        <v>food</v>
      </c>
      <c r="R681" t="str">
        <f t="shared" si="83"/>
        <v>food trucks</v>
      </c>
      <c r="S681" s="9" t="str">
        <f t="shared" si="84"/>
        <v>10-18-2019</v>
      </c>
      <c r="T681" s="9" t="str">
        <f t="shared" si="85"/>
        <v>10-23-2019</v>
      </c>
      <c r="U681" t="str">
        <f t="shared" si="86"/>
        <v>Oct</v>
      </c>
      <c r="V681">
        <f t="shared" si="87"/>
        <v>2019</v>
      </c>
    </row>
    <row r="682" spans="1:22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 t="shared" si="80"/>
        <v>0.97405219780219776</v>
      </c>
      <c r="P682" s="5">
        <f t="shared" si="81"/>
        <v>47.993908629441627</v>
      </c>
      <c r="Q682" t="str">
        <f t="shared" si="82"/>
        <v>games</v>
      </c>
      <c r="R682" t="str">
        <f t="shared" si="83"/>
        <v>mobile games</v>
      </c>
      <c r="S682" s="9" t="str">
        <f t="shared" si="84"/>
        <v>12-14-2019</v>
      </c>
      <c r="T682" s="9" t="str">
        <f t="shared" si="85"/>
        <v>12-16-2019</v>
      </c>
      <c r="U682" t="str">
        <f t="shared" si="86"/>
        <v>Dec</v>
      </c>
      <c r="V682">
        <f t="shared" si="87"/>
        <v>2019</v>
      </c>
    </row>
    <row r="683" spans="1:22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 t="shared" si="80"/>
        <v>0.86386203150461705</v>
      </c>
      <c r="P683" s="5">
        <f t="shared" si="81"/>
        <v>95.978877489438744</v>
      </c>
      <c r="Q683" t="str">
        <f t="shared" si="82"/>
        <v>theater</v>
      </c>
      <c r="R683" t="str">
        <f t="shared" si="83"/>
        <v>plays</v>
      </c>
      <c r="S683" s="9" t="str">
        <f t="shared" si="84"/>
        <v>12-21-2011</v>
      </c>
      <c r="T683" s="9" t="str">
        <f t="shared" si="85"/>
        <v>12-27-2011</v>
      </c>
      <c r="U683" t="str">
        <f t="shared" si="86"/>
        <v>Dec</v>
      </c>
      <c r="V683">
        <f t="shared" si="87"/>
        <v>2011</v>
      </c>
    </row>
    <row r="684" spans="1:22" ht="18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 t="shared" si="80"/>
        <v>1.5016666666666667</v>
      </c>
      <c r="P684" s="5">
        <f t="shared" si="81"/>
        <v>78.728155339805824</v>
      </c>
      <c r="Q684" t="str">
        <f t="shared" si="82"/>
        <v>theater</v>
      </c>
      <c r="R684" t="str">
        <f t="shared" si="83"/>
        <v>plays</v>
      </c>
      <c r="S684" s="9" t="str">
        <f t="shared" si="84"/>
        <v>12-11-2013</v>
      </c>
      <c r="T684" s="9" t="str">
        <f t="shared" si="85"/>
        <v>12-20-2013</v>
      </c>
      <c r="U684" t="str">
        <f t="shared" si="86"/>
        <v>Dec</v>
      </c>
      <c r="V684">
        <f t="shared" si="87"/>
        <v>2013</v>
      </c>
    </row>
    <row r="685" spans="1:22" ht="18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 t="shared" si="80"/>
        <v>3.5843478260869563</v>
      </c>
      <c r="P685" s="5">
        <f t="shared" si="81"/>
        <v>56.081632653061227</v>
      </c>
      <c r="Q685" t="str">
        <f t="shared" si="82"/>
        <v>theater</v>
      </c>
      <c r="R685" t="str">
        <f t="shared" si="83"/>
        <v>plays</v>
      </c>
      <c r="S685" s="9" t="str">
        <f t="shared" si="84"/>
        <v>09-16-2018</v>
      </c>
      <c r="T685" s="9" t="str">
        <f t="shared" si="85"/>
        <v>09-18-2018</v>
      </c>
      <c r="U685" t="str">
        <f t="shared" si="86"/>
        <v>Sep</v>
      </c>
      <c r="V685">
        <f t="shared" si="87"/>
        <v>2018</v>
      </c>
    </row>
    <row r="686" spans="1:22" ht="18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 t="shared" si="80"/>
        <v>5.4285714285714288</v>
      </c>
      <c r="P686" s="5">
        <f t="shared" si="81"/>
        <v>69.090909090909093</v>
      </c>
      <c r="Q686" t="str">
        <f t="shared" si="82"/>
        <v>publishing</v>
      </c>
      <c r="R686" t="str">
        <f t="shared" si="83"/>
        <v>nonfiction</v>
      </c>
      <c r="S686" s="9" t="str">
        <f t="shared" si="84"/>
        <v>06-29-2010</v>
      </c>
      <c r="T686" s="9" t="str">
        <f t="shared" si="85"/>
        <v>07-19-2010</v>
      </c>
      <c r="U686" t="str">
        <f t="shared" si="86"/>
        <v>Jun</v>
      </c>
      <c r="V686">
        <f t="shared" si="87"/>
        <v>2010</v>
      </c>
    </row>
    <row r="687" spans="1:22" ht="18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 t="shared" si="80"/>
        <v>0.67500714285714281</v>
      </c>
      <c r="P687" s="5">
        <f t="shared" si="81"/>
        <v>102.05291576673866</v>
      </c>
      <c r="Q687" t="str">
        <f t="shared" si="82"/>
        <v>theater</v>
      </c>
      <c r="R687" t="str">
        <f t="shared" si="83"/>
        <v>plays</v>
      </c>
      <c r="S687" s="9" t="str">
        <f t="shared" si="84"/>
        <v>08-23-2015</v>
      </c>
      <c r="T687" s="9" t="str">
        <f t="shared" si="85"/>
        <v>09-16-2015</v>
      </c>
      <c r="U687" t="str">
        <f t="shared" si="86"/>
        <v>Aug</v>
      </c>
      <c r="V687">
        <f t="shared" si="87"/>
        <v>2015</v>
      </c>
    </row>
    <row r="688" spans="1:22" ht="18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 t="shared" si="80"/>
        <v>1.9174666666666667</v>
      </c>
      <c r="P688" s="5">
        <f t="shared" si="81"/>
        <v>107.32089552238806</v>
      </c>
      <c r="Q688" t="str">
        <f t="shared" si="82"/>
        <v>technology</v>
      </c>
      <c r="R688" t="str">
        <f t="shared" si="83"/>
        <v>wearables</v>
      </c>
      <c r="S688" s="9" t="str">
        <f t="shared" si="84"/>
        <v>03-27-2018</v>
      </c>
      <c r="T688" s="9" t="str">
        <f t="shared" si="85"/>
        <v>04-07-2018</v>
      </c>
      <c r="U688" t="str">
        <f t="shared" si="86"/>
        <v>Mar</v>
      </c>
      <c r="V688">
        <f t="shared" si="87"/>
        <v>2018</v>
      </c>
    </row>
    <row r="689" spans="1:22" ht="18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 t="shared" si="80"/>
        <v>9.32</v>
      </c>
      <c r="P689" s="5">
        <f t="shared" si="81"/>
        <v>51.970260223048328</v>
      </c>
      <c r="Q689" t="str">
        <f t="shared" si="82"/>
        <v>theater</v>
      </c>
      <c r="R689" t="str">
        <f t="shared" si="83"/>
        <v>plays</v>
      </c>
      <c r="S689" s="9" t="str">
        <f t="shared" si="84"/>
        <v>03-12-2017</v>
      </c>
      <c r="T689" s="9" t="str">
        <f t="shared" si="85"/>
        <v>03-15-2017</v>
      </c>
      <c r="U689" t="str">
        <f t="shared" si="86"/>
        <v>Mar</v>
      </c>
      <c r="V689">
        <f t="shared" si="87"/>
        <v>2017</v>
      </c>
    </row>
    <row r="690" spans="1:22" ht="18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 t="shared" si="80"/>
        <v>4.2927586206896553</v>
      </c>
      <c r="P690" s="5">
        <f t="shared" si="81"/>
        <v>71.137142857142862</v>
      </c>
      <c r="Q690" t="str">
        <f t="shared" si="82"/>
        <v>film &amp; video</v>
      </c>
      <c r="R690" t="str">
        <f t="shared" si="83"/>
        <v>television</v>
      </c>
      <c r="S690" s="9" t="str">
        <f t="shared" si="84"/>
        <v>01-10-2019</v>
      </c>
      <c r="T690" s="9" t="str">
        <f t="shared" si="85"/>
        <v>01-26-2019</v>
      </c>
      <c r="U690" t="str">
        <f t="shared" si="86"/>
        <v>Jan</v>
      </c>
      <c r="V690">
        <f t="shared" si="87"/>
        <v>2019</v>
      </c>
    </row>
    <row r="691" spans="1:22" ht="18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 t="shared" si="80"/>
        <v>1.0065753424657535</v>
      </c>
      <c r="P691" s="5">
        <f t="shared" si="81"/>
        <v>106.49275362318841</v>
      </c>
      <c r="Q691" t="str">
        <f t="shared" si="82"/>
        <v>technology</v>
      </c>
      <c r="R691" t="str">
        <f t="shared" si="83"/>
        <v>web</v>
      </c>
      <c r="S691" s="9" t="str">
        <f t="shared" si="84"/>
        <v>10-29-2013</v>
      </c>
      <c r="T691" s="9" t="str">
        <f t="shared" si="85"/>
        <v>11-10-2013</v>
      </c>
      <c r="U691" t="str">
        <f t="shared" si="86"/>
        <v>Oct</v>
      </c>
      <c r="V691">
        <f t="shared" si="87"/>
        <v>2013</v>
      </c>
    </row>
    <row r="692" spans="1:22" ht="18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 t="shared" si="80"/>
        <v>2.266111111111111</v>
      </c>
      <c r="P692" s="5">
        <f t="shared" si="81"/>
        <v>42.93684210526316</v>
      </c>
      <c r="Q692" t="str">
        <f t="shared" si="82"/>
        <v>film &amp; video</v>
      </c>
      <c r="R692" t="str">
        <f t="shared" si="83"/>
        <v>documentary</v>
      </c>
      <c r="S692" s="9" t="str">
        <f t="shared" si="84"/>
        <v>11-27-2011</v>
      </c>
      <c r="T692" s="9" t="str">
        <f t="shared" si="85"/>
        <v>12-03-2011</v>
      </c>
      <c r="U692" t="str">
        <f t="shared" si="86"/>
        <v>Nov</v>
      </c>
      <c r="V692">
        <f t="shared" si="87"/>
        <v>2011</v>
      </c>
    </row>
    <row r="693" spans="1:22" ht="18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 t="shared" si="80"/>
        <v>1.4238</v>
      </c>
      <c r="P693" s="5">
        <f t="shared" si="81"/>
        <v>30.037974683544302</v>
      </c>
      <c r="Q693" t="str">
        <f t="shared" si="82"/>
        <v>film &amp; video</v>
      </c>
      <c r="R693" t="str">
        <f t="shared" si="83"/>
        <v>documentary</v>
      </c>
      <c r="S693" s="9" t="str">
        <f t="shared" si="84"/>
        <v>10-03-2012</v>
      </c>
      <c r="T693" s="9" t="str">
        <f t="shared" si="85"/>
        <v>10-20-2012</v>
      </c>
      <c r="U693" t="str">
        <f t="shared" si="86"/>
        <v>Oct</v>
      </c>
      <c r="V693">
        <f t="shared" si="87"/>
        <v>2012</v>
      </c>
    </row>
    <row r="694" spans="1:22" ht="18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 t="shared" si="80"/>
        <v>0.90633333333333332</v>
      </c>
      <c r="P694" s="5">
        <f t="shared" si="81"/>
        <v>70.623376623376629</v>
      </c>
      <c r="Q694" t="str">
        <f t="shared" si="82"/>
        <v>music</v>
      </c>
      <c r="R694" t="str">
        <f t="shared" si="83"/>
        <v>rock</v>
      </c>
      <c r="S694" s="9" t="str">
        <f t="shared" si="84"/>
        <v>07-09-2019</v>
      </c>
      <c r="T694" s="9" t="str">
        <f t="shared" si="85"/>
        <v>07-27-2019</v>
      </c>
      <c r="U694" t="str">
        <f t="shared" si="86"/>
        <v>Jul</v>
      </c>
      <c r="V694">
        <f t="shared" si="87"/>
        <v>2019</v>
      </c>
    </row>
    <row r="695" spans="1:22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 t="shared" si="80"/>
        <v>0.63966740576496672</v>
      </c>
      <c r="P695" s="5">
        <f t="shared" si="81"/>
        <v>66.016018306636155</v>
      </c>
      <c r="Q695" t="str">
        <f t="shared" si="82"/>
        <v>theater</v>
      </c>
      <c r="R695" t="str">
        <f t="shared" si="83"/>
        <v>plays</v>
      </c>
      <c r="S695" s="9" t="str">
        <f t="shared" si="84"/>
        <v>10-17-2017</v>
      </c>
      <c r="T695" s="9" t="str">
        <f t="shared" si="85"/>
        <v>11-03-2017</v>
      </c>
      <c r="U695" t="str">
        <f t="shared" si="86"/>
        <v>Oct</v>
      </c>
      <c r="V695">
        <f t="shared" si="87"/>
        <v>2017</v>
      </c>
    </row>
    <row r="696" spans="1:22" ht="18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 t="shared" si="80"/>
        <v>0.84131868131868137</v>
      </c>
      <c r="P696" s="5">
        <f t="shared" si="81"/>
        <v>96.911392405063296</v>
      </c>
      <c r="Q696" t="str">
        <f t="shared" si="82"/>
        <v>theater</v>
      </c>
      <c r="R696" t="str">
        <f t="shared" si="83"/>
        <v>plays</v>
      </c>
      <c r="S696" s="9" t="str">
        <f t="shared" si="84"/>
        <v>11-27-2017</v>
      </c>
      <c r="T696" s="9" t="str">
        <f t="shared" si="85"/>
        <v>01-03-2018</v>
      </c>
      <c r="U696" t="str">
        <f t="shared" si="86"/>
        <v>Nov</v>
      </c>
      <c r="V696">
        <f t="shared" si="87"/>
        <v>2017</v>
      </c>
    </row>
    <row r="697" spans="1:22" ht="18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 t="shared" si="80"/>
        <v>1.3393478260869565</v>
      </c>
      <c r="P697" s="5">
        <f t="shared" si="81"/>
        <v>62.867346938775512</v>
      </c>
      <c r="Q697" t="str">
        <f t="shared" si="82"/>
        <v>music</v>
      </c>
      <c r="R697" t="str">
        <f t="shared" si="83"/>
        <v>rock</v>
      </c>
      <c r="S697" s="9" t="str">
        <f t="shared" si="84"/>
        <v>11-14-2015</v>
      </c>
      <c r="T697" s="9" t="str">
        <f t="shared" si="85"/>
        <v>11-30-2015</v>
      </c>
      <c r="U697" t="str">
        <f t="shared" si="86"/>
        <v>Nov</v>
      </c>
      <c r="V697">
        <f t="shared" si="87"/>
        <v>2015</v>
      </c>
    </row>
    <row r="698" spans="1:22" ht="18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 t="shared" si="80"/>
        <v>0.59042047531992692</v>
      </c>
      <c r="P698" s="5">
        <f t="shared" si="81"/>
        <v>108.98537682789652</v>
      </c>
      <c r="Q698" t="str">
        <f t="shared" si="82"/>
        <v>theater</v>
      </c>
      <c r="R698" t="str">
        <f t="shared" si="83"/>
        <v>plays</v>
      </c>
      <c r="S698" s="9" t="str">
        <f t="shared" si="84"/>
        <v>04-20-2015</v>
      </c>
      <c r="T698" s="9" t="str">
        <f t="shared" si="85"/>
        <v>04-21-2015</v>
      </c>
      <c r="U698" t="str">
        <f t="shared" si="86"/>
        <v>Apr</v>
      </c>
      <c r="V698">
        <f t="shared" si="87"/>
        <v>2015</v>
      </c>
    </row>
    <row r="699" spans="1:22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 t="shared" si="80"/>
        <v>1.5280062063615205</v>
      </c>
      <c r="P699" s="5">
        <f t="shared" si="81"/>
        <v>26.999314599040439</v>
      </c>
      <c r="Q699" t="str">
        <f t="shared" si="82"/>
        <v>music</v>
      </c>
      <c r="R699" t="str">
        <f t="shared" si="83"/>
        <v>electric music</v>
      </c>
      <c r="S699" s="9" t="str">
        <f t="shared" si="84"/>
        <v>03-31-2018</v>
      </c>
      <c r="T699" s="9" t="str">
        <f t="shared" si="85"/>
        <v>04-02-2018</v>
      </c>
      <c r="U699" t="str">
        <f t="shared" si="86"/>
        <v>Mar</v>
      </c>
      <c r="V699">
        <f t="shared" si="87"/>
        <v>2018</v>
      </c>
    </row>
    <row r="700" spans="1:22" ht="18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 t="shared" si="80"/>
        <v>4.466912114014252</v>
      </c>
      <c r="P700" s="5">
        <f t="shared" si="81"/>
        <v>65.004147943311438</v>
      </c>
      <c r="Q700" t="str">
        <f t="shared" si="82"/>
        <v>technology</v>
      </c>
      <c r="R700" t="str">
        <f t="shared" si="83"/>
        <v>wearables</v>
      </c>
      <c r="S700" s="9" t="str">
        <f t="shared" si="84"/>
        <v>11-24-2011</v>
      </c>
      <c r="T700" s="9" t="str">
        <f t="shared" si="85"/>
        <v>12-08-2011</v>
      </c>
      <c r="U700" t="str">
        <f t="shared" si="86"/>
        <v>Nov</v>
      </c>
      <c r="V700">
        <f t="shared" si="87"/>
        <v>2011</v>
      </c>
    </row>
    <row r="701" spans="1:22" ht="18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 t="shared" si="80"/>
        <v>0.8439189189189189</v>
      </c>
      <c r="P701" s="5">
        <f t="shared" si="81"/>
        <v>111.51785714285714</v>
      </c>
      <c r="Q701" t="str">
        <f t="shared" si="82"/>
        <v>film &amp; video</v>
      </c>
      <c r="R701" t="str">
        <f t="shared" si="83"/>
        <v>drama</v>
      </c>
      <c r="S701" s="9" t="str">
        <f t="shared" si="84"/>
        <v>06-25-2019</v>
      </c>
      <c r="T701" s="9" t="str">
        <f t="shared" si="85"/>
        <v>06-26-2019</v>
      </c>
      <c r="U701" t="str">
        <f t="shared" si="86"/>
        <v>Jun</v>
      </c>
      <c r="V701">
        <f t="shared" si="87"/>
        <v>2019</v>
      </c>
    </row>
    <row r="702" spans="1:22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 t="shared" si="80"/>
        <v>0.03</v>
      </c>
      <c r="P702" s="5">
        <f t="shared" si="81"/>
        <v>3</v>
      </c>
      <c r="Q702" t="str">
        <f t="shared" si="82"/>
        <v>technology</v>
      </c>
      <c r="R702" t="str">
        <f t="shared" si="83"/>
        <v>wearables</v>
      </c>
      <c r="S702" s="9" t="str">
        <f t="shared" si="84"/>
        <v>01-25-2010</v>
      </c>
      <c r="T702" s="9" t="str">
        <f t="shared" si="85"/>
        <v>02-09-2010</v>
      </c>
      <c r="U702" t="str">
        <f t="shared" si="86"/>
        <v>Jan</v>
      </c>
      <c r="V702">
        <f t="shared" si="87"/>
        <v>2010</v>
      </c>
    </row>
    <row r="703" spans="1:22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 t="shared" si="80"/>
        <v>1.7502692307692307</v>
      </c>
      <c r="P703" s="5">
        <f t="shared" si="81"/>
        <v>110.99268292682927</v>
      </c>
      <c r="Q703" t="str">
        <f t="shared" si="82"/>
        <v>theater</v>
      </c>
      <c r="R703" t="str">
        <f t="shared" si="83"/>
        <v>plays</v>
      </c>
      <c r="S703" s="9" t="str">
        <f t="shared" si="84"/>
        <v>03-27-2011</v>
      </c>
      <c r="T703" s="9" t="str">
        <f t="shared" si="85"/>
        <v>04-03-2011</v>
      </c>
      <c r="U703" t="str">
        <f t="shared" si="86"/>
        <v>Mar</v>
      </c>
      <c r="V703">
        <f t="shared" si="87"/>
        <v>2011</v>
      </c>
    </row>
    <row r="704" spans="1:22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 t="shared" si="80"/>
        <v>0.54137931034482756</v>
      </c>
      <c r="P704" s="5">
        <f t="shared" si="81"/>
        <v>56.746987951807228</v>
      </c>
      <c r="Q704" t="str">
        <f t="shared" si="82"/>
        <v>technology</v>
      </c>
      <c r="R704" t="str">
        <f t="shared" si="83"/>
        <v>wearables</v>
      </c>
      <c r="S704" s="9" t="str">
        <f t="shared" si="84"/>
        <v>07-22-2013</v>
      </c>
      <c r="T704" s="9" t="str">
        <f t="shared" si="85"/>
        <v>07-27-2013</v>
      </c>
      <c r="U704" t="str">
        <f t="shared" si="86"/>
        <v>Jul</v>
      </c>
      <c r="V704">
        <f t="shared" si="87"/>
        <v>2013</v>
      </c>
    </row>
    <row r="705" spans="1:22" ht="18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 t="shared" si="80"/>
        <v>3.1187381703470032</v>
      </c>
      <c r="P705" s="5">
        <f t="shared" si="81"/>
        <v>97.020608439646708</v>
      </c>
      <c r="Q705" t="str">
        <f t="shared" si="82"/>
        <v>publishing</v>
      </c>
      <c r="R705" t="str">
        <f t="shared" si="83"/>
        <v>translations</v>
      </c>
      <c r="S705" s="9" t="str">
        <f t="shared" si="84"/>
        <v>04-21-2012</v>
      </c>
      <c r="T705" s="9" t="str">
        <f t="shared" si="85"/>
        <v>05-08-2012</v>
      </c>
      <c r="U705" t="str">
        <f t="shared" si="86"/>
        <v>Apr</v>
      </c>
      <c r="V705">
        <f t="shared" si="87"/>
        <v>2012</v>
      </c>
    </row>
    <row r="706" spans="1:22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 t="shared" si="80"/>
        <v>1.2278160919540231</v>
      </c>
      <c r="P706" s="5">
        <f t="shared" si="81"/>
        <v>92.08620689655173</v>
      </c>
      <c r="Q706" t="str">
        <f t="shared" si="82"/>
        <v>film &amp; video</v>
      </c>
      <c r="R706" t="str">
        <f t="shared" si="83"/>
        <v>animation</v>
      </c>
      <c r="S706" s="9" t="str">
        <f t="shared" si="84"/>
        <v>07-04-2016</v>
      </c>
      <c r="T706" s="9" t="str">
        <f t="shared" si="85"/>
        <v>07-19-2016</v>
      </c>
      <c r="U706" t="str">
        <f t="shared" si="86"/>
        <v>Jul</v>
      </c>
      <c r="V706">
        <f t="shared" si="87"/>
        <v>2016</v>
      </c>
    </row>
    <row r="707" spans="1:22" ht="18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 t="shared" ref="O707:O770" si="88">E707/D707</f>
        <v>0.99026517383618151</v>
      </c>
      <c r="P707" s="5">
        <f t="shared" ref="P707:P770" si="89">IF(G707=0,0,E707/G707)</f>
        <v>82.986666666666665</v>
      </c>
      <c r="Q707" t="str">
        <f t="shared" ref="Q707:Q770" si="90">LEFT(N707,FIND("/",N707,1)-1)</f>
        <v>publishing</v>
      </c>
      <c r="R707" t="str">
        <f t="shared" ref="R707:R770" si="91">MID(N707,FIND("/",N707,1)+1,LEN(N707)-FIND("/",N707,1))</f>
        <v>nonfiction</v>
      </c>
      <c r="S707" s="9" t="str">
        <f t="shared" ref="S707:S770" si="92">TEXT((J707/86400)+25569+(9/24),"mm-dd-yyyy")</f>
        <v>12-11-2013</v>
      </c>
      <c r="T707" s="9" t="str">
        <f t="shared" ref="T707:T770" si="93">TEXT((K707/86400)+25569+(9/24),"mm-dd-yyyy")</f>
        <v>12-15-2013</v>
      </c>
      <c r="U707" t="str">
        <f t="shared" ref="U707:U770" si="94">TEXT(MONTH(S707)*29,"MMM")</f>
        <v>Dec</v>
      </c>
      <c r="V707">
        <f t="shared" ref="V707:V770" si="95">YEAR(S707)</f>
        <v>2013</v>
      </c>
    </row>
    <row r="708" spans="1:22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 t="shared" si="88"/>
        <v>1.278468634686347</v>
      </c>
      <c r="P708" s="5">
        <f t="shared" si="89"/>
        <v>103.03791821561339</v>
      </c>
      <c r="Q708" t="str">
        <f t="shared" si="90"/>
        <v>technology</v>
      </c>
      <c r="R708" t="str">
        <f t="shared" si="91"/>
        <v>web</v>
      </c>
      <c r="S708" s="9" t="str">
        <f t="shared" si="92"/>
        <v>01-06-2019</v>
      </c>
      <c r="T708" s="9" t="str">
        <f t="shared" si="93"/>
        <v>01-14-2019</v>
      </c>
      <c r="U708" t="str">
        <f t="shared" si="94"/>
        <v>Jan</v>
      </c>
      <c r="V708">
        <f t="shared" si="95"/>
        <v>2019</v>
      </c>
    </row>
    <row r="709" spans="1:22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 t="shared" si="88"/>
        <v>1.5861643835616439</v>
      </c>
      <c r="P709" s="5">
        <f t="shared" si="89"/>
        <v>68.922619047619051</v>
      </c>
      <c r="Q709" t="str">
        <f t="shared" si="90"/>
        <v>film &amp; video</v>
      </c>
      <c r="R709" t="str">
        <f t="shared" si="91"/>
        <v>drama</v>
      </c>
      <c r="S709" s="9" t="str">
        <f t="shared" si="92"/>
        <v>12-08-2018</v>
      </c>
      <c r="T709" s="9" t="str">
        <f t="shared" si="93"/>
        <v>01-13-2019</v>
      </c>
      <c r="U709" t="str">
        <f t="shared" si="94"/>
        <v>Dec</v>
      </c>
      <c r="V709">
        <f t="shared" si="95"/>
        <v>2018</v>
      </c>
    </row>
    <row r="710" spans="1:22" ht="18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 t="shared" si="88"/>
        <v>7.0705882352941174</v>
      </c>
      <c r="P710" s="5">
        <f t="shared" si="89"/>
        <v>87.737226277372258</v>
      </c>
      <c r="Q710" t="str">
        <f t="shared" si="90"/>
        <v>theater</v>
      </c>
      <c r="R710" t="str">
        <f t="shared" si="91"/>
        <v>plays</v>
      </c>
      <c r="S710" s="9" t="str">
        <f t="shared" si="92"/>
        <v>05-22-2017</v>
      </c>
      <c r="T710" s="9" t="str">
        <f t="shared" si="93"/>
        <v>06-01-2017</v>
      </c>
      <c r="U710" t="str">
        <f t="shared" si="94"/>
        <v>May</v>
      </c>
      <c r="V710">
        <f t="shared" si="95"/>
        <v>2017</v>
      </c>
    </row>
    <row r="711" spans="1:22" ht="18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 t="shared" si="88"/>
        <v>1.4238775510204082</v>
      </c>
      <c r="P711" s="5">
        <f t="shared" si="89"/>
        <v>75.021505376344081</v>
      </c>
      <c r="Q711" t="str">
        <f t="shared" si="90"/>
        <v>theater</v>
      </c>
      <c r="R711" t="str">
        <f t="shared" si="91"/>
        <v>plays</v>
      </c>
      <c r="S711" s="9" t="str">
        <f t="shared" si="92"/>
        <v>04-19-2012</v>
      </c>
      <c r="T711" s="9" t="str">
        <f t="shared" si="93"/>
        <v>04-26-2012</v>
      </c>
      <c r="U711" t="str">
        <f t="shared" si="94"/>
        <v>Apr</v>
      </c>
      <c r="V711">
        <f t="shared" si="95"/>
        <v>2012</v>
      </c>
    </row>
    <row r="712" spans="1:22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 t="shared" si="88"/>
        <v>1.4786046511627906</v>
      </c>
      <c r="P712" s="5">
        <f t="shared" si="89"/>
        <v>50.863999999999997</v>
      </c>
      <c r="Q712" t="str">
        <f t="shared" si="90"/>
        <v>theater</v>
      </c>
      <c r="R712" t="str">
        <f t="shared" si="91"/>
        <v>plays</v>
      </c>
      <c r="S712" s="9" t="str">
        <f t="shared" si="92"/>
        <v>07-14-2018</v>
      </c>
      <c r="T712" s="9" t="str">
        <f t="shared" si="93"/>
        <v>07-21-2018</v>
      </c>
      <c r="U712" t="str">
        <f t="shared" si="94"/>
        <v>Jul</v>
      </c>
      <c r="V712">
        <f t="shared" si="95"/>
        <v>2018</v>
      </c>
    </row>
    <row r="713" spans="1:22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 t="shared" si="88"/>
        <v>0.20322580645161289</v>
      </c>
      <c r="P713" s="5">
        <f t="shared" si="89"/>
        <v>90</v>
      </c>
      <c r="Q713" t="str">
        <f t="shared" si="90"/>
        <v>theater</v>
      </c>
      <c r="R713" t="str">
        <f t="shared" si="91"/>
        <v>plays</v>
      </c>
      <c r="S713" s="9" t="str">
        <f t="shared" si="92"/>
        <v>01-24-2016</v>
      </c>
      <c r="T713" s="9" t="str">
        <f t="shared" si="93"/>
        <v>01-26-2016</v>
      </c>
      <c r="U713" t="str">
        <f t="shared" si="94"/>
        <v>Jan</v>
      </c>
      <c r="V713">
        <f t="shared" si="95"/>
        <v>2016</v>
      </c>
    </row>
    <row r="714" spans="1:22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 t="shared" si="88"/>
        <v>18.40625</v>
      </c>
      <c r="P714" s="5">
        <f t="shared" si="89"/>
        <v>72.896039603960389</v>
      </c>
      <c r="Q714" t="str">
        <f t="shared" si="90"/>
        <v>theater</v>
      </c>
      <c r="R714" t="str">
        <f t="shared" si="91"/>
        <v>plays</v>
      </c>
      <c r="S714" s="9" t="str">
        <f t="shared" si="92"/>
        <v>07-08-2016</v>
      </c>
      <c r="T714" s="9" t="str">
        <f t="shared" si="93"/>
        <v>08-18-2016</v>
      </c>
      <c r="U714" t="str">
        <f t="shared" si="94"/>
        <v>Jul</v>
      </c>
      <c r="V714">
        <f t="shared" si="95"/>
        <v>2016</v>
      </c>
    </row>
    <row r="715" spans="1:22" ht="18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 t="shared" si="88"/>
        <v>1.6194202898550725</v>
      </c>
      <c r="P715" s="5">
        <f t="shared" si="89"/>
        <v>108.48543689320388</v>
      </c>
      <c r="Q715" t="str">
        <f t="shared" si="90"/>
        <v>publishing</v>
      </c>
      <c r="R715" t="str">
        <f t="shared" si="91"/>
        <v>radio &amp; podcasts</v>
      </c>
      <c r="S715" s="9" t="str">
        <f t="shared" si="92"/>
        <v>08-22-2016</v>
      </c>
      <c r="T715" s="9" t="str">
        <f t="shared" si="93"/>
        <v>09-03-2016</v>
      </c>
      <c r="U715" t="str">
        <f t="shared" si="94"/>
        <v>Aug</v>
      </c>
      <c r="V715">
        <f t="shared" si="95"/>
        <v>2016</v>
      </c>
    </row>
    <row r="716" spans="1:22" ht="18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 t="shared" si="88"/>
        <v>4.7282077922077921</v>
      </c>
      <c r="P716" s="5">
        <f t="shared" si="89"/>
        <v>101.98095238095237</v>
      </c>
      <c r="Q716" t="str">
        <f t="shared" si="90"/>
        <v>music</v>
      </c>
      <c r="R716" t="str">
        <f t="shared" si="91"/>
        <v>rock</v>
      </c>
      <c r="S716" s="9" t="str">
        <f t="shared" si="92"/>
        <v>08-19-2014</v>
      </c>
      <c r="T716" s="9" t="str">
        <f t="shared" si="93"/>
        <v>08-20-2014</v>
      </c>
      <c r="U716" t="str">
        <f t="shared" si="94"/>
        <v>Aug</v>
      </c>
      <c r="V716">
        <f t="shared" si="95"/>
        <v>2014</v>
      </c>
    </row>
    <row r="717" spans="1:22" ht="18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 t="shared" si="88"/>
        <v>0.24466101694915254</v>
      </c>
      <c r="P717" s="5">
        <f t="shared" si="89"/>
        <v>44.009146341463413</v>
      </c>
      <c r="Q717" t="str">
        <f t="shared" si="90"/>
        <v>games</v>
      </c>
      <c r="R717" t="str">
        <f t="shared" si="91"/>
        <v>mobile games</v>
      </c>
      <c r="S717" s="9" t="str">
        <f t="shared" si="92"/>
        <v>08-07-2010</v>
      </c>
      <c r="T717" s="9" t="str">
        <f t="shared" si="93"/>
        <v>08-12-2010</v>
      </c>
      <c r="U717" t="str">
        <f t="shared" si="94"/>
        <v>Aug</v>
      </c>
      <c r="V717">
        <f t="shared" si="95"/>
        <v>2010</v>
      </c>
    </row>
    <row r="718" spans="1:22" ht="18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 t="shared" si="88"/>
        <v>5.1764999999999999</v>
      </c>
      <c r="P718" s="5">
        <f t="shared" si="89"/>
        <v>65.942675159235662</v>
      </c>
      <c r="Q718" t="str">
        <f t="shared" si="90"/>
        <v>theater</v>
      </c>
      <c r="R718" t="str">
        <f t="shared" si="91"/>
        <v>plays</v>
      </c>
      <c r="S718" s="9" t="str">
        <f t="shared" si="92"/>
        <v>07-10-2013</v>
      </c>
      <c r="T718" s="9" t="str">
        <f t="shared" si="93"/>
        <v>08-07-2013</v>
      </c>
      <c r="U718" t="str">
        <f t="shared" si="94"/>
        <v>Jul</v>
      </c>
      <c r="V718">
        <f t="shared" si="95"/>
        <v>2013</v>
      </c>
    </row>
    <row r="719" spans="1:22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 t="shared" si="88"/>
        <v>2.4764285714285714</v>
      </c>
      <c r="P719" s="5">
        <f t="shared" si="89"/>
        <v>24.987387387387386</v>
      </c>
      <c r="Q719" t="str">
        <f t="shared" si="90"/>
        <v>film &amp; video</v>
      </c>
      <c r="R719" t="str">
        <f t="shared" si="91"/>
        <v>documentary</v>
      </c>
      <c r="S719" s="9" t="str">
        <f t="shared" si="92"/>
        <v>08-22-2011</v>
      </c>
      <c r="T719" s="9" t="str">
        <f t="shared" si="93"/>
        <v>09-12-2011</v>
      </c>
      <c r="U719" t="str">
        <f t="shared" si="94"/>
        <v>Aug</v>
      </c>
      <c r="V719">
        <f t="shared" si="95"/>
        <v>2011</v>
      </c>
    </row>
    <row r="720" spans="1:22" ht="18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 t="shared" si="88"/>
        <v>1.0020481927710843</v>
      </c>
      <c r="P720" s="5">
        <f t="shared" si="89"/>
        <v>28.003367003367003</v>
      </c>
      <c r="Q720" t="str">
        <f t="shared" si="90"/>
        <v>technology</v>
      </c>
      <c r="R720" t="str">
        <f t="shared" si="91"/>
        <v>wearables</v>
      </c>
      <c r="S720" s="9" t="str">
        <f t="shared" si="92"/>
        <v>06-17-2013</v>
      </c>
      <c r="T720" s="9" t="str">
        <f t="shared" si="93"/>
        <v>07-13-2013</v>
      </c>
      <c r="U720" t="str">
        <f t="shared" si="94"/>
        <v>Jun</v>
      </c>
      <c r="V720">
        <f t="shared" si="95"/>
        <v>2013</v>
      </c>
    </row>
    <row r="721" spans="1:22" ht="18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 t="shared" si="88"/>
        <v>1.53</v>
      </c>
      <c r="P721" s="5">
        <f t="shared" si="89"/>
        <v>85.829268292682926</v>
      </c>
      <c r="Q721" t="str">
        <f t="shared" si="90"/>
        <v>publishing</v>
      </c>
      <c r="R721" t="str">
        <f t="shared" si="91"/>
        <v>fiction</v>
      </c>
      <c r="S721" s="9" t="str">
        <f t="shared" si="92"/>
        <v>05-29-2012</v>
      </c>
      <c r="T721" s="9" t="str">
        <f t="shared" si="93"/>
        <v>06-09-2012</v>
      </c>
      <c r="U721" t="str">
        <f t="shared" si="94"/>
        <v>May</v>
      </c>
      <c r="V721">
        <f t="shared" si="95"/>
        <v>2012</v>
      </c>
    </row>
    <row r="722" spans="1:22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 t="shared" si="88"/>
        <v>0.37091954022988505</v>
      </c>
      <c r="P722" s="5">
        <f t="shared" si="89"/>
        <v>84.921052631578945</v>
      </c>
      <c r="Q722" t="str">
        <f t="shared" si="90"/>
        <v>theater</v>
      </c>
      <c r="R722" t="str">
        <f t="shared" si="91"/>
        <v>plays</v>
      </c>
      <c r="S722" s="9" t="str">
        <f t="shared" si="92"/>
        <v>02-21-2018</v>
      </c>
      <c r="T722" s="9" t="str">
        <f t="shared" si="93"/>
        <v>03-07-2018</v>
      </c>
      <c r="U722" t="str">
        <f t="shared" si="94"/>
        <v>Feb</v>
      </c>
      <c r="V722">
        <f t="shared" si="95"/>
        <v>2018</v>
      </c>
    </row>
    <row r="723" spans="1:22" ht="18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 t="shared" si="88"/>
        <v>4.3923948220064728E-2</v>
      </c>
      <c r="P723" s="5">
        <f t="shared" si="89"/>
        <v>90.483333333333334</v>
      </c>
      <c r="Q723" t="str">
        <f t="shared" si="90"/>
        <v>music</v>
      </c>
      <c r="R723" t="str">
        <f t="shared" si="91"/>
        <v>rock</v>
      </c>
      <c r="S723" s="9" t="str">
        <f t="shared" si="92"/>
        <v>04-04-2018</v>
      </c>
      <c r="T723" s="9" t="str">
        <f t="shared" si="93"/>
        <v>04-10-2018</v>
      </c>
      <c r="U723" t="str">
        <f t="shared" si="94"/>
        <v>Apr</v>
      </c>
      <c r="V723">
        <f t="shared" si="95"/>
        <v>2018</v>
      </c>
    </row>
    <row r="724" spans="1:22" ht="18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 t="shared" si="88"/>
        <v>1.5650721649484536</v>
      </c>
      <c r="P724" s="5">
        <f t="shared" si="89"/>
        <v>25.00197628458498</v>
      </c>
      <c r="Q724" t="str">
        <f t="shared" si="90"/>
        <v>film &amp; video</v>
      </c>
      <c r="R724" t="str">
        <f t="shared" si="91"/>
        <v>documentary</v>
      </c>
      <c r="S724" s="9" t="str">
        <f t="shared" si="92"/>
        <v>11-06-2017</v>
      </c>
      <c r="T724" s="9" t="str">
        <f t="shared" si="93"/>
        <v>12-03-2017</v>
      </c>
      <c r="U724" t="str">
        <f t="shared" si="94"/>
        <v>Nov</v>
      </c>
      <c r="V724">
        <f t="shared" si="95"/>
        <v>2017</v>
      </c>
    </row>
    <row r="725" spans="1:22" ht="18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 t="shared" si="88"/>
        <v>2.704081632653061</v>
      </c>
      <c r="P725" s="5">
        <f t="shared" si="89"/>
        <v>92.013888888888886</v>
      </c>
      <c r="Q725" t="str">
        <f t="shared" si="90"/>
        <v>theater</v>
      </c>
      <c r="R725" t="str">
        <f t="shared" si="91"/>
        <v>plays</v>
      </c>
      <c r="S725" s="9" t="str">
        <f t="shared" si="92"/>
        <v>03-02-2016</v>
      </c>
      <c r="T725" s="9" t="str">
        <f t="shared" si="93"/>
        <v>03-23-2016</v>
      </c>
      <c r="U725" t="str">
        <f t="shared" si="94"/>
        <v>Mar</v>
      </c>
      <c r="V725">
        <f t="shared" si="95"/>
        <v>2016</v>
      </c>
    </row>
    <row r="726" spans="1:22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 t="shared" si="88"/>
        <v>1.3405952380952382</v>
      </c>
      <c r="P726" s="5">
        <f t="shared" si="89"/>
        <v>93.066115702479337</v>
      </c>
      <c r="Q726" t="str">
        <f t="shared" si="90"/>
        <v>theater</v>
      </c>
      <c r="R726" t="str">
        <f t="shared" si="91"/>
        <v>plays</v>
      </c>
      <c r="S726" s="9" t="str">
        <f t="shared" si="92"/>
        <v>10-22-2014</v>
      </c>
      <c r="T726" s="9" t="str">
        <f t="shared" si="93"/>
        <v>10-24-2014</v>
      </c>
      <c r="U726" t="str">
        <f t="shared" si="94"/>
        <v>Oct</v>
      </c>
      <c r="V726">
        <f t="shared" si="95"/>
        <v>2014</v>
      </c>
    </row>
    <row r="727" spans="1:22" ht="18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 t="shared" si="88"/>
        <v>0.50398033126293995</v>
      </c>
      <c r="P727" s="5">
        <f t="shared" si="89"/>
        <v>61.008145363408524</v>
      </c>
      <c r="Q727" t="str">
        <f t="shared" si="90"/>
        <v>games</v>
      </c>
      <c r="R727" t="str">
        <f t="shared" si="91"/>
        <v>mobile games</v>
      </c>
      <c r="S727" s="9" t="str">
        <f t="shared" si="92"/>
        <v>11-15-2014</v>
      </c>
      <c r="T727" s="9" t="str">
        <f t="shared" si="93"/>
        <v>11-17-2014</v>
      </c>
      <c r="U727" t="str">
        <f t="shared" si="94"/>
        <v>Nov</v>
      </c>
      <c r="V727">
        <f t="shared" si="95"/>
        <v>2014</v>
      </c>
    </row>
    <row r="728" spans="1:22" ht="18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 t="shared" si="88"/>
        <v>0.88815837937384901</v>
      </c>
      <c r="P728" s="5">
        <f t="shared" si="89"/>
        <v>92.036259541984734</v>
      </c>
      <c r="Q728" t="str">
        <f t="shared" si="90"/>
        <v>theater</v>
      </c>
      <c r="R728" t="str">
        <f t="shared" si="91"/>
        <v>plays</v>
      </c>
      <c r="S728" s="9" t="str">
        <f t="shared" si="92"/>
        <v>10-25-2010</v>
      </c>
      <c r="T728" s="9" t="str">
        <f t="shared" si="93"/>
        <v>10-31-2010</v>
      </c>
      <c r="U728" t="str">
        <f t="shared" si="94"/>
        <v>Oct</v>
      </c>
      <c r="V728">
        <f t="shared" si="95"/>
        <v>2010</v>
      </c>
    </row>
    <row r="729" spans="1:22" ht="18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 t="shared" si="88"/>
        <v>1.65</v>
      </c>
      <c r="P729" s="5">
        <f t="shared" si="89"/>
        <v>81.132596685082873</v>
      </c>
      <c r="Q729" t="str">
        <f t="shared" si="90"/>
        <v>technology</v>
      </c>
      <c r="R729" t="str">
        <f t="shared" si="91"/>
        <v>web</v>
      </c>
      <c r="S729" s="9" t="str">
        <f t="shared" si="92"/>
        <v>01-20-2019</v>
      </c>
      <c r="T729" s="9" t="str">
        <f t="shared" si="93"/>
        <v>03-19-2019</v>
      </c>
      <c r="U729" t="str">
        <f t="shared" si="94"/>
        <v>Jan</v>
      </c>
      <c r="V729">
        <f t="shared" si="95"/>
        <v>2019</v>
      </c>
    </row>
    <row r="730" spans="1:22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 t="shared" si="88"/>
        <v>0.17499999999999999</v>
      </c>
      <c r="P730" s="5">
        <f t="shared" si="89"/>
        <v>73.5</v>
      </c>
      <c r="Q730" t="str">
        <f t="shared" si="90"/>
        <v>theater</v>
      </c>
      <c r="R730" t="str">
        <f t="shared" si="91"/>
        <v>plays</v>
      </c>
      <c r="S730" s="9" t="str">
        <f t="shared" si="92"/>
        <v>05-25-2016</v>
      </c>
      <c r="T730" s="9" t="str">
        <f t="shared" si="93"/>
        <v>06-05-2016</v>
      </c>
      <c r="U730" t="str">
        <f t="shared" si="94"/>
        <v>May</v>
      </c>
      <c r="V730">
        <f t="shared" si="95"/>
        <v>2016</v>
      </c>
    </row>
    <row r="731" spans="1:22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 t="shared" si="88"/>
        <v>1.8566071428571429</v>
      </c>
      <c r="P731" s="5">
        <f t="shared" si="89"/>
        <v>85.221311475409834</v>
      </c>
      <c r="Q731" t="str">
        <f t="shared" si="90"/>
        <v>film &amp; video</v>
      </c>
      <c r="R731" t="str">
        <f t="shared" si="91"/>
        <v>drama</v>
      </c>
      <c r="S731" s="9" t="str">
        <f t="shared" si="92"/>
        <v>02-04-2013</v>
      </c>
      <c r="T731" s="9" t="str">
        <f t="shared" si="93"/>
        <v>02-06-2013</v>
      </c>
      <c r="U731" t="str">
        <f t="shared" si="94"/>
        <v>Feb</v>
      </c>
      <c r="V731">
        <f t="shared" si="95"/>
        <v>2013</v>
      </c>
    </row>
    <row r="732" spans="1:22" ht="18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 t="shared" si="88"/>
        <v>4.1266319444444441</v>
      </c>
      <c r="P732" s="5">
        <f t="shared" si="89"/>
        <v>110.96825396825396</v>
      </c>
      <c r="Q732" t="str">
        <f t="shared" si="90"/>
        <v>technology</v>
      </c>
      <c r="R732" t="str">
        <f t="shared" si="91"/>
        <v>wearables</v>
      </c>
      <c r="S732" s="9" t="str">
        <f t="shared" si="92"/>
        <v>05-23-2015</v>
      </c>
      <c r="T732" s="9" t="str">
        <f t="shared" si="93"/>
        <v>05-29-2015</v>
      </c>
      <c r="U732" t="str">
        <f t="shared" si="94"/>
        <v>May</v>
      </c>
      <c r="V732">
        <f t="shared" si="95"/>
        <v>2015</v>
      </c>
    </row>
    <row r="733" spans="1:22" ht="18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 t="shared" si="88"/>
        <v>0.90249999999999997</v>
      </c>
      <c r="P733" s="5">
        <f t="shared" si="89"/>
        <v>32.968036529680369</v>
      </c>
      <c r="Q733" t="str">
        <f t="shared" si="90"/>
        <v>technology</v>
      </c>
      <c r="R733" t="str">
        <f t="shared" si="91"/>
        <v>web</v>
      </c>
      <c r="S733" s="9" t="str">
        <f t="shared" si="92"/>
        <v>07-23-2017</v>
      </c>
      <c r="T733" s="9" t="str">
        <f t="shared" si="93"/>
        <v>07-24-2017</v>
      </c>
      <c r="U733" t="str">
        <f t="shared" si="94"/>
        <v>Jul</v>
      </c>
      <c r="V733">
        <f t="shared" si="95"/>
        <v>2017</v>
      </c>
    </row>
    <row r="734" spans="1:22" ht="18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 t="shared" si="88"/>
        <v>0.91984615384615387</v>
      </c>
      <c r="P734" s="5">
        <f t="shared" si="89"/>
        <v>96.005352363960753</v>
      </c>
      <c r="Q734" t="str">
        <f t="shared" si="90"/>
        <v>music</v>
      </c>
      <c r="R734" t="str">
        <f t="shared" si="91"/>
        <v>rock</v>
      </c>
      <c r="S734" s="9" t="str">
        <f t="shared" si="92"/>
        <v>03-22-2017</v>
      </c>
      <c r="T734" s="9" t="str">
        <f t="shared" si="93"/>
        <v>04-14-2017</v>
      </c>
      <c r="U734" t="str">
        <f t="shared" si="94"/>
        <v>Mar</v>
      </c>
      <c r="V734">
        <f t="shared" si="95"/>
        <v>2017</v>
      </c>
    </row>
    <row r="735" spans="1:22" ht="18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 t="shared" si="88"/>
        <v>5.2700632911392402</v>
      </c>
      <c r="P735" s="5">
        <f t="shared" si="89"/>
        <v>84.96632653061225</v>
      </c>
      <c r="Q735" t="str">
        <f t="shared" si="90"/>
        <v>music</v>
      </c>
      <c r="R735" t="str">
        <f t="shared" si="91"/>
        <v>metal</v>
      </c>
      <c r="S735" s="9" t="str">
        <f t="shared" si="92"/>
        <v>07-24-2014</v>
      </c>
      <c r="T735" s="9" t="str">
        <f t="shared" si="93"/>
        <v>08-06-2014</v>
      </c>
      <c r="U735" t="str">
        <f t="shared" si="94"/>
        <v>Jul</v>
      </c>
      <c r="V735">
        <f t="shared" si="95"/>
        <v>2014</v>
      </c>
    </row>
    <row r="736" spans="1:22" ht="18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 t="shared" si="88"/>
        <v>3.1914285714285713</v>
      </c>
      <c r="P736" s="5">
        <f t="shared" si="89"/>
        <v>25.007462686567163</v>
      </c>
      <c r="Q736" t="str">
        <f t="shared" si="90"/>
        <v>theater</v>
      </c>
      <c r="R736" t="str">
        <f t="shared" si="91"/>
        <v>plays</v>
      </c>
      <c r="S736" s="9" t="str">
        <f t="shared" si="92"/>
        <v>01-28-2017</v>
      </c>
      <c r="T736" s="9" t="str">
        <f t="shared" si="93"/>
        <v>02-09-2017</v>
      </c>
      <c r="U736" t="str">
        <f t="shared" si="94"/>
        <v>Jan</v>
      </c>
      <c r="V736">
        <f t="shared" si="95"/>
        <v>2017</v>
      </c>
    </row>
    <row r="737" spans="1:22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 t="shared" si="88"/>
        <v>3.5418867924528303</v>
      </c>
      <c r="P737" s="5">
        <f t="shared" si="89"/>
        <v>65.998995479658461</v>
      </c>
      <c r="Q737" t="str">
        <f t="shared" si="90"/>
        <v>photography</v>
      </c>
      <c r="R737" t="str">
        <f t="shared" si="91"/>
        <v>photography books</v>
      </c>
      <c r="S737" s="9" t="str">
        <f t="shared" si="92"/>
        <v>03-30-2016</v>
      </c>
      <c r="T737" s="9" t="str">
        <f t="shared" si="93"/>
        <v>04-06-2016</v>
      </c>
      <c r="U737" t="str">
        <f t="shared" si="94"/>
        <v>Mar</v>
      </c>
      <c r="V737">
        <f t="shared" si="95"/>
        <v>2016</v>
      </c>
    </row>
    <row r="738" spans="1:22" ht="18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 t="shared" si="88"/>
        <v>0.32896103896103895</v>
      </c>
      <c r="P738" s="5">
        <f t="shared" si="89"/>
        <v>87.34482758620689</v>
      </c>
      <c r="Q738" t="str">
        <f t="shared" si="90"/>
        <v>publishing</v>
      </c>
      <c r="R738" t="str">
        <f t="shared" si="91"/>
        <v>nonfiction</v>
      </c>
      <c r="S738" s="9" t="str">
        <f t="shared" si="92"/>
        <v>02-20-2015</v>
      </c>
      <c r="T738" s="9" t="str">
        <f t="shared" si="93"/>
        <v>02-24-2015</v>
      </c>
      <c r="U738" t="str">
        <f t="shared" si="94"/>
        <v>Feb</v>
      </c>
      <c r="V738">
        <f t="shared" si="95"/>
        <v>2015</v>
      </c>
    </row>
    <row r="739" spans="1:22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 t="shared" si="88"/>
        <v>1.358918918918919</v>
      </c>
      <c r="P739" s="5">
        <f t="shared" si="89"/>
        <v>27.933333333333334</v>
      </c>
      <c r="Q739" t="str">
        <f t="shared" si="90"/>
        <v>music</v>
      </c>
      <c r="R739" t="str">
        <f t="shared" si="91"/>
        <v>indie rock</v>
      </c>
      <c r="S739" s="9" t="str">
        <f t="shared" si="92"/>
        <v>11-11-2016</v>
      </c>
      <c r="T739" s="9" t="str">
        <f t="shared" si="93"/>
        <v>11-23-2016</v>
      </c>
      <c r="U739" t="str">
        <f t="shared" si="94"/>
        <v>Nov</v>
      </c>
      <c r="V739">
        <f t="shared" si="95"/>
        <v>2016</v>
      </c>
    </row>
    <row r="740" spans="1:22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 t="shared" si="88"/>
        <v>2.0843373493975904E-2</v>
      </c>
      <c r="P740" s="5">
        <f t="shared" si="89"/>
        <v>103.8</v>
      </c>
      <c r="Q740" t="str">
        <f t="shared" si="90"/>
        <v>theater</v>
      </c>
      <c r="R740" t="str">
        <f t="shared" si="91"/>
        <v>plays</v>
      </c>
      <c r="S740" s="9" t="str">
        <f t="shared" si="92"/>
        <v>11-16-2014</v>
      </c>
      <c r="T740" s="9" t="str">
        <f t="shared" si="93"/>
        <v>12-08-2014</v>
      </c>
      <c r="U740" t="str">
        <f t="shared" si="94"/>
        <v>Nov</v>
      </c>
      <c r="V740">
        <f t="shared" si="95"/>
        <v>2014</v>
      </c>
    </row>
    <row r="741" spans="1:22" ht="18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 t="shared" si="88"/>
        <v>0.61</v>
      </c>
      <c r="P741" s="5">
        <f t="shared" si="89"/>
        <v>31.937172774869111</v>
      </c>
      <c r="Q741" t="str">
        <f t="shared" si="90"/>
        <v>music</v>
      </c>
      <c r="R741" t="str">
        <f t="shared" si="91"/>
        <v>indie rock</v>
      </c>
      <c r="S741" s="9" t="str">
        <f t="shared" si="92"/>
        <v>06-29-2012</v>
      </c>
      <c r="T741" s="9" t="str">
        <f t="shared" si="93"/>
        <v>06-30-2012</v>
      </c>
      <c r="U741" t="str">
        <f t="shared" si="94"/>
        <v>Jun</v>
      </c>
      <c r="V741">
        <f t="shared" si="95"/>
        <v>2012</v>
      </c>
    </row>
    <row r="742" spans="1:22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 t="shared" si="88"/>
        <v>0.30037735849056602</v>
      </c>
      <c r="P742" s="5">
        <f t="shared" si="89"/>
        <v>99.5</v>
      </c>
      <c r="Q742" t="str">
        <f t="shared" si="90"/>
        <v>theater</v>
      </c>
      <c r="R742" t="str">
        <f t="shared" si="91"/>
        <v>plays</v>
      </c>
      <c r="S742" s="9" t="str">
        <f t="shared" si="92"/>
        <v>02-03-2017</v>
      </c>
      <c r="T742" s="9" t="str">
        <f t="shared" si="93"/>
        <v>02-06-2017</v>
      </c>
      <c r="U742" t="str">
        <f t="shared" si="94"/>
        <v>Feb</v>
      </c>
      <c r="V742">
        <f t="shared" si="95"/>
        <v>2017</v>
      </c>
    </row>
    <row r="743" spans="1:22" ht="18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 t="shared" si="88"/>
        <v>11.791666666666666</v>
      </c>
      <c r="P743" s="5">
        <f t="shared" si="89"/>
        <v>108.84615384615384</v>
      </c>
      <c r="Q743" t="str">
        <f t="shared" si="90"/>
        <v>theater</v>
      </c>
      <c r="R743" t="str">
        <f t="shared" si="91"/>
        <v>plays</v>
      </c>
      <c r="S743" s="9" t="str">
        <f t="shared" si="92"/>
        <v>05-23-2010</v>
      </c>
      <c r="T743" s="9" t="str">
        <f t="shared" si="93"/>
        <v>05-24-2010</v>
      </c>
      <c r="U743" t="str">
        <f t="shared" si="94"/>
        <v>May</v>
      </c>
      <c r="V743">
        <f t="shared" si="95"/>
        <v>2010</v>
      </c>
    </row>
    <row r="744" spans="1:22" ht="18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 t="shared" si="88"/>
        <v>11.260833333333334</v>
      </c>
      <c r="P744" s="5">
        <f t="shared" si="89"/>
        <v>110.76229508196721</v>
      </c>
      <c r="Q744" t="str">
        <f t="shared" si="90"/>
        <v>music</v>
      </c>
      <c r="R744" t="str">
        <f t="shared" si="91"/>
        <v>electric music</v>
      </c>
      <c r="S744" s="9" t="str">
        <f t="shared" si="92"/>
        <v>01-19-2010</v>
      </c>
      <c r="T744" s="9" t="str">
        <f t="shared" si="93"/>
        <v>03-02-2010</v>
      </c>
      <c r="U744" t="str">
        <f t="shared" si="94"/>
        <v>Jan</v>
      </c>
      <c r="V744">
        <f t="shared" si="95"/>
        <v>2010</v>
      </c>
    </row>
    <row r="745" spans="1:22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 t="shared" si="88"/>
        <v>0.12923076923076923</v>
      </c>
      <c r="P745" s="5">
        <f t="shared" si="89"/>
        <v>29.647058823529413</v>
      </c>
      <c r="Q745" t="str">
        <f t="shared" si="90"/>
        <v>theater</v>
      </c>
      <c r="R745" t="str">
        <f t="shared" si="91"/>
        <v>plays</v>
      </c>
      <c r="S745" s="9" t="str">
        <f t="shared" si="92"/>
        <v>10-21-2015</v>
      </c>
      <c r="T745" s="9" t="str">
        <f t="shared" si="93"/>
        <v>10-27-2015</v>
      </c>
      <c r="U745" t="str">
        <f t="shared" si="94"/>
        <v>Oct</v>
      </c>
      <c r="V745">
        <f t="shared" si="95"/>
        <v>2015</v>
      </c>
    </row>
    <row r="746" spans="1:22" ht="18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 t="shared" si="88"/>
        <v>7.12</v>
      </c>
      <c r="P746" s="5">
        <f t="shared" si="89"/>
        <v>101.71428571428571</v>
      </c>
      <c r="Q746" t="str">
        <f t="shared" si="90"/>
        <v>theater</v>
      </c>
      <c r="R746" t="str">
        <f t="shared" si="91"/>
        <v>plays</v>
      </c>
      <c r="S746" s="9" t="str">
        <f t="shared" si="92"/>
        <v>08-10-2018</v>
      </c>
      <c r="T746" s="9" t="str">
        <f t="shared" si="93"/>
        <v>08-12-2018</v>
      </c>
      <c r="U746" t="str">
        <f t="shared" si="94"/>
        <v>Aug</v>
      </c>
      <c r="V746">
        <f t="shared" si="95"/>
        <v>2018</v>
      </c>
    </row>
    <row r="747" spans="1:22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 t="shared" si="88"/>
        <v>0.30304347826086958</v>
      </c>
      <c r="P747" s="5">
        <f t="shared" si="89"/>
        <v>61.5</v>
      </c>
      <c r="Q747" t="str">
        <f t="shared" si="90"/>
        <v>technology</v>
      </c>
      <c r="R747" t="str">
        <f t="shared" si="91"/>
        <v>wearables</v>
      </c>
      <c r="S747" s="9" t="str">
        <f t="shared" si="92"/>
        <v>05-30-2010</v>
      </c>
      <c r="T747" s="9" t="str">
        <f t="shared" si="93"/>
        <v>06-26-2010</v>
      </c>
      <c r="U747" t="str">
        <f t="shared" si="94"/>
        <v>May</v>
      </c>
      <c r="V747">
        <f t="shared" si="95"/>
        <v>2010</v>
      </c>
    </row>
    <row r="748" spans="1:22" ht="18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 t="shared" si="88"/>
        <v>2.1250896057347672</v>
      </c>
      <c r="P748" s="5">
        <f t="shared" si="89"/>
        <v>35</v>
      </c>
      <c r="Q748" t="str">
        <f t="shared" si="90"/>
        <v>technology</v>
      </c>
      <c r="R748" t="str">
        <f t="shared" si="91"/>
        <v>web</v>
      </c>
      <c r="S748" s="9" t="str">
        <f t="shared" si="92"/>
        <v>10-09-2011</v>
      </c>
      <c r="T748" s="9" t="str">
        <f t="shared" si="93"/>
        <v>10-14-2011</v>
      </c>
      <c r="U748" t="str">
        <f t="shared" si="94"/>
        <v>Oct</v>
      </c>
      <c r="V748">
        <f t="shared" si="95"/>
        <v>2011</v>
      </c>
    </row>
    <row r="749" spans="1:22" ht="18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 t="shared" si="88"/>
        <v>2.2885714285714287</v>
      </c>
      <c r="P749" s="5">
        <f t="shared" si="89"/>
        <v>40.049999999999997</v>
      </c>
      <c r="Q749" t="str">
        <f t="shared" si="90"/>
        <v>theater</v>
      </c>
      <c r="R749" t="str">
        <f t="shared" si="91"/>
        <v>plays</v>
      </c>
      <c r="S749" s="9" t="str">
        <f t="shared" si="92"/>
        <v>09-02-2010</v>
      </c>
      <c r="T749" s="9" t="str">
        <f t="shared" si="93"/>
        <v>09-13-2010</v>
      </c>
      <c r="U749" t="str">
        <f t="shared" si="94"/>
        <v>Sep</v>
      </c>
      <c r="V749">
        <f t="shared" si="95"/>
        <v>2010</v>
      </c>
    </row>
    <row r="750" spans="1:22" ht="18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 t="shared" si="88"/>
        <v>0.34959979476654696</v>
      </c>
      <c r="P750" s="5">
        <f t="shared" si="89"/>
        <v>110.97231270358306</v>
      </c>
      <c r="Q750" t="str">
        <f t="shared" si="90"/>
        <v>film &amp; video</v>
      </c>
      <c r="R750" t="str">
        <f t="shared" si="91"/>
        <v>animation</v>
      </c>
      <c r="S750" s="9" t="str">
        <f t="shared" si="92"/>
        <v>03-01-2010</v>
      </c>
      <c r="T750" s="9" t="str">
        <f t="shared" si="93"/>
        <v>03-26-2010</v>
      </c>
      <c r="U750" t="str">
        <f t="shared" si="94"/>
        <v>Mar</v>
      </c>
      <c r="V750">
        <f t="shared" si="95"/>
        <v>2010</v>
      </c>
    </row>
    <row r="751" spans="1:22" ht="18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 t="shared" si="88"/>
        <v>1.5729069767441861</v>
      </c>
      <c r="P751" s="5">
        <f t="shared" si="89"/>
        <v>36.959016393442624</v>
      </c>
      <c r="Q751" t="str">
        <f t="shared" si="90"/>
        <v>technology</v>
      </c>
      <c r="R751" t="str">
        <f t="shared" si="91"/>
        <v>wearables</v>
      </c>
      <c r="S751" s="9" t="str">
        <f t="shared" si="92"/>
        <v>10-08-2014</v>
      </c>
      <c r="T751" s="9" t="str">
        <f t="shared" si="93"/>
        <v>10-20-2014</v>
      </c>
      <c r="U751" t="str">
        <f t="shared" si="94"/>
        <v>Oct</v>
      </c>
      <c r="V751">
        <f t="shared" si="95"/>
        <v>2014</v>
      </c>
    </row>
    <row r="752" spans="1:22" ht="18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 t="shared" si="88"/>
        <v>0.01</v>
      </c>
      <c r="P752" s="5">
        <f t="shared" si="89"/>
        <v>1</v>
      </c>
      <c r="Q752" t="str">
        <f t="shared" si="90"/>
        <v>music</v>
      </c>
      <c r="R752" t="str">
        <f t="shared" si="91"/>
        <v>electric music</v>
      </c>
      <c r="S752" s="9" t="str">
        <f t="shared" si="92"/>
        <v>07-01-2010</v>
      </c>
      <c r="T752" s="9" t="str">
        <f t="shared" si="93"/>
        <v>07-26-2010</v>
      </c>
      <c r="U752" t="str">
        <f t="shared" si="94"/>
        <v>Jul</v>
      </c>
      <c r="V752">
        <f t="shared" si="95"/>
        <v>2010</v>
      </c>
    </row>
    <row r="753" spans="1:22" ht="18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 t="shared" si="88"/>
        <v>2.3230555555555554</v>
      </c>
      <c r="P753" s="5">
        <f t="shared" si="89"/>
        <v>30.974074074074075</v>
      </c>
      <c r="Q753" t="str">
        <f t="shared" si="90"/>
        <v>publishing</v>
      </c>
      <c r="R753" t="str">
        <f t="shared" si="91"/>
        <v>nonfiction</v>
      </c>
      <c r="S753" s="9" t="str">
        <f t="shared" si="92"/>
        <v>03-17-2016</v>
      </c>
      <c r="T753" s="9" t="str">
        <f t="shared" si="93"/>
        <v>04-01-2016</v>
      </c>
      <c r="U753" t="str">
        <f t="shared" si="94"/>
        <v>Mar</v>
      </c>
      <c r="V753">
        <f t="shared" si="95"/>
        <v>2016</v>
      </c>
    </row>
    <row r="754" spans="1:22" ht="18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 t="shared" si="88"/>
        <v>0.92448275862068963</v>
      </c>
      <c r="P754" s="5">
        <f t="shared" si="89"/>
        <v>47.035087719298247</v>
      </c>
      <c r="Q754" t="str">
        <f t="shared" si="90"/>
        <v>theater</v>
      </c>
      <c r="R754" t="str">
        <f t="shared" si="91"/>
        <v>plays</v>
      </c>
      <c r="S754" s="9" t="str">
        <f t="shared" si="92"/>
        <v>08-05-2010</v>
      </c>
      <c r="T754" s="9" t="str">
        <f t="shared" si="93"/>
        <v>08-23-2010</v>
      </c>
      <c r="U754" t="str">
        <f t="shared" si="94"/>
        <v>Aug</v>
      </c>
      <c r="V754">
        <f t="shared" si="95"/>
        <v>2010</v>
      </c>
    </row>
    <row r="755" spans="1:22" ht="18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 t="shared" si="88"/>
        <v>2.5670212765957445</v>
      </c>
      <c r="P755" s="5">
        <f t="shared" si="89"/>
        <v>88.065693430656935</v>
      </c>
      <c r="Q755" t="str">
        <f t="shared" si="90"/>
        <v>photography</v>
      </c>
      <c r="R755" t="str">
        <f t="shared" si="91"/>
        <v>photography books</v>
      </c>
      <c r="S755" s="9" t="str">
        <f t="shared" si="92"/>
        <v>05-23-2010</v>
      </c>
      <c r="T755" s="9" t="str">
        <f t="shared" si="93"/>
        <v>06-07-2010</v>
      </c>
      <c r="U755" t="str">
        <f t="shared" si="94"/>
        <v>May</v>
      </c>
      <c r="V755">
        <f t="shared" si="95"/>
        <v>2010</v>
      </c>
    </row>
    <row r="756" spans="1:22" ht="18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 t="shared" si="88"/>
        <v>1.6847017045454546</v>
      </c>
      <c r="P756" s="5">
        <f t="shared" si="89"/>
        <v>37.005616224648989</v>
      </c>
      <c r="Q756" t="str">
        <f t="shared" si="90"/>
        <v>theater</v>
      </c>
      <c r="R756" t="str">
        <f t="shared" si="91"/>
        <v>plays</v>
      </c>
      <c r="S756" s="9" t="str">
        <f t="shared" si="92"/>
        <v>10-28-2012</v>
      </c>
      <c r="T756" s="9" t="str">
        <f t="shared" si="93"/>
        <v>12-20-2012</v>
      </c>
      <c r="U756" t="str">
        <f t="shared" si="94"/>
        <v>Oct</v>
      </c>
      <c r="V756">
        <f t="shared" si="95"/>
        <v>2012</v>
      </c>
    </row>
    <row r="757" spans="1:22" ht="18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 t="shared" si="88"/>
        <v>1.6657777777777778</v>
      </c>
      <c r="P757" s="5">
        <f t="shared" si="89"/>
        <v>26.027777777777779</v>
      </c>
      <c r="Q757" t="str">
        <f t="shared" si="90"/>
        <v>theater</v>
      </c>
      <c r="R757" t="str">
        <f t="shared" si="91"/>
        <v>plays</v>
      </c>
      <c r="S757" s="9" t="str">
        <f t="shared" si="92"/>
        <v>12-27-2017</v>
      </c>
      <c r="T757" s="9" t="str">
        <f t="shared" si="93"/>
        <v>01-08-2018</v>
      </c>
      <c r="U757" t="str">
        <f t="shared" si="94"/>
        <v>Dec</v>
      </c>
      <c r="V757">
        <f t="shared" si="95"/>
        <v>2017</v>
      </c>
    </row>
    <row r="758" spans="1:22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 t="shared" si="88"/>
        <v>7.7207692307692311</v>
      </c>
      <c r="P758" s="5">
        <f t="shared" si="89"/>
        <v>67.817567567567565</v>
      </c>
      <c r="Q758" t="str">
        <f t="shared" si="90"/>
        <v>theater</v>
      </c>
      <c r="R758" t="str">
        <f t="shared" si="91"/>
        <v>plays</v>
      </c>
      <c r="S758" s="9" t="str">
        <f t="shared" si="92"/>
        <v>01-20-2015</v>
      </c>
      <c r="T758" s="9" t="str">
        <f t="shared" si="93"/>
        <v>01-26-2015</v>
      </c>
      <c r="U758" t="str">
        <f t="shared" si="94"/>
        <v>Jan</v>
      </c>
      <c r="V758">
        <f t="shared" si="95"/>
        <v>2015</v>
      </c>
    </row>
    <row r="759" spans="1:22" ht="18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 t="shared" si="88"/>
        <v>4.0685714285714285</v>
      </c>
      <c r="P759" s="5">
        <f t="shared" si="89"/>
        <v>49.964912280701753</v>
      </c>
      <c r="Q759" t="str">
        <f t="shared" si="90"/>
        <v>film &amp; video</v>
      </c>
      <c r="R759" t="str">
        <f t="shared" si="91"/>
        <v>drama</v>
      </c>
      <c r="S759" s="9" t="str">
        <f t="shared" si="92"/>
        <v>05-12-2011</v>
      </c>
      <c r="T759" s="9" t="str">
        <f t="shared" si="93"/>
        <v>05-16-2011</v>
      </c>
      <c r="U759" t="str">
        <f t="shared" si="94"/>
        <v>May</v>
      </c>
      <c r="V759">
        <f t="shared" si="95"/>
        <v>2011</v>
      </c>
    </row>
    <row r="760" spans="1:22" ht="18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 t="shared" si="88"/>
        <v>5.6420608108108112</v>
      </c>
      <c r="P760" s="5">
        <f t="shared" si="89"/>
        <v>110.01646903820817</v>
      </c>
      <c r="Q760" t="str">
        <f t="shared" si="90"/>
        <v>music</v>
      </c>
      <c r="R760" t="str">
        <f t="shared" si="91"/>
        <v>rock</v>
      </c>
      <c r="S760" s="9" t="str">
        <f t="shared" si="92"/>
        <v>10-24-2014</v>
      </c>
      <c r="T760" s="9" t="str">
        <f t="shared" si="93"/>
        <v>11-02-2014</v>
      </c>
      <c r="U760" t="str">
        <f t="shared" si="94"/>
        <v>Oct</v>
      </c>
      <c r="V760">
        <f t="shared" si="95"/>
        <v>2014</v>
      </c>
    </row>
    <row r="761" spans="1:22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 t="shared" si="88"/>
        <v>0.6842686567164179</v>
      </c>
      <c r="P761" s="5">
        <f t="shared" si="89"/>
        <v>89.964678178963894</v>
      </c>
      <c r="Q761" t="str">
        <f t="shared" si="90"/>
        <v>music</v>
      </c>
      <c r="R761" t="str">
        <f t="shared" si="91"/>
        <v>electric music</v>
      </c>
      <c r="S761" s="9" t="str">
        <f t="shared" si="92"/>
        <v>02-05-2018</v>
      </c>
      <c r="T761" s="9" t="str">
        <f t="shared" si="93"/>
        <v>03-07-2018</v>
      </c>
      <c r="U761" t="str">
        <f t="shared" si="94"/>
        <v>Feb</v>
      </c>
      <c r="V761">
        <f t="shared" si="95"/>
        <v>2018</v>
      </c>
    </row>
    <row r="762" spans="1:22" ht="18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 t="shared" si="88"/>
        <v>0.34351966873706002</v>
      </c>
      <c r="P762" s="5">
        <f t="shared" si="89"/>
        <v>79.009523809523813</v>
      </c>
      <c r="Q762" t="str">
        <f t="shared" si="90"/>
        <v>games</v>
      </c>
      <c r="R762" t="str">
        <f t="shared" si="91"/>
        <v>video games</v>
      </c>
      <c r="S762" s="9" t="str">
        <f t="shared" si="92"/>
        <v>08-01-2019</v>
      </c>
      <c r="T762" s="9" t="str">
        <f t="shared" si="93"/>
        <v>08-30-2019</v>
      </c>
      <c r="U762" t="str">
        <f t="shared" si="94"/>
        <v>Aug</v>
      </c>
      <c r="V762">
        <f t="shared" si="95"/>
        <v>2019</v>
      </c>
    </row>
    <row r="763" spans="1:22" ht="18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 t="shared" si="88"/>
        <v>6.5545454545454547</v>
      </c>
      <c r="P763" s="5">
        <f t="shared" si="89"/>
        <v>86.867469879518069</v>
      </c>
      <c r="Q763" t="str">
        <f t="shared" si="90"/>
        <v>music</v>
      </c>
      <c r="R763" t="str">
        <f t="shared" si="91"/>
        <v>rock</v>
      </c>
      <c r="S763" s="9" t="str">
        <f t="shared" si="92"/>
        <v>07-22-2017</v>
      </c>
      <c r="T763" s="9" t="str">
        <f t="shared" si="93"/>
        <v>07-27-2017</v>
      </c>
      <c r="U763" t="str">
        <f t="shared" si="94"/>
        <v>Jul</v>
      </c>
      <c r="V763">
        <f t="shared" si="95"/>
        <v>2017</v>
      </c>
    </row>
    <row r="764" spans="1:22" ht="18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 t="shared" si="88"/>
        <v>1.7725714285714285</v>
      </c>
      <c r="P764" s="5">
        <f t="shared" si="89"/>
        <v>62.04</v>
      </c>
      <c r="Q764" t="str">
        <f t="shared" si="90"/>
        <v>music</v>
      </c>
      <c r="R764" t="str">
        <f t="shared" si="91"/>
        <v>jazz</v>
      </c>
      <c r="S764" s="9" t="str">
        <f t="shared" si="92"/>
        <v>11-28-2012</v>
      </c>
      <c r="T764" s="9" t="str">
        <f t="shared" si="93"/>
        <v>12-09-2012</v>
      </c>
      <c r="U764" t="str">
        <f t="shared" si="94"/>
        <v>Nov</v>
      </c>
      <c r="V764">
        <f t="shared" si="95"/>
        <v>2012</v>
      </c>
    </row>
    <row r="765" spans="1:22" ht="18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 t="shared" si="88"/>
        <v>1.1317857142857144</v>
      </c>
      <c r="P765" s="5">
        <f t="shared" si="89"/>
        <v>26.970212765957445</v>
      </c>
      <c r="Q765" t="str">
        <f t="shared" si="90"/>
        <v>theater</v>
      </c>
      <c r="R765" t="str">
        <f t="shared" si="91"/>
        <v>plays</v>
      </c>
      <c r="S765" s="9" t="str">
        <f t="shared" si="92"/>
        <v>05-08-2012</v>
      </c>
      <c r="T765" s="9" t="str">
        <f t="shared" si="93"/>
        <v>06-12-2012</v>
      </c>
      <c r="U765" t="str">
        <f t="shared" si="94"/>
        <v>May</v>
      </c>
      <c r="V765">
        <f t="shared" si="95"/>
        <v>2012</v>
      </c>
    </row>
    <row r="766" spans="1:22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 t="shared" si="88"/>
        <v>7.2818181818181822</v>
      </c>
      <c r="P766" s="5">
        <f t="shared" si="89"/>
        <v>54.121621621621621</v>
      </c>
      <c r="Q766" t="str">
        <f t="shared" si="90"/>
        <v>music</v>
      </c>
      <c r="R766" t="str">
        <f t="shared" si="91"/>
        <v>rock</v>
      </c>
      <c r="S766" s="9" t="str">
        <f t="shared" si="92"/>
        <v>05-13-2011</v>
      </c>
      <c r="T766" s="9" t="str">
        <f t="shared" si="93"/>
        <v>05-21-2011</v>
      </c>
      <c r="U766" t="str">
        <f t="shared" si="94"/>
        <v>May</v>
      </c>
      <c r="V766">
        <f t="shared" si="95"/>
        <v>2011</v>
      </c>
    </row>
    <row r="767" spans="1:22" ht="18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 t="shared" si="88"/>
        <v>2.0833333333333335</v>
      </c>
      <c r="P767" s="5">
        <f t="shared" si="89"/>
        <v>41.035353535353536</v>
      </c>
      <c r="Q767" t="str">
        <f t="shared" si="90"/>
        <v>music</v>
      </c>
      <c r="R767" t="str">
        <f t="shared" si="91"/>
        <v>indie rock</v>
      </c>
      <c r="S767" s="9" t="str">
        <f t="shared" si="92"/>
        <v>04-15-2017</v>
      </c>
      <c r="T767" s="9" t="str">
        <f t="shared" si="93"/>
        <v>05-10-2017</v>
      </c>
      <c r="U767" t="str">
        <f t="shared" si="94"/>
        <v>Apr</v>
      </c>
      <c r="V767">
        <f t="shared" si="95"/>
        <v>2017</v>
      </c>
    </row>
    <row r="768" spans="1:22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 t="shared" si="88"/>
        <v>0.31171232876712329</v>
      </c>
      <c r="P768" s="5">
        <f t="shared" si="89"/>
        <v>55.052419354838712</v>
      </c>
      <c r="Q768" t="str">
        <f t="shared" si="90"/>
        <v>film &amp; video</v>
      </c>
      <c r="R768" t="str">
        <f t="shared" si="91"/>
        <v>science fiction</v>
      </c>
      <c r="S768" s="9" t="str">
        <f t="shared" si="92"/>
        <v>09-19-2018</v>
      </c>
      <c r="T768" s="9" t="str">
        <f t="shared" si="93"/>
        <v>09-20-2018</v>
      </c>
      <c r="U768" t="str">
        <f t="shared" si="94"/>
        <v>Sep</v>
      </c>
      <c r="V768">
        <f t="shared" si="95"/>
        <v>2018</v>
      </c>
    </row>
    <row r="769" spans="1:22" ht="18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 t="shared" si="88"/>
        <v>0.56967078189300413</v>
      </c>
      <c r="P769" s="5">
        <f t="shared" si="89"/>
        <v>107.93762183235867</v>
      </c>
      <c r="Q769" t="str">
        <f t="shared" si="90"/>
        <v>publishing</v>
      </c>
      <c r="R769" t="str">
        <f t="shared" si="91"/>
        <v>translations</v>
      </c>
      <c r="S769" s="9" t="str">
        <f t="shared" si="92"/>
        <v>10-06-2015</v>
      </c>
      <c r="T769" s="9" t="str">
        <f t="shared" si="93"/>
        <v>11-20-2015</v>
      </c>
      <c r="U769" t="str">
        <f t="shared" si="94"/>
        <v>Oct</v>
      </c>
      <c r="V769">
        <f t="shared" si="95"/>
        <v>2015</v>
      </c>
    </row>
    <row r="770" spans="1:22" ht="18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 t="shared" si="88"/>
        <v>2.31</v>
      </c>
      <c r="P770" s="5">
        <f t="shared" si="89"/>
        <v>73.92</v>
      </c>
      <c r="Q770" t="str">
        <f t="shared" si="90"/>
        <v>theater</v>
      </c>
      <c r="R770" t="str">
        <f t="shared" si="91"/>
        <v>plays</v>
      </c>
      <c r="S770" s="9" t="str">
        <f t="shared" si="92"/>
        <v>12-11-2013</v>
      </c>
      <c r="T770" s="9" t="str">
        <f t="shared" si="93"/>
        <v>12-26-2013</v>
      </c>
      <c r="U770" t="str">
        <f t="shared" si="94"/>
        <v>Dec</v>
      </c>
      <c r="V770">
        <f t="shared" si="95"/>
        <v>2013</v>
      </c>
    </row>
    <row r="771" spans="1:22" ht="18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 t="shared" ref="O771:O834" si="96">E771/D771</f>
        <v>0.86867834394904464</v>
      </c>
      <c r="P771" s="5">
        <f t="shared" ref="P771:P834" si="97">IF(G771=0,0,E771/G771)</f>
        <v>31.995894428152493</v>
      </c>
      <c r="Q771" t="str">
        <f t="shared" ref="Q771:Q834" si="98">LEFT(N771,FIND("/",N771,1)-1)</f>
        <v>games</v>
      </c>
      <c r="R771" t="str">
        <f t="shared" ref="R771:R834" si="99">MID(N771,FIND("/",N771,1)+1,LEN(N771)-FIND("/",N771,1))</f>
        <v>video games</v>
      </c>
      <c r="S771" s="9" t="str">
        <f t="shared" ref="S771:S834" si="100">TEXT((J771/86400)+25569+(9/24),"mm-dd-yyyy")</f>
        <v>08-15-2013</v>
      </c>
      <c r="T771" s="9" t="str">
        <f t="shared" ref="T771:T834" si="101">TEXT((K771/86400)+25569+(9/24),"mm-dd-yyyy")</f>
        <v>09-10-2013</v>
      </c>
      <c r="U771" t="str">
        <f t="shared" ref="U771:U834" si="102">TEXT(MONTH(S771)*29,"MMM")</f>
        <v>Aug</v>
      </c>
      <c r="V771">
        <f t="shared" ref="V771:V834" si="103">YEAR(S771)</f>
        <v>2013</v>
      </c>
    </row>
    <row r="772" spans="1:22" ht="18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 t="shared" si="96"/>
        <v>2.7074418604651163</v>
      </c>
      <c r="P772" s="5">
        <f t="shared" si="97"/>
        <v>53.898148148148145</v>
      </c>
      <c r="Q772" t="str">
        <f t="shared" si="98"/>
        <v>theater</v>
      </c>
      <c r="R772" t="str">
        <f t="shared" si="99"/>
        <v>plays</v>
      </c>
      <c r="S772" s="9" t="str">
        <f t="shared" si="100"/>
        <v>04-14-2014</v>
      </c>
      <c r="T772" s="9" t="str">
        <f t="shared" si="101"/>
        <v>04-21-2014</v>
      </c>
      <c r="U772" t="str">
        <f t="shared" si="102"/>
        <v>Apr</v>
      </c>
      <c r="V772">
        <f t="shared" si="103"/>
        <v>2014</v>
      </c>
    </row>
    <row r="773" spans="1:22" ht="18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 t="shared" si="96"/>
        <v>0.49446428571428569</v>
      </c>
      <c r="P773" s="5">
        <f t="shared" si="97"/>
        <v>106.5</v>
      </c>
      <c r="Q773" t="str">
        <f t="shared" si="98"/>
        <v>theater</v>
      </c>
      <c r="R773" t="str">
        <f t="shared" si="99"/>
        <v>plays</v>
      </c>
      <c r="S773" s="9" t="str">
        <f t="shared" si="100"/>
        <v>01-26-2019</v>
      </c>
      <c r="T773" s="9" t="str">
        <f t="shared" si="101"/>
        <v>02-22-2019</v>
      </c>
      <c r="U773" t="str">
        <f t="shared" si="102"/>
        <v>Jan</v>
      </c>
      <c r="V773">
        <f t="shared" si="103"/>
        <v>2019</v>
      </c>
    </row>
    <row r="774" spans="1:22" ht="18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 t="shared" si="96"/>
        <v>1.1335962566844919</v>
      </c>
      <c r="P774" s="5">
        <f t="shared" si="97"/>
        <v>32.999805409612762</v>
      </c>
      <c r="Q774" t="str">
        <f t="shared" si="98"/>
        <v>music</v>
      </c>
      <c r="R774" t="str">
        <f t="shared" si="99"/>
        <v>indie rock</v>
      </c>
      <c r="S774" s="9" t="str">
        <f t="shared" si="100"/>
        <v>02-09-2019</v>
      </c>
      <c r="T774" s="9" t="str">
        <f t="shared" si="101"/>
        <v>02-13-2019</v>
      </c>
      <c r="U774" t="str">
        <f t="shared" si="102"/>
        <v>Feb</v>
      </c>
      <c r="V774">
        <f t="shared" si="103"/>
        <v>2019</v>
      </c>
    </row>
    <row r="775" spans="1:22" ht="18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 t="shared" si="96"/>
        <v>1.9055555555555554</v>
      </c>
      <c r="P775" s="5">
        <f t="shared" si="97"/>
        <v>43.00254993625159</v>
      </c>
      <c r="Q775" t="str">
        <f t="shared" si="98"/>
        <v>theater</v>
      </c>
      <c r="R775" t="str">
        <f t="shared" si="99"/>
        <v>plays</v>
      </c>
      <c r="S775" s="9" t="str">
        <f t="shared" si="100"/>
        <v>04-13-2017</v>
      </c>
      <c r="T775" s="9" t="str">
        <f t="shared" si="101"/>
        <v>04-23-2017</v>
      </c>
      <c r="U775" t="str">
        <f t="shared" si="102"/>
        <v>Apr</v>
      </c>
      <c r="V775">
        <f t="shared" si="103"/>
        <v>2017</v>
      </c>
    </row>
    <row r="776" spans="1:22" ht="18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 t="shared" si="96"/>
        <v>1.355</v>
      </c>
      <c r="P776" s="5">
        <f t="shared" si="97"/>
        <v>86.858974358974365</v>
      </c>
      <c r="Q776" t="str">
        <f t="shared" si="98"/>
        <v>technology</v>
      </c>
      <c r="R776" t="str">
        <f t="shared" si="99"/>
        <v>web</v>
      </c>
      <c r="S776" s="9" t="str">
        <f t="shared" si="100"/>
        <v>05-23-2016</v>
      </c>
      <c r="T776" s="9" t="str">
        <f t="shared" si="101"/>
        <v>07-03-2016</v>
      </c>
      <c r="U776" t="str">
        <f t="shared" si="102"/>
        <v>May</v>
      </c>
      <c r="V776">
        <f t="shared" si="103"/>
        <v>2016</v>
      </c>
    </row>
    <row r="777" spans="1:22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 t="shared" si="96"/>
        <v>0.10297872340425532</v>
      </c>
      <c r="P777" s="5">
        <f t="shared" si="97"/>
        <v>96.8</v>
      </c>
      <c r="Q777" t="str">
        <f t="shared" si="98"/>
        <v>music</v>
      </c>
      <c r="R777" t="str">
        <f t="shared" si="99"/>
        <v>rock</v>
      </c>
      <c r="S777" s="9" t="str">
        <f t="shared" si="100"/>
        <v>11-06-2014</v>
      </c>
      <c r="T777" s="9" t="str">
        <f t="shared" si="101"/>
        <v>11-16-2014</v>
      </c>
      <c r="U777" t="str">
        <f t="shared" si="102"/>
        <v>Nov</v>
      </c>
      <c r="V777">
        <f t="shared" si="103"/>
        <v>2014</v>
      </c>
    </row>
    <row r="778" spans="1:22" ht="18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 t="shared" si="96"/>
        <v>0.65544223826714798</v>
      </c>
      <c r="P778" s="5">
        <f t="shared" si="97"/>
        <v>32.995456610631528</v>
      </c>
      <c r="Q778" t="str">
        <f t="shared" si="98"/>
        <v>theater</v>
      </c>
      <c r="R778" t="str">
        <f t="shared" si="99"/>
        <v>plays</v>
      </c>
      <c r="S778" s="9" t="str">
        <f t="shared" si="100"/>
        <v>07-04-2019</v>
      </c>
      <c r="T778" s="9" t="str">
        <f t="shared" si="101"/>
        <v>07-22-2019</v>
      </c>
      <c r="U778" t="str">
        <f t="shared" si="102"/>
        <v>Jul</v>
      </c>
      <c r="V778">
        <f t="shared" si="103"/>
        <v>2019</v>
      </c>
    </row>
    <row r="779" spans="1:22" ht="18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 t="shared" si="96"/>
        <v>0.49026652452025588</v>
      </c>
      <c r="P779" s="5">
        <f t="shared" si="97"/>
        <v>68.028106508875737</v>
      </c>
      <c r="Q779" t="str">
        <f t="shared" si="98"/>
        <v>theater</v>
      </c>
      <c r="R779" t="str">
        <f t="shared" si="99"/>
        <v>plays</v>
      </c>
      <c r="S779" s="9" t="str">
        <f t="shared" si="100"/>
        <v>09-23-2011</v>
      </c>
      <c r="T779" s="9" t="str">
        <f t="shared" si="101"/>
        <v>10-22-2011</v>
      </c>
      <c r="U779" t="str">
        <f t="shared" si="102"/>
        <v>Sep</v>
      </c>
      <c r="V779">
        <f t="shared" si="103"/>
        <v>2011</v>
      </c>
    </row>
    <row r="780" spans="1:22" ht="18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 t="shared" si="96"/>
        <v>7.8792307692307695</v>
      </c>
      <c r="P780" s="5">
        <f t="shared" si="97"/>
        <v>58.867816091954026</v>
      </c>
      <c r="Q780" t="str">
        <f t="shared" si="98"/>
        <v>film &amp; video</v>
      </c>
      <c r="R780" t="str">
        <f t="shared" si="99"/>
        <v>animation</v>
      </c>
      <c r="S780" s="9" t="str">
        <f t="shared" si="100"/>
        <v>08-13-2011</v>
      </c>
      <c r="T780" s="9" t="str">
        <f t="shared" si="101"/>
        <v>08-18-2011</v>
      </c>
      <c r="U780" t="str">
        <f t="shared" si="102"/>
        <v>Aug</v>
      </c>
      <c r="V780">
        <f t="shared" si="103"/>
        <v>2011</v>
      </c>
    </row>
    <row r="781" spans="1:22" ht="18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 t="shared" si="96"/>
        <v>0.80306347746090156</v>
      </c>
      <c r="P781" s="5">
        <f t="shared" si="97"/>
        <v>105.04572803850782</v>
      </c>
      <c r="Q781" t="str">
        <f t="shared" si="98"/>
        <v>theater</v>
      </c>
      <c r="R781" t="str">
        <f t="shared" si="99"/>
        <v>plays</v>
      </c>
      <c r="S781" s="9" t="str">
        <f t="shared" si="100"/>
        <v>08-14-2015</v>
      </c>
      <c r="T781" s="9" t="str">
        <f t="shared" si="101"/>
        <v>08-23-2015</v>
      </c>
      <c r="U781" t="str">
        <f t="shared" si="102"/>
        <v>Aug</v>
      </c>
      <c r="V781">
        <f t="shared" si="103"/>
        <v>2015</v>
      </c>
    </row>
    <row r="782" spans="1:22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 t="shared" si="96"/>
        <v>1.0629411764705883</v>
      </c>
      <c r="P782" s="5">
        <f t="shared" si="97"/>
        <v>33.054878048780488</v>
      </c>
      <c r="Q782" t="str">
        <f t="shared" si="98"/>
        <v>film &amp; video</v>
      </c>
      <c r="R782" t="str">
        <f t="shared" si="99"/>
        <v>drama</v>
      </c>
      <c r="S782" s="9" t="str">
        <f t="shared" si="100"/>
        <v>07-22-2016</v>
      </c>
      <c r="T782" s="9" t="str">
        <f t="shared" si="101"/>
        <v>08-10-2016</v>
      </c>
      <c r="U782" t="str">
        <f t="shared" si="102"/>
        <v>Jul</v>
      </c>
      <c r="V782">
        <f t="shared" si="103"/>
        <v>2016</v>
      </c>
    </row>
    <row r="783" spans="1:22" ht="18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 t="shared" si="96"/>
        <v>0.50735632183908042</v>
      </c>
      <c r="P783" s="5">
        <f t="shared" si="97"/>
        <v>78.821428571428569</v>
      </c>
      <c r="Q783" t="str">
        <f t="shared" si="98"/>
        <v>theater</v>
      </c>
      <c r="R783" t="str">
        <f t="shared" si="99"/>
        <v>plays</v>
      </c>
      <c r="S783" s="9" t="str">
        <f t="shared" si="100"/>
        <v>10-31-2010</v>
      </c>
      <c r="T783" s="9" t="str">
        <f t="shared" si="101"/>
        <v>12-21-2010</v>
      </c>
      <c r="U783" t="str">
        <f t="shared" si="102"/>
        <v>Oct</v>
      </c>
      <c r="V783">
        <f t="shared" si="103"/>
        <v>2010</v>
      </c>
    </row>
    <row r="784" spans="1:22" ht="18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 t="shared" si="96"/>
        <v>2.153137254901961</v>
      </c>
      <c r="P784" s="5">
        <f t="shared" si="97"/>
        <v>68.204968944099377</v>
      </c>
      <c r="Q784" t="str">
        <f t="shared" si="98"/>
        <v>film &amp; video</v>
      </c>
      <c r="R784" t="str">
        <f t="shared" si="99"/>
        <v>animation</v>
      </c>
      <c r="S784" s="9" t="str">
        <f t="shared" si="100"/>
        <v>03-01-2011</v>
      </c>
      <c r="T784" s="9" t="str">
        <f t="shared" si="101"/>
        <v>03-29-2011</v>
      </c>
      <c r="U784" t="str">
        <f t="shared" si="102"/>
        <v>Mar</v>
      </c>
      <c r="V784">
        <f t="shared" si="103"/>
        <v>2011</v>
      </c>
    </row>
    <row r="785" spans="1:22" ht="18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 t="shared" si="96"/>
        <v>1.4122972972972974</v>
      </c>
      <c r="P785" s="5">
        <f t="shared" si="97"/>
        <v>75.731884057971016</v>
      </c>
      <c r="Q785" t="str">
        <f t="shared" si="98"/>
        <v>music</v>
      </c>
      <c r="R785" t="str">
        <f t="shared" si="99"/>
        <v>rock</v>
      </c>
      <c r="S785" s="9" t="str">
        <f t="shared" si="100"/>
        <v>12-17-2013</v>
      </c>
      <c r="T785" s="9" t="str">
        <f t="shared" si="101"/>
        <v>12-24-2013</v>
      </c>
      <c r="U785" t="str">
        <f t="shared" si="102"/>
        <v>Dec</v>
      </c>
      <c r="V785">
        <f t="shared" si="103"/>
        <v>2013</v>
      </c>
    </row>
    <row r="786" spans="1:22" ht="18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 t="shared" si="96"/>
        <v>1.1533745781777278</v>
      </c>
      <c r="P786" s="5">
        <f t="shared" si="97"/>
        <v>30.996070133010882</v>
      </c>
      <c r="Q786" t="str">
        <f t="shared" si="98"/>
        <v>technology</v>
      </c>
      <c r="R786" t="str">
        <f t="shared" si="99"/>
        <v>web</v>
      </c>
      <c r="S786" s="9" t="str">
        <f t="shared" si="100"/>
        <v>03-06-2016</v>
      </c>
      <c r="T786" s="9" t="str">
        <f t="shared" si="101"/>
        <v>03-17-2016</v>
      </c>
      <c r="U786" t="str">
        <f t="shared" si="102"/>
        <v>Mar</v>
      </c>
      <c r="V786">
        <f t="shared" si="103"/>
        <v>2016</v>
      </c>
    </row>
    <row r="787" spans="1:22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 t="shared" si="96"/>
        <v>1.9311940298507462</v>
      </c>
      <c r="P787" s="5">
        <f t="shared" si="97"/>
        <v>101.88188976377953</v>
      </c>
      <c r="Q787" t="str">
        <f t="shared" si="98"/>
        <v>film &amp; video</v>
      </c>
      <c r="R787" t="str">
        <f t="shared" si="99"/>
        <v>animation</v>
      </c>
      <c r="S787" s="9" t="str">
        <f t="shared" si="100"/>
        <v>04-27-2019</v>
      </c>
      <c r="T787" s="9" t="str">
        <f t="shared" si="101"/>
        <v>05-31-2019</v>
      </c>
      <c r="U787" t="str">
        <f t="shared" si="102"/>
        <v>Apr</v>
      </c>
      <c r="V787">
        <f t="shared" si="103"/>
        <v>2019</v>
      </c>
    </row>
    <row r="788" spans="1:22" ht="18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 t="shared" si="96"/>
        <v>7.2973333333333334</v>
      </c>
      <c r="P788" s="5">
        <f t="shared" si="97"/>
        <v>52.879227053140099</v>
      </c>
      <c r="Q788" t="str">
        <f t="shared" si="98"/>
        <v>music</v>
      </c>
      <c r="R788" t="str">
        <f t="shared" si="99"/>
        <v>jazz</v>
      </c>
      <c r="S788" s="9" t="str">
        <f t="shared" si="100"/>
        <v>03-27-2018</v>
      </c>
      <c r="T788" s="9" t="str">
        <f t="shared" si="101"/>
        <v>04-03-2018</v>
      </c>
      <c r="U788" t="str">
        <f t="shared" si="102"/>
        <v>Mar</v>
      </c>
      <c r="V788">
        <f t="shared" si="103"/>
        <v>2018</v>
      </c>
    </row>
    <row r="789" spans="1:22" ht="18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 t="shared" si="96"/>
        <v>0.99663398692810456</v>
      </c>
      <c r="P789" s="5">
        <f t="shared" si="97"/>
        <v>71.005820721769496</v>
      </c>
      <c r="Q789" t="str">
        <f t="shared" si="98"/>
        <v>music</v>
      </c>
      <c r="R789" t="str">
        <f t="shared" si="99"/>
        <v>rock</v>
      </c>
      <c r="S789" s="9" t="str">
        <f t="shared" si="100"/>
        <v>05-21-2011</v>
      </c>
      <c r="T789" s="9" t="str">
        <f t="shared" si="101"/>
        <v>05-30-2011</v>
      </c>
      <c r="U789" t="str">
        <f t="shared" si="102"/>
        <v>May</v>
      </c>
      <c r="V789">
        <f t="shared" si="103"/>
        <v>2011</v>
      </c>
    </row>
    <row r="790" spans="1:22" ht="18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 t="shared" si="96"/>
        <v>0.88166666666666671</v>
      </c>
      <c r="P790" s="5">
        <f t="shared" si="97"/>
        <v>102.38709677419355</v>
      </c>
      <c r="Q790" t="str">
        <f t="shared" si="98"/>
        <v>film &amp; video</v>
      </c>
      <c r="R790" t="str">
        <f t="shared" si="99"/>
        <v>animation</v>
      </c>
      <c r="S790" s="9" t="str">
        <f t="shared" si="100"/>
        <v>10-20-2012</v>
      </c>
      <c r="T790" s="9" t="str">
        <f t="shared" si="101"/>
        <v>11-10-2012</v>
      </c>
      <c r="U790" t="str">
        <f t="shared" si="102"/>
        <v>Oct</v>
      </c>
      <c r="V790">
        <f t="shared" si="103"/>
        <v>2012</v>
      </c>
    </row>
    <row r="791" spans="1:22" ht="18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 t="shared" si="96"/>
        <v>0.37233333333333335</v>
      </c>
      <c r="P791" s="5">
        <f t="shared" si="97"/>
        <v>74.466666666666669</v>
      </c>
      <c r="Q791" t="str">
        <f t="shared" si="98"/>
        <v>theater</v>
      </c>
      <c r="R791" t="str">
        <f t="shared" si="99"/>
        <v>plays</v>
      </c>
      <c r="S791" s="9" t="str">
        <f t="shared" si="100"/>
        <v>05-27-2014</v>
      </c>
      <c r="T791" s="9" t="str">
        <f t="shared" si="101"/>
        <v>07-03-2014</v>
      </c>
      <c r="U791" t="str">
        <f t="shared" si="102"/>
        <v>May</v>
      </c>
      <c r="V791">
        <f t="shared" si="103"/>
        <v>2014</v>
      </c>
    </row>
    <row r="792" spans="1:22" ht="18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 t="shared" si="96"/>
        <v>0.30540075309306081</v>
      </c>
      <c r="P792" s="5">
        <f t="shared" si="97"/>
        <v>51.009883198562441</v>
      </c>
      <c r="Q792" t="str">
        <f t="shared" si="98"/>
        <v>theater</v>
      </c>
      <c r="R792" t="str">
        <f t="shared" si="99"/>
        <v>plays</v>
      </c>
      <c r="S792" s="9" t="str">
        <f t="shared" si="100"/>
        <v>02-14-2010</v>
      </c>
      <c r="T792" s="9" t="str">
        <f t="shared" si="101"/>
        <v>02-20-2010</v>
      </c>
      <c r="U792" t="str">
        <f t="shared" si="102"/>
        <v>Feb</v>
      </c>
      <c r="V792">
        <f t="shared" si="103"/>
        <v>2010</v>
      </c>
    </row>
    <row r="793" spans="1:22" ht="18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 t="shared" si="96"/>
        <v>0.25714285714285712</v>
      </c>
      <c r="P793" s="5">
        <f t="shared" si="97"/>
        <v>90</v>
      </c>
      <c r="Q793" t="str">
        <f t="shared" si="98"/>
        <v>food</v>
      </c>
      <c r="R793" t="str">
        <f t="shared" si="99"/>
        <v>food trucks</v>
      </c>
      <c r="S793" s="9" t="str">
        <f t="shared" si="100"/>
        <v>12-11-2016</v>
      </c>
      <c r="T793" s="9" t="str">
        <f t="shared" si="101"/>
        <v>12-27-2016</v>
      </c>
      <c r="U793" t="str">
        <f t="shared" si="102"/>
        <v>Dec</v>
      </c>
      <c r="V793">
        <f t="shared" si="103"/>
        <v>2016</v>
      </c>
    </row>
    <row r="794" spans="1:22" ht="18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 t="shared" si="96"/>
        <v>0.34</v>
      </c>
      <c r="P794" s="5">
        <f t="shared" si="97"/>
        <v>97.142857142857139</v>
      </c>
      <c r="Q794" t="str">
        <f t="shared" si="98"/>
        <v>theater</v>
      </c>
      <c r="R794" t="str">
        <f t="shared" si="99"/>
        <v>plays</v>
      </c>
      <c r="S794" s="9" t="str">
        <f t="shared" si="100"/>
        <v>06-26-2013</v>
      </c>
      <c r="T794" s="9" t="str">
        <f t="shared" si="101"/>
        <v>07-24-2013</v>
      </c>
      <c r="U794" t="str">
        <f t="shared" si="102"/>
        <v>Jun</v>
      </c>
      <c r="V794">
        <f t="shared" si="103"/>
        <v>2013</v>
      </c>
    </row>
    <row r="795" spans="1:22" ht="18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 t="shared" si="96"/>
        <v>11.859090909090909</v>
      </c>
      <c r="P795" s="5">
        <f t="shared" si="97"/>
        <v>72.071823204419886</v>
      </c>
      <c r="Q795" t="str">
        <f t="shared" si="98"/>
        <v>publishing</v>
      </c>
      <c r="R795" t="str">
        <f t="shared" si="99"/>
        <v>nonfiction</v>
      </c>
      <c r="S795" s="9" t="str">
        <f t="shared" si="100"/>
        <v>06-25-2013</v>
      </c>
      <c r="T795" s="9" t="str">
        <f t="shared" si="101"/>
        <v>06-29-2013</v>
      </c>
      <c r="U795" t="str">
        <f t="shared" si="102"/>
        <v>Jun</v>
      </c>
      <c r="V795">
        <f t="shared" si="103"/>
        <v>2013</v>
      </c>
    </row>
    <row r="796" spans="1:22" ht="18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 t="shared" si="96"/>
        <v>1.2539393939393939</v>
      </c>
      <c r="P796" s="5">
        <f t="shared" si="97"/>
        <v>75.236363636363635</v>
      </c>
      <c r="Q796" t="str">
        <f t="shared" si="98"/>
        <v>music</v>
      </c>
      <c r="R796" t="str">
        <f t="shared" si="99"/>
        <v>rock</v>
      </c>
      <c r="S796" s="9" t="str">
        <f t="shared" si="100"/>
        <v>12-22-2017</v>
      </c>
      <c r="T796" s="9" t="str">
        <f t="shared" si="101"/>
        <v>01-03-2018</v>
      </c>
      <c r="U796" t="str">
        <f t="shared" si="102"/>
        <v>Dec</v>
      </c>
      <c r="V796">
        <f t="shared" si="103"/>
        <v>2017</v>
      </c>
    </row>
    <row r="797" spans="1:22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 t="shared" si="96"/>
        <v>0.14394366197183098</v>
      </c>
      <c r="P797" s="5">
        <f t="shared" si="97"/>
        <v>32.967741935483872</v>
      </c>
      <c r="Q797" t="str">
        <f t="shared" si="98"/>
        <v>film &amp; video</v>
      </c>
      <c r="R797" t="str">
        <f t="shared" si="99"/>
        <v>drama</v>
      </c>
      <c r="S797" s="9" t="str">
        <f t="shared" si="100"/>
        <v>11-01-2016</v>
      </c>
      <c r="T797" s="9" t="str">
        <f t="shared" si="101"/>
        <v>11-04-2016</v>
      </c>
      <c r="U797" t="str">
        <f t="shared" si="102"/>
        <v>Nov</v>
      </c>
      <c r="V797">
        <f t="shared" si="103"/>
        <v>2016</v>
      </c>
    </row>
    <row r="798" spans="1:22" ht="18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 t="shared" si="96"/>
        <v>0.54807692307692313</v>
      </c>
      <c r="P798" s="5">
        <f t="shared" si="97"/>
        <v>54.807692307692307</v>
      </c>
      <c r="Q798" t="str">
        <f t="shared" si="98"/>
        <v>games</v>
      </c>
      <c r="R798" t="str">
        <f t="shared" si="99"/>
        <v>mobile games</v>
      </c>
      <c r="S798" s="9" t="str">
        <f t="shared" si="100"/>
        <v>08-08-2014</v>
      </c>
      <c r="T798" s="9" t="str">
        <f t="shared" si="101"/>
        <v>08-15-2014</v>
      </c>
      <c r="U798" t="str">
        <f t="shared" si="102"/>
        <v>Aug</v>
      </c>
      <c r="V798">
        <f t="shared" si="103"/>
        <v>2014</v>
      </c>
    </row>
    <row r="799" spans="1:22" ht="18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 t="shared" si="96"/>
        <v>1.0963157894736841</v>
      </c>
      <c r="P799" s="5">
        <f t="shared" si="97"/>
        <v>45.037837837837834</v>
      </c>
      <c r="Q799" t="str">
        <f t="shared" si="98"/>
        <v>technology</v>
      </c>
      <c r="R799" t="str">
        <f t="shared" si="99"/>
        <v>web</v>
      </c>
      <c r="S799" s="9" t="str">
        <f t="shared" si="100"/>
        <v>12-30-2018</v>
      </c>
      <c r="T799" s="9" t="str">
        <f t="shared" si="101"/>
        <v>01-22-2019</v>
      </c>
      <c r="U799" t="str">
        <f t="shared" si="102"/>
        <v>Dec</v>
      </c>
      <c r="V799">
        <f t="shared" si="103"/>
        <v>2018</v>
      </c>
    </row>
    <row r="800" spans="1:22" ht="18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 t="shared" si="96"/>
        <v>1.8847058823529412</v>
      </c>
      <c r="P800" s="5">
        <f t="shared" si="97"/>
        <v>52.958677685950413</v>
      </c>
      <c r="Q800" t="str">
        <f t="shared" si="98"/>
        <v>theater</v>
      </c>
      <c r="R800" t="str">
        <f t="shared" si="99"/>
        <v>plays</v>
      </c>
      <c r="S800" s="9" t="str">
        <f t="shared" si="100"/>
        <v>05-31-2012</v>
      </c>
      <c r="T800" s="9" t="str">
        <f t="shared" si="101"/>
        <v>06-28-2012</v>
      </c>
      <c r="U800" t="str">
        <f t="shared" si="102"/>
        <v>May</v>
      </c>
      <c r="V800">
        <f t="shared" si="103"/>
        <v>2012</v>
      </c>
    </row>
    <row r="801" spans="1:22" ht="18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 t="shared" si="96"/>
        <v>0.87008284023668636</v>
      </c>
      <c r="P801" s="5">
        <f t="shared" si="97"/>
        <v>60.017959183673469</v>
      </c>
      <c r="Q801" t="str">
        <f t="shared" si="98"/>
        <v>theater</v>
      </c>
      <c r="R801" t="str">
        <f t="shared" si="99"/>
        <v>plays</v>
      </c>
      <c r="S801" s="9" t="str">
        <f t="shared" si="100"/>
        <v>01-30-2016</v>
      </c>
      <c r="T801" s="9" t="str">
        <f t="shared" si="101"/>
        <v>02-03-2016</v>
      </c>
      <c r="U801" t="str">
        <f t="shared" si="102"/>
        <v>Jan</v>
      </c>
      <c r="V801">
        <f t="shared" si="103"/>
        <v>2016</v>
      </c>
    </row>
    <row r="802" spans="1:22" ht="18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 t="shared" si="96"/>
        <v>0.01</v>
      </c>
      <c r="P802" s="5">
        <f t="shared" si="97"/>
        <v>1</v>
      </c>
      <c r="Q802" t="str">
        <f t="shared" si="98"/>
        <v>music</v>
      </c>
      <c r="R802" t="str">
        <f t="shared" si="99"/>
        <v>rock</v>
      </c>
      <c r="S802" s="9" t="str">
        <f t="shared" si="100"/>
        <v>06-12-2015</v>
      </c>
      <c r="T802" s="9" t="str">
        <f t="shared" si="101"/>
        <v>06-16-2015</v>
      </c>
      <c r="U802" t="str">
        <f t="shared" si="102"/>
        <v>Jun</v>
      </c>
      <c r="V802">
        <f t="shared" si="103"/>
        <v>2015</v>
      </c>
    </row>
    <row r="803" spans="1:22" ht="18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 t="shared" si="96"/>
        <v>2.0291304347826089</v>
      </c>
      <c r="P803" s="5">
        <f t="shared" si="97"/>
        <v>44.028301886792455</v>
      </c>
      <c r="Q803" t="str">
        <f t="shared" si="98"/>
        <v>photography</v>
      </c>
      <c r="R803" t="str">
        <f t="shared" si="99"/>
        <v>photography books</v>
      </c>
      <c r="S803" s="9" t="str">
        <f t="shared" si="100"/>
        <v>12-31-2019</v>
      </c>
      <c r="T803" s="9" t="str">
        <f t="shared" si="101"/>
        <v>01-22-2020</v>
      </c>
      <c r="U803" t="str">
        <f t="shared" si="102"/>
        <v>Dec</v>
      </c>
      <c r="V803">
        <f t="shared" si="103"/>
        <v>2019</v>
      </c>
    </row>
    <row r="804" spans="1:22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 t="shared" si="96"/>
        <v>1.9703225806451612</v>
      </c>
      <c r="P804" s="5">
        <f t="shared" si="97"/>
        <v>86.028169014084511</v>
      </c>
      <c r="Q804" t="str">
        <f t="shared" si="98"/>
        <v>photography</v>
      </c>
      <c r="R804" t="str">
        <f t="shared" si="99"/>
        <v>photography books</v>
      </c>
      <c r="S804" s="9" t="str">
        <f t="shared" si="100"/>
        <v>07-04-2019</v>
      </c>
      <c r="T804" s="9" t="str">
        <f t="shared" si="101"/>
        <v>07-06-2019</v>
      </c>
      <c r="U804" t="str">
        <f t="shared" si="102"/>
        <v>Jul</v>
      </c>
      <c r="V804">
        <f t="shared" si="103"/>
        <v>2019</v>
      </c>
    </row>
    <row r="805" spans="1:22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 t="shared" si="96"/>
        <v>1.07</v>
      </c>
      <c r="P805" s="5">
        <f t="shared" si="97"/>
        <v>28.012875536480685</v>
      </c>
      <c r="Q805" t="str">
        <f t="shared" si="98"/>
        <v>theater</v>
      </c>
      <c r="R805" t="str">
        <f t="shared" si="99"/>
        <v>plays</v>
      </c>
      <c r="S805" s="9" t="str">
        <f t="shared" si="100"/>
        <v>01-27-2019</v>
      </c>
      <c r="T805" s="9" t="str">
        <f t="shared" si="101"/>
        <v>03-02-2019</v>
      </c>
      <c r="U805" t="str">
        <f t="shared" si="102"/>
        <v>Jan</v>
      </c>
      <c r="V805">
        <f t="shared" si="103"/>
        <v>2019</v>
      </c>
    </row>
    <row r="806" spans="1:22" ht="18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 t="shared" si="96"/>
        <v>2.6873076923076922</v>
      </c>
      <c r="P806" s="5">
        <f t="shared" si="97"/>
        <v>32.050458715596328</v>
      </c>
      <c r="Q806" t="str">
        <f t="shared" si="98"/>
        <v>music</v>
      </c>
      <c r="R806" t="str">
        <f t="shared" si="99"/>
        <v>rock</v>
      </c>
      <c r="S806" s="9" t="str">
        <f t="shared" si="100"/>
        <v>01-02-2018</v>
      </c>
      <c r="T806" s="9" t="str">
        <f t="shared" si="101"/>
        <v>01-22-2018</v>
      </c>
      <c r="U806" t="str">
        <f t="shared" si="102"/>
        <v>Jan</v>
      </c>
      <c r="V806">
        <f t="shared" si="103"/>
        <v>2018</v>
      </c>
    </row>
    <row r="807" spans="1:22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 t="shared" si="96"/>
        <v>0.50845360824742269</v>
      </c>
      <c r="P807" s="5">
        <f t="shared" si="97"/>
        <v>73.611940298507463</v>
      </c>
      <c r="Q807" t="str">
        <f t="shared" si="98"/>
        <v>film &amp; video</v>
      </c>
      <c r="R807" t="str">
        <f t="shared" si="99"/>
        <v>documentary</v>
      </c>
      <c r="S807" s="9" t="str">
        <f t="shared" si="100"/>
        <v>11-15-2014</v>
      </c>
      <c r="T807" s="9" t="str">
        <f t="shared" si="101"/>
        <v>01-05-2015</v>
      </c>
      <c r="U807" t="str">
        <f t="shared" si="102"/>
        <v>Nov</v>
      </c>
      <c r="V807">
        <f t="shared" si="103"/>
        <v>2014</v>
      </c>
    </row>
    <row r="808" spans="1:22" ht="18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 t="shared" si="96"/>
        <v>11.802857142857142</v>
      </c>
      <c r="P808" s="5">
        <f t="shared" si="97"/>
        <v>108.71052631578948</v>
      </c>
      <c r="Q808" t="str">
        <f t="shared" si="98"/>
        <v>film &amp; video</v>
      </c>
      <c r="R808" t="str">
        <f t="shared" si="99"/>
        <v>drama</v>
      </c>
      <c r="S808" s="9" t="str">
        <f t="shared" si="100"/>
        <v>03-05-2012</v>
      </c>
      <c r="T808" s="9" t="str">
        <f t="shared" si="101"/>
        <v>03-29-2012</v>
      </c>
      <c r="U808" t="str">
        <f t="shared" si="102"/>
        <v>Mar</v>
      </c>
      <c r="V808">
        <f t="shared" si="103"/>
        <v>2012</v>
      </c>
    </row>
    <row r="809" spans="1:22" ht="18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 t="shared" si="96"/>
        <v>2.64</v>
      </c>
      <c r="P809" s="5">
        <f t="shared" si="97"/>
        <v>42.97674418604651</v>
      </c>
      <c r="Q809" t="str">
        <f t="shared" si="98"/>
        <v>theater</v>
      </c>
      <c r="R809" t="str">
        <f t="shared" si="99"/>
        <v>plays</v>
      </c>
      <c r="S809" s="9" t="str">
        <f t="shared" si="100"/>
        <v>10-15-2019</v>
      </c>
      <c r="T809" s="9" t="str">
        <f t="shared" si="101"/>
        <v>11-28-2019</v>
      </c>
      <c r="U809" t="str">
        <f t="shared" si="102"/>
        <v>Oct</v>
      </c>
      <c r="V809">
        <f t="shared" si="103"/>
        <v>2019</v>
      </c>
    </row>
    <row r="810" spans="1:22" ht="18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 t="shared" si="96"/>
        <v>0.30442307692307691</v>
      </c>
      <c r="P810" s="5">
        <f t="shared" si="97"/>
        <v>83.315789473684205</v>
      </c>
      <c r="Q810" t="str">
        <f t="shared" si="98"/>
        <v>food</v>
      </c>
      <c r="R810" t="str">
        <f t="shared" si="99"/>
        <v>food trucks</v>
      </c>
      <c r="S810" s="9" t="str">
        <f t="shared" si="100"/>
        <v>05-17-2016</v>
      </c>
      <c r="T810" s="9" t="str">
        <f t="shared" si="101"/>
        <v>06-03-2016</v>
      </c>
      <c r="U810" t="str">
        <f t="shared" si="102"/>
        <v>May</v>
      </c>
      <c r="V810">
        <f t="shared" si="103"/>
        <v>2016</v>
      </c>
    </row>
    <row r="811" spans="1:22" ht="18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 t="shared" si="96"/>
        <v>0.62880681818181816</v>
      </c>
      <c r="P811" s="5">
        <f t="shared" si="97"/>
        <v>42</v>
      </c>
      <c r="Q811" t="str">
        <f t="shared" si="98"/>
        <v>film &amp; video</v>
      </c>
      <c r="R811" t="str">
        <f t="shared" si="99"/>
        <v>documentary</v>
      </c>
      <c r="S811" s="9" t="str">
        <f t="shared" si="100"/>
        <v>08-14-2012</v>
      </c>
      <c r="T811" s="9" t="str">
        <f t="shared" si="101"/>
        <v>08-15-2012</v>
      </c>
      <c r="U811" t="str">
        <f t="shared" si="102"/>
        <v>Aug</v>
      </c>
      <c r="V811">
        <f t="shared" si="103"/>
        <v>2012</v>
      </c>
    </row>
    <row r="812" spans="1:22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 t="shared" si="96"/>
        <v>1.9312499999999999</v>
      </c>
      <c r="P812" s="5">
        <f t="shared" si="97"/>
        <v>55.927601809954751</v>
      </c>
      <c r="Q812" t="str">
        <f t="shared" si="98"/>
        <v>theater</v>
      </c>
      <c r="R812" t="str">
        <f t="shared" si="99"/>
        <v>plays</v>
      </c>
      <c r="S812" s="9" t="str">
        <f t="shared" si="100"/>
        <v>11-28-2017</v>
      </c>
      <c r="T812" s="9" t="str">
        <f t="shared" si="101"/>
        <v>12-08-2017</v>
      </c>
      <c r="U812" t="str">
        <f t="shared" si="102"/>
        <v>Nov</v>
      </c>
      <c r="V812">
        <f t="shared" si="103"/>
        <v>2017</v>
      </c>
    </row>
    <row r="813" spans="1:22" ht="18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 t="shared" si="96"/>
        <v>0.77102702702702708</v>
      </c>
      <c r="P813" s="5">
        <f t="shared" si="97"/>
        <v>105.03681885125184</v>
      </c>
      <c r="Q813" t="str">
        <f t="shared" si="98"/>
        <v>games</v>
      </c>
      <c r="R813" t="str">
        <f t="shared" si="99"/>
        <v>video games</v>
      </c>
      <c r="S813" s="9" t="str">
        <f t="shared" si="100"/>
        <v>01-09-2016</v>
      </c>
      <c r="T813" s="9" t="str">
        <f t="shared" si="101"/>
        <v>01-11-2016</v>
      </c>
      <c r="U813" t="str">
        <f t="shared" si="102"/>
        <v>Jan</v>
      </c>
      <c r="V813">
        <f t="shared" si="103"/>
        <v>2016</v>
      </c>
    </row>
    <row r="814" spans="1:22" ht="18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 t="shared" si="96"/>
        <v>2.2552763819095478</v>
      </c>
      <c r="P814" s="5">
        <f t="shared" si="97"/>
        <v>48</v>
      </c>
      <c r="Q814" t="str">
        <f t="shared" si="98"/>
        <v>publishing</v>
      </c>
      <c r="R814" t="str">
        <f t="shared" si="99"/>
        <v>nonfiction</v>
      </c>
      <c r="S814" s="9" t="str">
        <f t="shared" si="100"/>
        <v>04-16-2018</v>
      </c>
      <c r="T814" s="9" t="str">
        <f t="shared" si="101"/>
        <v>04-21-2018</v>
      </c>
      <c r="U814" t="str">
        <f t="shared" si="102"/>
        <v>Apr</v>
      </c>
      <c r="V814">
        <f t="shared" si="103"/>
        <v>2018</v>
      </c>
    </row>
    <row r="815" spans="1:22" ht="18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 t="shared" si="96"/>
        <v>2.3940625</v>
      </c>
      <c r="P815" s="5">
        <f t="shared" si="97"/>
        <v>112.66176470588235</v>
      </c>
      <c r="Q815" t="str">
        <f t="shared" si="98"/>
        <v>games</v>
      </c>
      <c r="R815" t="str">
        <f t="shared" si="99"/>
        <v>video games</v>
      </c>
      <c r="S815" s="9" t="str">
        <f t="shared" si="100"/>
        <v>08-27-2012</v>
      </c>
      <c r="T815" s="9" t="str">
        <f t="shared" si="101"/>
        <v>09-06-2012</v>
      </c>
      <c r="U815" t="str">
        <f t="shared" si="102"/>
        <v>Aug</v>
      </c>
      <c r="V815">
        <f t="shared" si="103"/>
        <v>2012</v>
      </c>
    </row>
    <row r="816" spans="1:22" ht="18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 t="shared" si="96"/>
        <v>0.921875</v>
      </c>
      <c r="P816" s="5">
        <f t="shared" si="97"/>
        <v>81.944444444444443</v>
      </c>
      <c r="Q816" t="str">
        <f t="shared" si="98"/>
        <v>music</v>
      </c>
      <c r="R816" t="str">
        <f t="shared" si="99"/>
        <v>rock</v>
      </c>
      <c r="S816" s="9" t="str">
        <f t="shared" si="100"/>
        <v>05-27-2016</v>
      </c>
      <c r="T816" s="9" t="str">
        <f t="shared" si="101"/>
        <v>05-29-2016</v>
      </c>
      <c r="U816" t="str">
        <f t="shared" si="102"/>
        <v>May</v>
      </c>
      <c r="V816">
        <f t="shared" si="103"/>
        <v>2016</v>
      </c>
    </row>
    <row r="817" spans="1:22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 t="shared" si="96"/>
        <v>1.3023333333333333</v>
      </c>
      <c r="P817" s="5">
        <f t="shared" si="97"/>
        <v>64.049180327868854</v>
      </c>
      <c r="Q817" t="str">
        <f t="shared" si="98"/>
        <v>music</v>
      </c>
      <c r="R817" t="str">
        <f t="shared" si="99"/>
        <v>rock</v>
      </c>
      <c r="S817" s="9" t="str">
        <f t="shared" si="100"/>
        <v>11-29-2017</v>
      </c>
      <c r="T817" s="9" t="str">
        <f t="shared" si="101"/>
        <v>12-25-2017</v>
      </c>
      <c r="U817" t="str">
        <f t="shared" si="102"/>
        <v>Nov</v>
      </c>
      <c r="V817">
        <f t="shared" si="103"/>
        <v>2017</v>
      </c>
    </row>
    <row r="818" spans="1:22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 t="shared" si="96"/>
        <v>6.1521739130434785</v>
      </c>
      <c r="P818" s="5">
        <f t="shared" si="97"/>
        <v>106.39097744360902</v>
      </c>
      <c r="Q818" t="str">
        <f t="shared" si="98"/>
        <v>theater</v>
      </c>
      <c r="R818" t="str">
        <f t="shared" si="99"/>
        <v>plays</v>
      </c>
      <c r="S818" s="9" t="str">
        <f t="shared" si="100"/>
        <v>02-10-2014</v>
      </c>
      <c r="T818" s="9" t="str">
        <f t="shared" si="101"/>
        <v>02-12-2014</v>
      </c>
      <c r="U818" t="str">
        <f t="shared" si="102"/>
        <v>Feb</v>
      </c>
      <c r="V818">
        <f t="shared" si="103"/>
        <v>2014</v>
      </c>
    </row>
    <row r="819" spans="1:22" ht="18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 t="shared" si="96"/>
        <v>3.687953216374269</v>
      </c>
      <c r="P819" s="5">
        <f t="shared" si="97"/>
        <v>76.011249497790274</v>
      </c>
      <c r="Q819" t="str">
        <f t="shared" si="98"/>
        <v>publishing</v>
      </c>
      <c r="R819" t="str">
        <f t="shared" si="99"/>
        <v>nonfiction</v>
      </c>
      <c r="S819" s="9" t="str">
        <f t="shared" si="100"/>
        <v>05-04-2019</v>
      </c>
      <c r="T819" s="9" t="str">
        <f t="shared" si="101"/>
        <v>06-01-2019</v>
      </c>
      <c r="U819" t="str">
        <f t="shared" si="102"/>
        <v>May</v>
      </c>
      <c r="V819">
        <f t="shared" si="103"/>
        <v>2019</v>
      </c>
    </row>
    <row r="820" spans="1:22" ht="18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 t="shared" si="96"/>
        <v>10.948571428571428</v>
      </c>
      <c r="P820" s="5">
        <f t="shared" si="97"/>
        <v>111.07246376811594</v>
      </c>
      <c r="Q820" t="str">
        <f t="shared" si="98"/>
        <v>theater</v>
      </c>
      <c r="R820" t="str">
        <f t="shared" si="99"/>
        <v>plays</v>
      </c>
      <c r="S820" s="9" t="str">
        <f t="shared" si="100"/>
        <v>01-21-2019</v>
      </c>
      <c r="T820" s="9" t="str">
        <f t="shared" si="101"/>
        <v>02-03-2019</v>
      </c>
      <c r="U820" t="str">
        <f t="shared" si="102"/>
        <v>Jan</v>
      </c>
      <c r="V820">
        <f t="shared" si="103"/>
        <v>2019</v>
      </c>
    </row>
    <row r="821" spans="1:22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 t="shared" si="96"/>
        <v>0.50662921348314605</v>
      </c>
      <c r="P821" s="5">
        <f t="shared" si="97"/>
        <v>95.936170212765958</v>
      </c>
      <c r="Q821" t="str">
        <f t="shared" si="98"/>
        <v>games</v>
      </c>
      <c r="R821" t="str">
        <f t="shared" si="99"/>
        <v>video games</v>
      </c>
      <c r="S821" s="9" t="str">
        <f t="shared" si="100"/>
        <v>11-24-2012</v>
      </c>
      <c r="T821" s="9" t="str">
        <f t="shared" si="101"/>
        <v>12-09-2012</v>
      </c>
      <c r="U821" t="str">
        <f t="shared" si="102"/>
        <v>Nov</v>
      </c>
      <c r="V821">
        <f t="shared" si="103"/>
        <v>2012</v>
      </c>
    </row>
    <row r="822" spans="1:22" ht="18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 t="shared" si="96"/>
        <v>8.0060000000000002</v>
      </c>
      <c r="P822" s="5">
        <f t="shared" si="97"/>
        <v>43.043010752688176</v>
      </c>
      <c r="Q822" t="str">
        <f t="shared" si="98"/>
        <v>music</v>
      </c>
      <c r="R822" t="str">
        <f t="shared" si="99"/>
        <v>rock</v>
      </c>
      <c r="S822" s="9" t="str">
        <f t="shared" si="100"/>
        <v>07-29-2018</v>
      </c>
      <c r="T822" s="9" t="str">
        <f t="shared" si="101"/>
        <v>08-11-2018</v>
      </c>
      <c r="U822" t="str">
        <f t="shared" si="102"/>
        <v>Jul</v>
      </c>
      <c r="V822">
        <f t="shared" si="103"/>
        <v>2018</v>
      </c>
    </row>
    <row r="823" spans="1:22" ht="18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 t="shared" si="96"/>
        <v>2.9128571428571428</v>
      </c>
      <c r="P823" s="5">
        <f t="shared" si="97"/>
        <v>67.966666666666669</v>
      </c>
      <c r="Q823" t="str">
        <f t="shared" si="98"/>
        <v>film &amp; video</v>
      </c>
      <c r="R823" t="str">
        <f t="shared" si="99"/>
        <v>documentary</v>
      </c>
      <c r="S823" s="9" t="str">
        <f t="shared" si="100"/>
        <v>02-28-2017</v>
      </c>
      <c r="T823" s="9" t="str">
        <f t="shared" si="101"/>
        <v>03-13-2017</v>
      </c>
      <c r="U823" t="str">
        <f t="shared" si="102"/>
        <v>Feb</v>
      </c>
      <c r="V823">
        <f t="shared" si="103"/>
        <v>2017</v>
      </c>
    </row>
    <row r="824" spans="1:22" ht="18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 t="shared" si="96"/>
        <v>3.4996666666666667</v>
      </c>
      <c r="P824" s="5">
        <f t="shared" si="97"/>
        <v>89.991428571428571</v>
      </c>
      <c r="Q824" t="str">
        <f t="shared" si="98"/>
        <v>music</v>
      </c>
      <c r="R824" t="str">
        <f t="shared" si="99"/>
        <v>rock</v>
      </c>
      <c r="S824" s="9" t="str">
        <f t="shared" si="100"/>
        <v>02-28-2014</v>
      </c>
      <c r="T824" s="9" t="str">
        <f t="shared" si="101"/>
        <v>03-17-2014</v>
      </c>
      <c r="U824" t="str">
        <f t="shared" si="102"/>
        <v>Feb</v>
      </c>
      <c r="V824">
        <f t="shared" si="103"/>
        <v>2014</v>
      </c>
    </row>
    <row r="825" spans="1:22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 t="shared" si="96"/>
        <v>3.5707317073170732</v>
      </c>
      <c r="P825" s="5">
        <f t="shared" si="97"/>
        <v>58.095238095238095</v>
      </c>
      <c r="Q825" t="str">
        <f t="shared" si="98"/>
        <v>music</v>
      </c>
      <c r="R825" t="str">
        <f t="shared" si="99"/>
        <v>rock</v>
      </c>
      <c r="S825" s="9" t="str">
        <f t="shared" si="100"/>
        <v>09-10-2014</v>
      </c>
      <c r="T825" s="9" t="str">
        <f t="shared" si="101"/>
        <v>10-05-2014</v>
      </c>
      <c r="U825" t="str">
        <f t="shared" si="102"/>
        <v>Sep</v>
      </c>
      <c r="V825">
        <f t="shared" si="103"/>
        <v>2014</v>
      </c>
    </row>
    <row r="826" spans="1:22" ht="18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 t="shared" si="96"/>
        <v>1.2648941176470587</v>
      </c>
      <c r="P826" s="5">
        <f t="shared" si="97"/>
        <v>83.996875000000003</v>
      </c>
      <c r="Q826" t="str">
        <f t="shared" si="98"/>
        <v>publishing</v>
      </c>
      <c r="R826" t="str">
        <f t="shared" si="99"/>
        <v>nonfiction</v>
      </c>
      <c r="S826" s="9" t="str">
        <f t="shared" si="100"/>
        <v>06-19-2010</v>
      </c>
      <c r="T826" s="9" t="str">
        <f t="shared" si="101"/>
        <v>07-21-2010</v>
      </c>
      <c r="U826" t="str">
        <f t="shared" si="102"/>
        <v>Jun</v>
      </c>
      <c r="V826">
        <f t="shared" si="103"/>
        <v>2010</v>
      </c>
    </row>
    <row r="827" spans="1:22" ht="18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 t="shared" si="96"/>
        <v>3.875</v>
      </c>
      <c r="P827" s="5">
        <f t="shared" si="97"/>
        <v>88.853503184713375</v>
      </c>
      <c r="Q827" t="str">
        <f t="shared" si="98"/>
        <v>film &amp; video</v>
      </c>
      <c r="R827" t="str">
        <f t="shared" si="99"/>
        <v>shorts</v>
      </c>
      <c r="S827" s="9" t="str">
        <f t="shared" si="100"/>
        <v>07-25-2017</v>
      </c>
      <c r="T827" s="9" t="str">
        <f t="shared" si="101"/>
        <v>08-06-2017</v>
      </c>
      <c r="U827" t="str">
        <f t="shared" si="102"/>
        <v>Jul</v>
      </c>
      <c r="V827">
        <f t="shared" si="103"/>
        <v>2017</v>
      </c>
    </row>
    <row r="828" spans="1:22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 t="shared" si="96"/>
        <v>4.5703571428571426</v>
      </c>
      <c r="P828" s="5">
        <f t="shared" si="97"/>
        <v>65.963917525773198</v>
      </c>
      <c r="Q828" t="str">
        <f t="shared" si="98"/>
        <v>theater</v>
      </c>
      <c r="R828" t="str">
        <f t="shared" si="99"/>
        <v>plays</v>
      </c>
      <c r="S828" s="9" t="str">
        <f t="shared" si="100"/>
        <v>12-13-2010</v>
      </c>
      <c r="T828" s="9" t="str">
        <f t="shared" si="101"/>
        <v>01-10-2011</v>
      </c>
      <c r="U828" t="str">
        <f t="shared" si="102"/>
        <v>Dec</v>
      </c>
      <c r="V828">
        <f t="shared" si="103"/>
        <v>2010</v>
      </c>
    </row>
    <row r="829" spans="1:22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 t="shared" si="96"/>
        <v>2.6669565217391304</v>
      </c>
      <c r="P829" s="5">
        <f t="shared" si="97"/>
        <v>74.804878048780495</v>
      </c>
      <c r="Q829" t="str">
        <f t="shared" si="98"/>
        <v>film &amp; video</v>
      </c>
      <c r="R829" t="str">
        <f t="shared" si="99"/>
        <v>drama</v>
      </c>
      <c r="S829" s="9" t="str">
        <f t="shared" si="100"/>
        <v>05-03-2011</v>
      </c>
      <c r="T829" s="9" t="str">
        <f t="shared" si="101"/>
        <v>05-15-2011</v>
      </c>
      <c r="U829" t="str">
        <f t="shared" si="102"/>
        <v>May</v>
      </c>
      <c r="V829">
        <f t="shared" si="103"/>
        <v>2011</v>
      </c>
    </row>
    <row r="830" spans="1:22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 t="shared" si="96"/>
        <v>0.69</v>
      </c>
      <c r="P830" s="5">
        <f t="shared" si="97"/>
        <v>69.98571428571428</v>
      </c>
      <c r="Q830" t="str">
        <f t="shared" si="98"/>
        <v>theater</v>
      </c>
      <c r="R830" t="str">
        <f t="shared" si="99"/>
        <v>plays</v>
      </c>
      <c r="S830" s="9" t="str">
        <f t="shared" si="100"/>
        <v>08-28-2018</v>
      </c>
      <c r="T830" s="9" t="str">
        <f t="shared" si="101"/>
        <v>09-22-2018</v>
      </c>
      <c r="U830" t="str">
        <f t="shared" si="102"/>
        <v>Aug</v>
      </c>
      <c r="V830">
        <f t="shared" si="103"/>
        <v>2018</v>
      </c>
    </row>
    <row r="831" spans="1:22" ht="18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 t="shared" si="96"/>
        <v>0.51343749999999999</v>
      </c>
      <c r="P831" s="5">
        <f t="shared" si="97"/>
        <v>32.006493506493506</v>
      </c>
      <c r="Q831" t="str">
        <f t="shared" si="98"/>
        <v>theater</v>
      </c>
      <c r="R831" t="str">
        <f t="shared" si="99"/>
        <v>plays</v>
      </c>
      <c r="S831" s="9" t="str">
        <f t="shared" si="100"/>
        <v>06-09-2015</v>
      </c>
      <c r="T831" s="9" t="str">
        <f t="shared" si="101"/>
        <v>06-24-2015</v>
      </c>
      <c r="U831" t="str">
        <f t="shared" si="102"/>
        <v>Jun</v>
      </c>
      <c r="V831">
        <f t="shared" si="103"/>
        <v>2015</v>
      </c>
    </row>
    <row r="832" spans="1:22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 t="shared" si="96"/>
        <v>1.1710526315789473E-2</v>
      </c>
      <c r="P832" s="5">
        <f t="shared" si="97"/>
        <v>64.727272727272734</v>
      </c>
      <c r="Q832" t="str">
        <f t="shared" si="98"/>
        <v>theater</v>
      </c>
      <c r="R832" t="str">
        <f t="shared" si="99"/>
        <v>plays</v>
      </c>
      <c r="S832" s="9" t="str">
        <f t="shared" si="100"/>
        <v>01-03-2018</v>
      </c>
      <c r="T832" s="9" t="str">
        <f t="shared" si="101"/>
        <v>03-03-2018</v>
      </c>
      <c r="U832" t="str">
        <f t="shared" si="102"/>
        <v>Jan</v>
      </c>
      <c r="V832">
        <f t="shared" si="103"/>
        <v>2018</v>
      </c>
    </row>
    <row r="833" spans="1:22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 t="shared" si="96"/>
        <v>1.089773429454171</v>
      </c>
      <c r="P833" s="5">
        <f t="shared" si="97"/>
        <v>24.998110087408456</v>
      </c>
      <c r="Q833" t="str">
        <f t="shared" si="98"/>
        <v>photography</v>
      </c>
      <c r="R833" t="str">
        <f t="shared" si="99"/>
        <v>photography books</v>
      </c>
      <c r="S833" s="9" t="str">
        <f t="shared" si="100"/>
        <v>03-26-2012</v>
      </c>
      <c r="T833" s="9" t="str">
        <f t="shared" si="101"/>
        <v>04-29-2012</v>
      </c>
      <c r="U833" t="str">
        <f t="shared" si="102"/>
        <v>Mar</v>
      </c>
      <c r="V833">
        <f t="shared" si="103"/>
        <v>2012</v>
      </c>
    </row>
    <row r="834" spans="1:22" ht="18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 t="shared" si="96"/>
        <v>3.1517592592592591</v>
      </c>
      <c r="P834" s="5">
        <f t="shared" si="97"/>
        <v>104.97764070932922</v>
      </c>
      <c r="Q834" t="str">
        <f t="shared" si="98"/>
        <v>publishing</v>
      </c>
      <c r="R834" t="str">
        <f t="shared" si="99"/>
        <v>translations</v>
      </c>
      <c r="S834" s="9" t="str">
        <f t="shared" si="100"/>
        <v>10-22-2015</v>
      </c>
      <c r="T834" s="9" t="str">
        <f t="shared" si="101"/>
        <v>11-25-2015</v>
      </c>
      <c r="U834" t="str">
        <f t="shared" si="102"/>
        <v>Oct</v>
      </c>
      <c r="V834">
        <f t="shared" si="103"/>
        <v>2015</v>
      </c>
    </row>
    <row r="835" spans="1:22" ht="18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 t="shared" ref="O835:O898" si="104">E835/D835</f>
        <v>1.5769117647058823</v>
      </c>
      <c r="P835" s="5">
        <f t="shared" ref="P835:P898" si="105">IF(G835=0,0,E835/G835)</f>
        <v>64.987878787878785</v>
      </c>
      <c r="Q835" t="str">
        <f t="shared" ref="Q835:Q898" si="106">LEFT(N835,FIND("/",N835,1)-1)</f>
        <v>publishing</v>
      </c>
      <c r="R835" t="str">
        <f t="shared" ref="R835:R898" si="107">MID(N835,FIND("/",N835,1)+1,LEN(N835)-FIND("/",N835,1))</f>
        <v>translations</v>
      </c>
      <c r="S835" s="9" t="str">
        <f t="shared" ref="S835:S898" si="108">TEXT((J835/86400)+25569+(9/24),"mm-dd-yyyy")</f>
        <v>02-14-2011</v>
      </c>
      <c r="T835" s="9" t="str">
        <f t="shared" ref="T835:T898" si="109">TEXT((K835/86400)+25569+(9/24),"mm-dd-yyyy")</f>
        <v>02-25-2011</v>
      </c>
      <c r="U835" t="str">
        <f t="shared" ref="U835:U898" si="110">TEXT(MONTH(S835)*29,"MMM")</f>
        <v>Feb</v>
      </c>
      <c r="V835">
        <f t="shared" ref="V835:V898" si="111">YEAR(S835)</f>
        <v>2011</v>
      </c>
    </row>
    <row r="836" spans="1:22" ht="18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 t="shared" si="104"/>
        <v>1.5380821917808218</v>
      </c>
      <c r="P836" s="5">
        <f t="shared" si="105"/>
        <v>94.352941176470594</v>
      </c>
      <c r="Q836" t="str">
        <f t="shared" si="106"/>
        <v>theater</v>
      </c>
      <c r="R836" t="str">
        <f t="shared" si="107"/>
        <v>plays</v>
      </c>
      <c r="S836" s="9" t="str">
        <f t="shared" si="108"/>
        <v>06-23-2013</v>
      </c>
      <c r="T836" s="9" t="str">
        <f t="shared" si="109"/>
        <v>06-29-2013</v>
      </c>
      <c r="U836" t="str">
        <f t="shared" si="110"/>
        <v>Jun</v>
      </c>
      <c r="V836">
        <f t="shared" si="111"/>
        <v>2013</v>
      </c>
    </row>
    <row r="837" spans="1:22" ht="18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 t="shared" si="104"/>
        <v>0.89738979118329465</v>
      </c>
      <c r="P837" s="5">
        <f t="shared" si="105"/>
        <v>44.001706484641637</v>
      </c>
      <c r="Q837" t="str">
        <f t="shared" si="106"/>
        <v>technology</v>
      </c>
      <c r="R837" t="str">
        <f t="shared" si="107"/>
        <v>web</v>
      </c>
      <c r="S837" s="9" t="str">
        <f t="shared" si="108"/>
        <v>02-28-2015</v>
      </c>
      <c r="T837" s="9" t="str">
        <f t="shared" si="109"/>
        <v>03-06-2015</v>
      </c>
      <c r="U837" t="str">
        <f t="shared" si="110"/>
        <v>Feb</v>
      </c>
      <c r="V837">
        <f t="shared" si="111"/>
        <v>2015</v>
      </c>
    </row>
    <row r="838" spans="1:22" ht="18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 t="shared" si="104"/>
        <v>0.75135802469135804</v>
      </c>
      <c r="P838" s="5">
        <f t="shared" si="105"/>
        <v>64.744680851063833</v>
      </c>
      <c r="Q838" t="str">
        <f t="shared" si="106"/>
        <v>music</v>
      </c>
      <c r="R838" t="str">
        <f t="shared" si="107"/>
        <v>indie rock</v>
      </c>
      <c r="S838" s="9" t="str">
        <f t="shared" si="108"/>
        <v>02-05-2010</v>
      </c>
      <c r="T838" s="9" t="str">
        <f t="shared" si="109"/>
        <v>02-16-2010</v>
      </c>
      <c r="U838" t="str">
        <f t="shared" si="110"/>
        <v>Feb</v>
      </c>
      <c r="V838">
        <f t="shared" si="111"/>
        <v>2010</v>
      </c>
    </row>
    <row r="839" spans="1:22" ht="18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 t="shared" si="104"/>
        <v>8.5288135593220336</v>
      </c>
      <c r="P839" s="5">
        <f t="shared" si="105"/>
        <v>84.00667779632721</v>
      </c>
      <c r="Q839" t="str">
        <f t="shared" si="106"/>
        <v>music</v>
      </c>
      <c r="R839" t="str">
        <f t="shared" si="107"/>
        <v>jazz</v>
      </c>
      <c r="S839" s="9" t="str">
        <f t="shared" si="108"/>
        <v>03-27-2011</v>
      </c>
      <c r="T839" s="9" t="str">
        <f t="shared" si="109"/>
        <v>05-20-2011</v>
      </c>
      <c r="U839" t="str">
        <f t="shared" si="110"/>
        <v>Mar</v>
      </c>
      <c r="V839">
        <f t="shared" si="111"/>
        <v>2011</v>
      </c>
    </row>
    <row r="840" spans="1:22" ht="18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 t="shared" si="104"/>
        <v>1.3890625000000001</v>
      </c>
      <c r="P840" s="5">
        <f t="shared" si="105"/>
        <v>34.061302681992338</v>
      </c>
      <c r="Q840" t="str">
        <f t="shared" si="106"/>
        <v>theater</v>
      </c>
      <c r="R840" t="str">
        <f t="shared" si="107"/>
        <v>plays</v>
      </c>
      <c r="S840" s="9" t="str">
        <f t="shared" si="108"/>
        <v>09-27-2018</v>
      </c>
      <c r="T840" s="9" t="str">
        <f t="shared" si="109"/>
        <v>10-06-2018</v>
      </c>
      <c r="U840" t="str">
        <f t="shared" si="110"/>
        <v>Sep</v>
      </c>
      <c r="V840">
        <f t="shared" si="111"/>
        <v>2018</v>
      </c>
    </row>
    <row r="841" spans="1:22" ht="18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 t="shared" si="104"/>
        <v>1.9018181818181819</v>
      </c>
      <c r="P841" s="5">
        <f t="shared" si="105"/>
        <v>93.273885350318466</v>
      </c>
      <c r="Q841" t="str">
        <f t="shared" si="106"/>
        <v>film &amp; video</v>
      </c>
      <c r="R841" t="str">
        <f t="shared" si="107"/>
        <v>documentary</v>
      </c>
      <c r="S841" s="9" t="str">
        <f t="shared" si="108"/>
        <v>03-17-2014</v>
      </c>
      <c r="T841" s="9" t="str">
        <f t="shared" si="109"/>
        <v>05-01-2014</v>
      </c>
      <c r="U841" t="str">
        <f t="shared" si="110"/>
        <v>Mar</v>
      </c>
      <c r="V841">
        <f t="shared" si="111"/>
        <v>2014</v>
      </c>
    </row>
    <row r="842" spans="1:22" ht="18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 t="shared" si="104"/>
        <v>1.0024333619948409</v>
      </c>
      <c r="P842" s="5">
        <f t="shared" si="105"/>
        <v>32.998301726577978</v>
      </c>
      <c r="Q842" t="str">
        <f t="shared" si="106"/>
        <v>theater</v>
      </c>
      <c r="R842" t="str">
        <f t="shared" si="107"/>
        <v>plays</v>
      </c>
      <c r="S842" s="9" t="str">
        <f t="shared" si="108"/>
        <v>07-16-2014</v>
      </c>
      <c r="T842" s="9" t="str">
        <f t="shared" si="109"/>
        <v>07-18-2014</v>
      </c>
      <c r="U842" t="str">
        <f t="shared" si="110"/>
        <v>Jul</v>
      </c>
      <c r="V842">
        <f t="shared" si="111"/>
        <v>2014</v>
      </c>
    </row>
    <row r="843" spans="1:22" ht="18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 t="shared" si="104"/>
        <v>1.4275824175824177</v>
      </c>
      <c r="P843" s="5">
        <f t="shared" si="105"/>
        <v>83.812903225806451</v>
      </c>
      <c r="Q843" t="str">
        <f t="shared" si="106"/>
        <v>technology</v>
      </c>
      <c r="R843" t="str">
        <f t="shared" si="107"/>
        <v>web</v>
      </c>
      <c r="S843" s="9" t="str">
        <f t="shared" si="108"/>
        <v>02-19-2016</v>
      </c>
      <c r="T843" s="9" t="str">
        <f t="shared" si="109"/>
        <v>03-06-2016</v>
      </c>
      <c r="U843" t="str">
        <f t="shared" si="110"/>
        <v>Feb</v>
      </c>
      <c r="V843">
        <f t="shared" si="111"/>
        <v>2016</v>
      </c>
    </row>
    <row r="844" spans="1:22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 t="shared" si="104"/>
        <v>5.6313333333333331</v>
      </c>
      <c r="P844" s="5">
        <f t="shared" si="105"/>
        <v>63.992424242424242</v>
      </c>
      <c r="Q844" t="str">
        <f t="shared" si="106"/>
        <v>technology</v>
      </c>
      <c r="R844" t="str">
        <f t="shared" si="107"/>
        <v>wearables</v>
      </c>
      <c r="S844" s="9" t="str">
        <f t="shared" si="108"/>
        <v>06-15-2018</v>
      </c>
      <c r="T844" s="9" t="str">
        <f t="shared" si="109"/>
        <v>06-18-2018</v>
      </c>
      <c r="U844" t="str">
        <f t="shared" si="110"/>
        <v>Jun</v>
      </c>
      <c r="V844">
        <f t="shared" si="111"/>
        <v>2018</v>
      </c>
    </row>
    <row r="845" spans="1:22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 t="shared" si="104"/>
        <v>0.30715909090909088</v>
      </c>
      <c r="P845" s="5">
        <f t="shared" si="105"/>
        <v>81.909090909090907</v>
      </c>
      <c r="Q845" t="str">
        <f t="shared" si="106"/>
        <v>photography</v>
      </c>
      <c r="R845" t="str">
        <f t="shared" si="107"/>
        <v>photography books</v>
      </c>
      <c r="S845" s="9" t="str">
        <f t="shared" si="108"/>
        <v>08-26-2018</v>
      </c>
      <c r="T845" s="9" t="str">
        <f t="shared" si="109"/>
        <v>09-01-2018</v>
      </c>
      <c r="U845" t="str">
        <f t="shared" si="110"/>
        <v>Aug</v>
      </c>
      <c r="V845">
        <f t="shared" si="111"/>
        <v>2018</v>
      </c>
    </row>
    <row r="846" spans="1:22" ht="18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 t="shared" si="104"/>
        <v>0.99397727272727276</v>
      </c>
      <c r="P846" s="5">
        <f t="shared" si="105"/>
        <v>93.053191489361708</v>
      </c>
      <c r="Q846" t="str">
        <f t="shared" si="106"/>
        <v>film &amp; video</v>
      </c>
      <c r="R846" t="str">
        <f t="shared" si="107"/>
        <v>documentary</v>
      </c>
      <c r="S846" s="9" t="str">
        <f t="shared" si="108"/>
        <v>01-22-2012</v>
      </c>
      <c r="T846" s="9" t="str">
        <f t="shared" si="109"/>
        <v>01-25-2012</v>
      </c>
      <c r="U846" t="str">
        <f t="shared" si="110"/>
        <v>Jan</v>
      </c>
      <c r="V846">
        <f t="shared" si="111"/>
        <v>2012</v>
      </c>
    </row>
    <row r="847" spans="1:22" ht="18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 t="shared" si="104"/>
        <v>1.9754935622317598</v>
      </c>
      <c r="P847" s="5">
        <f t="shared" si="105"/>
        <v>101.98449039881831</v>
      </c>
      <c r="Q847" t="str">
        <f t="shared" si="106"/>
        <v>technology</v>
      </c>
      <c r="R847" t="str">
        <f t="shared" si="107"/>
        <v>web</v>
      </c>
      <c r="S847" s="9" t="str">
        <f t="shared" si="108"/>
        <v>05-15-2018</v>
      </c>
      <c r="T847" s="9" t="str">
        <f t="shared" si="109"/>
        <v>06-21-2018</v>
      </c>
      <c r="U847" t="str">
        <f t="shared" si="110"/>
        <v>May</v>
      </c>
      <c r="V847">
        <f t="shared" si="111"/>
        <v>2018</v>
      </c>
    </row>
    <row r="848" spans="1:22" ht="18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 t="shared" si="104"/>
        <v>5.085</v>
      </c>
      <c r="P848" s="5">
        <f t="shared" si="105"/>
        <v>105.9375</v>
      </c>
      <c r="Q848" t="str">
        <f t="shared" si="106"/>
        <v>technology</v>
      </c>
      <c r="R848" t="str">
        <f t="shared" si="107"/>
        <v>web</v>
      </c>
      <c r="S848" s="9" t="str">
        <f t="shared" si="108"/>
        <v>07-21-2018</v>
      </c>
      <c r="T848" s="9" t="str">
        <f t="shared" si="109"/>
        <v>08-26-2018</v>
      </c>
      <c r="U848" t="str">
        <f t="shared" si="110"/>
        <v>Jul</v>
      </c>
      <c r="V848">
        <f t="shared" si="111"/>
        <v>2018</v>
      </c>
    </row>
    <row r="849" spans="1:22" ht="18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 t="shared" si="104"/>
        <v>2.3774468085106384</v>
      </c>
      <c r="P849" s="5">
        <f t="shared" si="105"/>
        <v>101.58181818181818</v>
      </c>
      <c r="Q849" t="str">
        <f t="shared" si="106"/>
        <v>food</v>
      </c>
      <c r="R849" t="str">
        <f t="shared" si="107"/>
        <v>food trucks</v>
      </c>
      <c r="S849" s="9" t="str">
        <f t="shared" si="108"/>
        <v>01-07-2018</v>
      </c>
      <c r="T849" s="9" t="str">
        <f t="shared" si="109"/>
        <v>01-10-2018</v>
      </c>
      <c r="U849" t="str">
        <f t="shared" si="110"/>
        <v>Jan</v>
      </c>
      <c r="V849">
        <f t="shared" si="111"/>
        <v>2018</v>
      </c>
    </row>
    <row r="850" spans="1:22" ht="18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 t="shared" si="104"/>
        <v>3.3846875000000001</v>
      </c>
      <c r="P850" s="5">
        <f t="shared" si="105"/>
        <v>62.970930232558139</v>
      </c>
      <c r="Q850" t="str">
        <f t="shared" si="106"/>
        <v>film &amp; video</v>
      </c>
      <c r="R850" t="str">
        <f t="shared" si="107"/>
        <v>drama</v>
      </c>
      <c r="S850" s="9" t="str">
        <f t="shared" si="108"/>
        <v>06-12-2010</v>
      </c>
      <c r="T850" s="9" t="str">
        <f t="shared" si="109"/>
        <v>06-21-2010</v>
      </c>
      <c r="U850" t="str">
        <f t="shared" si="110"/>
        <v>Jun</v>
      </c>
      <c r="V850">
        <f t="shared" si="111"/>
        <v>2010</v>
      </c>
    </row>
    <row r="851" spans="1:22" ht="18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 t="shared" si="104"/>
        <v>1.3308955223880596</v>
      </c>
      <c r="P851" s="5">
        <f t="shared" si="105"/>
        <v>29.045602605863191</v>
      </c>
      <c r="Q851" t="str">
        <f t="shared" si="106"/>
        <v>music</v>
      </c>
      <c r="R851" t="str">
        <f t="shared" si="107"/>
        <v>indie rock</v>
      </c>
      <c r="S851" s="9" t="str">
        <f t="shared" si="108"/>
        <v>02-09-2012</v>
      </c>
      <c r="T851" s="9" t="str">
        <f t="shared" si="109"/>
        <v>02-12-2012</v>
      </c>
      <c r="U851" t="str">
        <f t="shared" si="110"/>
        <v>Feb</v>
      </c>
      <c r="V851">
        <f t="shared" si="111"/>
        <v>2012</v>
      </c>
    </row>
    <row r="852" spans="1:22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 t="shared" si="104"/>
        <v>0.01</v>
      </c>
      <c r="P852" s="5">
        <f t="shared" si="105"/>
        <v>1</v>
      </c>
      <c r="Q852" t="str">
        <f t="shared" si="106"/>
        <v>music</v>
      </c>
      <c r="R852" t="str">
        <f t="shared" si="107"/>
        <v>rock</v>
      </c>
      <c r="S852" s="9" t="str">
        <f t="shared" si="108"/>
        <v>11-19-2011</v>
      </c>
      <c r="T852" s="9" t="str">
        <f t="shared" si="109"/>
        <v>12-04-2011</v>
      </c>
      <c r="U852" t="str">
        <f t="shared" si="110"/>
        <v>Nov</v>
      </c>
      <c r="V852">
        <f t="shared" si="111"/>
        <v>2011</v>
      </c>
    </row>
    <row r="853" spans="1:22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 t="shared" si="104"/>
        <v>2.0779999999999998</v>
      </c>
      <c r="P853" s="5">
        <f t="shared" si="105"/>
        <v>77.924999999999997</v>
      </c>
      <c r="Q853" t="str">
        <f t="shared" si="106"/>
        <v>music</v>
      </c>
      <c r="R853" t="str">
        <f t="shared" si="107"/>
        <v>electric music</v>
      </c>
      <c r="S853" s="9" t="str">
        <f t="shared" si="108"/>
        <v>05-02-2012</v>
      </c>
      <c r="T853" s="9" t="str">
        <f t="shared" si="109"/>
        <v>06-04-2012</v>
      </c>
      <c r="U853" t="str">
        <f t="shared" si="110"/>
        <v>May</v>
      </c>
      <c r="V853">
        <f t="shared" si="111"/>
        <v>2012</v>
      </c>
    </row>
    <row r="854" spans="1:22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 t="shared" si="104"/>
        <v>0.51122448979591839</v>
      </c>
      <c r="P854" s="5">
        <f t="shared" si="105"/>
        <v>80.806451612903231</v>
      </c>
      <c r="Q854" t="str">
        <f t="shared" si="106"/>
        <v>games</v>
      </c>
      <c r="R854" t="str">
        <f t="shared" si="107"/>
        <v>video games</v>
      </c>
      <c r="S854" s="9" t="str">
        <f t="shared" si="108"/>
        <v>07-16-2011</v>
      </c>
      <c r="T854" s="9" t="str">
        <f t="shared" si="109"/>
        <v>07-26-2011</v>
      </c>
      <c r="U854" t="str">
        <f t="shared" si="110"/>
        <v>Jul</v>
      </c>
      <c r="V854">
        <f t="shared" si="111"/>
        <v>2011</v>
      </c>
    </row>
    <row r="855" spans="1:22" ht="18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 t="shared" si="104"/>
        <v>6.5205847953216374</v>
      </c>
      <c r="P855" s="5">
        <f t="shared" si="105"/>
        <v>76.006816632583508</v>
      </c>
      <c r="Q855" t="str">
        <f t="shared" si="106"/>
        <v>music</v>
      </c>
      <c r="R855" t="str">
        <f t="shared" si="107"/>
        <v>indie rock</v>
      </c>
      <c r="S855" s="9" t="str">
        <f t="shared" si="108"/>
        <v>06-20-2011</v>
      </c>
      <c r="T855" s="9" t="str">
        <f t="shared" si="109"/>
        <v>06-25-2011</v>
      </c>
      <c r="U855" t="str">
        <f t="shared" si="110"/>
        <v>Jun</v>
      </c>
      <c r="V855">
        <f t="shared" si="111"/>
        <v>2011</v>
      </c>
    </row>
    <row r="856" spans="1:22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 t="shared" si="104"/>
        <v>1.1363099415204678</v>
      </c>
      <c r="P856" s="5">
        <f t="shared" si="105"/>
        <v>72.993613824192337</v>
      </c>
      <c r="Q856" t="str">
        <f t="shared" si="106"/>
        <v>publishing</v>
      </c>
      <c r="R856" t="str">
        <f t="shared" si="107"/>
        <v>fiction</v>
      </c>
      <c r="S856" s="9" t="str">
        <f t="shared" si="108"/>
        <v>11-18-2019</v>
      </c>
      <c r="T856" s="9" t="str">
        <f t="shared" si="109"/>
        <v>12-15-2019</v>
      </c>
      <c r="U856" t="str">
        <f t="shared" si="110"/>
        <v>Nov</v>
      </c>
      <c r="V856">
        <f t="shared" si="111"/>
        <v>2019</v>
      </c>
    </row>
    <row r="857" spans="1:22" ht="18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 t="shared" si="104"/>
        <v>1.0237606837606839</v>
      </c>
      <c r="P857" s="5">
        <f t="shared" si="105"/>
        <v>53</v>
      </c>
      <c r="Q857" t="str">
        <f t="shared" si="106"/>
        <v>theater</v>
      </c>
      <c r="R857" t="str">
        <f t="shared" si="107"/>
        <v>plays</v>
      </c>
      <c r="S857" s="9" t="str">
        <f t="shared" si="108"/>
        <v>06-18-2011</v>
      </c>
      <c r="T857" s="9" t="str">
        <f t="shared" si="109"/>
        <v>07-19-2011</v>
      </c>
      <c r="U857" t="str">
        <f t="shared" si="110"/>
        <v>Jun</v>
      </c>
      <c r="V857">
        <f t="shared" si="111"/>
        <v>2011</v>
      </c>
    </row>
    <row r="858" spans="1:22" ht="18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 t="shared" si="104"/>
        <v>3.5658333333333334</v>
      </c>
      <c r="P858" s="5">
        <f t="shared" si="105"/>
        <v>54.164556962025316</v>
      </c>
      <c r="Q858" t="str">
        <f t="shared" si="106"/>
        <v>food</v>
      </c>
      <c r="R858" t="str">
        <f t="shared" si="107"/>
        <v>food trucks</v>
      </c>
      <c r="S858" s="9" t="str">
        <f t="shared" si="108"/>
        <v>04-24-2012</v>
      </c>
      <c r="T858" s="9" t="str">
        <f t="shared" si="109"/>
        <v>05-11-2012</v>
      </c>
      <c r="U858" t="str">
        <f t="shared" si="110"/>
        <v>Apr</v>
      </c>
      <c r="V858">
        <f t="shared" si="111"/>
        <v>2012</v>
      </c>
    </row>
    <row r="859" spans="1:22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 t="shared" si="104"/>
        <v>1.3986792452830188</v>
      </c>
      <c r="P859" s="5">
        <f t="shared" si="105"/>
        <v>32.946666666666665</v>
      </c>
      <c r="Q859" t="str">
        <f t="shared" si="106"/>
        <v>film &amp; video</v>
      </c>
      <c r="R859" t="str">
        <f t="shared" si="107"/>
        <v>shorts</v>
      </c>
      <c r="S859" s="9" t="str">
        <f t="shared" si="108"/>
        <v>02-05-2012</v>
      </c>
      <c r="T859" s="9" t="str">
        <f t="shared" si="109"/>
        <v>02-28-2012</v>
      </c>
      <c r="U859" t="str">
        <f t="shared" si="110"/>
        <v>Feb</v>
      </c>
      <c r="V859">
        <f t="shared" si="111"/>
        <v>2012</v>
      </c>
    </row>
    <row r="860" spans="1:22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 t="shared" si="104"/>
        <v>0.69450000000000001</v>
      </c>
      <c r="P860" s="5">
        <f t="shared" si="105"/>
        <v>79.371428571428567</v>
      </c>
      <c r="Q860" t="str">
        <f t="shared" si="106"/>
        <v>food</v>
      </c>
      <c r="R860" t="str">
        <f t="shared" si="107"/>
        <v>food trucks</v>
      </c>
      <c r="S860" s="9" t="str">
        <f t="shared" si="108"/>
        <v>04-21-2018</v>
      </c>
      <c r="T860" s="9" t="str">
        <f t="shared" si="109"/>
        <v>04-28-2018</v>
      </c>
      <c r="U860" t="str">
        <f t="shared" si="110"/>
        <v>Apr</v>
      </c>
      <c r="V860">
        <f t="shared" si="111"/>
        <v>2018</v>
      </c>
    </row>
    <row r="861" spans="1:22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 t="shared" si="104"/>
        <v>0.35534246575342465</v>
      </c>
      <c r="P861" s="5">
        <f t="shared" si="105"/>
        <v>41.174603174603178</v>
      </c>
      <c r="Q861" t="str">
        <f t="shared" si="106"/>
        <v>theater</v>
      </c>
      <c r="R861" t="str">
        <f t="shared" si="107"/>
        <v>plays</v>
      </c>
      <c r="S861" s="9" t="str">
        <f t="shared" si="108"/>
        <v>03-01-2013</v>
      </c>
      <c r="T861" s="9" t="str">
        <f t="shared" si="109"/>
        <v>03-19-2013</v>
      </c>
      <c r="U861" t="str">
        <f t="shared" si="110"/>
        <v>Mar</v>
      </c>
      <c r="V861">
        <f t="shared" si="111"/>
        <v>2013</v>
      </c>
    </row>
    <row r="862" spans="1:22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 t="shared" si="104"/>
        <v>2.5165000000000002</v>
      </c>
      <c r="P862" s="5">
        <f t="shared" si="105"/>
        <v>77.430769230769229</v>
      </c>
      <c r="Q862" t="str">
        <f t="shared" si="106"/>
        <v>technology</v>
      </c>
      <c r="R862" t="str">
        <f t="shared" si="107"/>
        <v>wearables</v>
      </c>
      <c r="S862" s="9" t="str">
        <f t="shared" si="108"/>
        <v>02-19-2019</v>
      </c>
      <c r="T862" s="9" t="str">
        <f t="shared" si="109"/>
        <v>03-01-2019</v>
      </c>
      <c r="U862" t="str">
        <f t="shared" si="110"/>
        <v>Feb</v>
      </c>
      <c r="V862">
        <f t="shared" si="111"/>
        <v>2019</v>
      </c>
    </row>
    <row r="863" spans="1:22" ht="18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 t="shared" si="104"/>
        <v>1.0587500000000001</v>
      </c>
      <c r="P863" s="5">
        <f t="shared" si="105"/>
        <v>57.159509202453989</v>
      </c>
      <c r="Q863" t="str">
        <f t="shared" si="106"/>
        <v>theater</v>
      </c>
      <c r="R863" t="str">
        <f t="shared" si="107"/>
        <v>plays</v>
      </c>
      <c r="S863" s="9" t="str">
        <f t="shared" si="108"/>
        <v>03-21-2010</v>
      </c>
      <c r="T863" s="9" t="str">
        <f t="shared" si="109"/>
        <v>03-29-2010</v>
      </c>
      <c r="U863" t="str">
        <f t="shared" si="110"/>
        <v>Mar</v>
      </c>
      <c r="V863">
        <f t="shared" si="111"/>
        <v>2010</v>
      </c>
    </row>
    <row r="864" spans="1:22" ht="18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 t="shared" si="104"/>
        <v>1.8742857142857143</v>
      </c>
      <c r="P864" s="5">
        <f t="shared" si="105"/>
        <v>77.17647058823529</v>
      </c>
      <c r="Q864" t="str">
        <f t="shared" si="106"/>
        <v>theater</v>
      </c>
      <c r="R864" t="str">
        <f t="shared" si="107"/>
        <v>plays</v>
      </c>
      <c r="S864" s="9" t="str">
        <f t="shared" si="108"/>
        <v>08-01-2011</v>
      </c>
      <c r="T864" s="9" t="str">
        <f t="shared" si="109"/>
        <v>08-05-2011</v>
      </c>
      <c r="U864" t="str">
        <f t="shared" si="110"/>
        <v>Aug</v>
      </c>
      <c r="V864">
        <f t="shared" si="111"/>
        <v>2011</v>
      </c>
    </row>
    <row r="865" spans="1:22" ht="18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 t="shared" si="104"/>
        <v>3.8678571428571429</v>
      </c>
      <c r="P865" s="5">
        <f t="shared" si="105"/>
        <v>24.953917050691246</v>
      </c>
      <c r="Q865" t="str">
        <f t="shared" si="106"/>
        <v>film &amp; video</v>
      </c>
      <c r="R865" t="str">
        <f t="shared" si="107"/>
        <v>television</v>
      </c>
      <c r="S865" s="9" t="str">
        <f t="shared" si="108"/>
        <v>06-17-2015</v>
      </c>
      <c r="T865" s="9" t="str">
        <f t="shared" si="109"/>
        <v>07-10-2015</v>
      </c>
      <c r="U865" t="str">
        <f t="shared" si="110"/>
        <v>Jun</v>
      </c>
      <c r="V865">
        <f t="shared" si="111"/>
        <v>2015</v>
      </c>
    </row>
    <row r="866" spans="1:22" ht="18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 t="shared" si="104"/>
        <v>3.4707142857142856</v>
      </c>
      <c r="P866" s="5">
        <f t="shared" si="105"/>
        <v>97.18</v>
      </c>
      <c r="Q866" t="str">
        <f t="shared" si="106"/>
        <v>film &amp; video</v>
      </c>
      <c r="R866" t="str">
        <f t="shared" si="107"/>
        <v>shorts</v>
      </c>
      <c r="S866" s="9" t="str">
        <f t="shared" si="108"/>
        <v>08-19-2016</v>
      </c>
      <c r="T866" s="9" t="str">
        <f t="shared" si="109"/>
        <v>08-24-2016</v>
      </c>
      <c r="U866" t="str">
        <f t="shared" si="110"/>
        <v>Aug</v>
      </c>
      <c r="V866">
        <f t="shared" si="111"/>
        <v>2016</v>
      </c>
    </row>
    <row r="867" spans="1:22" ht="18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 t="shared" si="104"/>
        <v>1.8582098765432098</v>
      </c>
      <c r="P867" s="5">
        <f t="shared" si="105"/>
        <v>46.000916870415651</v>
      </c>
      <c r="Q867" t="str">
        <f t="shared" si="106"/>
        <v>theater</v>
      </c>
      <c r="R867" t="str">
        <f t="shared" si="107"/>
        <v>plays</v>
      </c>
      <c r="S867" s="9" t="str">
        <f t="shared" si="108"/>
        <v>09-15-2014</v>
      </c>
      <c r="T867" s="9" t="str">
        <f t="shared" si="109"/>
        <v>09-24-2014</v>
      </c>
      <c r="U867" t="str">
        <f t="shared" si="110"/>
        <v>Sep</v>
      </c>
      <c r="V867">
        <f t="shared" si="111"/>
        <v>2014</v>
      </c>
    </row>
    <row r="868" spans="1:22" ht="18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 t="shared" si="104"/>
        <v>0.43241247264770238</v>
      </c>
      <c r="P868" s="5">
        <f t="shared" si="105"/>
        <v>88.023385300668153</v>
      </c>
      <c r="Q868" t="str">
        <f t="shared" si="106"/>
        <v>photography</v>
      </c>
      <c r="R868" t="str">
        <f t="shared" si="107"/>
        <v>photography books</v>
      </c>
      <c r="S868" s="9" t="str">
        <f t="shared" si="108"/>
        <v>05-08-2011</v>
      </c>
      <c r="T868" s="9" t="str">
        <f t="shared" si="109"/>
        <v>05-09-2011</v>
      </c>
      <c r="U868" t="str">
        <f t="shared" si="110"/>
        <v>May</v>
      </c>
      <c r="V868">
        <f t="shared" si="111"/>
        <v>2011</v>
      </c>
    </row>
    <row r="869" spans="1:22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 t="shared" si="104"/>
        <v>1.6243749999999999</v>
      </c>
      <c r="P869" s="5">
        <f t="shared" si="105"/>
        <v>25.99</v>
      </c>
      <c r="Q869" t="str">
        <f t="shared" si="106"/>
        <v>food</v>
      </c>
      <c r="R869" t="str">
        <f t="shared" si="107"/>
        <v>food trucks</v>
      </c>
      <c r="S869" s="9" t="str">
        <f t="shared" si="108"/>
        <v>10-09-2018</v>
      </c>
      <c r="T869" s="9" t="str">
        <f t="shared" si="109"/>
        <v>10-15-2018</v>
      </c>
      <c r="U869" t="str">
        <f t="shared" si="110"/>
        <v>Oct</v>
      </c>
      <c r="V869">
        <f t="shared" si="111"/>
        <v>2018</v>
      </c>
    </row>
    <row r="870" spans="1:22" ht="18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 t="shared" si="104"/>
        <v>1.8484285714285715</v>
      </c>
      <c r="P870" s="5">
        <f t="shared" si="105"/>
        <v>102.69047619047619</v>
      </c>
      <c r="Q870" t="str">
        <f t="shared" si="106"/>
        <v>theater</v>
      </c>
      <c r="R870" t="str">
        <f t="shared" si="107"/>
        <v>plays</v>
      </c>
      <c r="S870" s="9" t="str">
        <f t="shared" si="108"/>
        <v>10-12-2013</v>
      </c>
      <c r="T870" s="9" t="str">
        <f t="shared" si="109"/>
        <v>10-23-2013</v>
      </c>
      <c r="U870" t="str">
        <f t="shared" si="110"/>
        <v>Oct</v>
      </c>
      <c r="V870">
        <f t="shared" si="111"/>
        <v>2013</v>
      </c>
    </row>
    <row r="871" spans="1:22" ht="18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 t="shared" si="104"/>
        <v>0.23703520691785052</v>
      </c>
      <c r="P871" s="5">
        <f t="shared" si="105"/>
        <v>72.958174904942965</v>
      </c>
      <c r="Q871" t="str">
        <f t="shared" si="106"/>
        <v>film &amp; video</v>
      </c>
      <c r="R871" t="str">
        <f t="shared" si="107"/>
        <v>drama</v>
      </c>
      <c r="S871" s="9" t="str">
        <f t="shared" si="108"/>
        <v>06-21-2010</v>
      </c>
      <c r="T871" s="9" t="str">
        <f t="shared" si="109"/>
        <v>07-05-2010</v>
      </c>
      <c r="U871" t="str">
        <f t="shared" si="110"/>
        <v>Jun</v>
      </c>
      <c r="V871">
        <f t="shared" si="111"/>
        <v>2010</v>
      </c>
    </row>
    <row r="872" spans="1:22" ht="18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 t="shared" si="104"/>
        <v>0.89870129870129867</v>
      </c>
      <c r="P872" s="5">
        <f t="shared" si="105"/>
        <v>57.190082644628099</v>
      </c>
      <c r="Q872" t="str">
        <f t="shared" si="106"/>
        <v>theater</v>
      </c>
      <c r="R872" t="str">
        <f t="shared" si="107"/>
        <v>plays</v>
      </c>
      <c r="S872" s="9" t="str">
        <f t="shared" si="108"/>
        <v>08-24-2015</v>
      </c>
      <c r="T872" s="9" t="str">
        <f t="shared" si="109"/>
        <v>09-18-2015</v>
      </c>
      <c r="U872" t="str">
        <f t="shared" si="110"/>
        <v>Aug</v>
      </c>
      <c r="V872">
        <f t="shared" si="111"/>
        <v>2015</v>
      </c>
    </row>
    <row r="873" spans="1:22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 t="shared" si="104"/>
        <v>2.7260419580419581</v>
      </c>
      <c r="P873" s="5">
        <f t="shared" si="105"/>
        <v>84.013793103448279</v>
      </c>
      <c r="Q873" t="str">
        <f t="shared" si="106"/>
        <v>theater</v>
      </c>
      <c r="R873" t="str">
        <f t="shared" si="107"/>
        <v>plays</v>
      </c>
      <c r="S873" s="9" t="str">
        <f t="shared" si="108"/>
        <v>11-01-2017</v>
      </c>
      <c r="T873" s="9" t="str">
        <f t="shared" si="109"/>
        <v>11-19-2017</v>
      </c>
      <c r="U873" t="str">
        <f t="shared" si="110"/>
        <v>Nov</v>
      </c>
      <c r="V873">
        <f t="shared" si="111"/>
        <v>2017</v>
      </c>
    </row>
    <row r="874" spans="1:22" ht="18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 t="shared" si="104"/>
        <v>1.7004255319148935</v>
      </c>
      <c r="P874" s="5">
        <f t="shared" si="105"/>
        <v>98.666666666666671</v>
      </c>
      <c r="Q874" t="str">
        <f t="shared" si="106"/>
        <v>film &amp; video</v>
      </c>
      <c r="R874" t="str">
        <f t="shared" si="107"/>
        <v>science fiction</v>
      </c>
      <c r="S874" s="9" t="str">
        <f t="shared" si="108"/>
        <v>09-03-2018</v>
      </c>
      <c r="T874" s="9" t="str">
        <f t="shared" si="109"/>
        <v>09-08-2018</v>
      </c>
      <c r="U874" t="str">
        <f t="shared" si="110"/>
        <v>Sep</v>
      </c>
      <c r="V874">
        <f t="shared" si="111"/>
        <v>2018</v>
      </c>
    </row>
    <row r="875" spans="1:22" ht="18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 t="shared" si="104"/>
        <v>1.8828503562945369</v>
      </c>
      <c r="P875" s="5">
        <f t="shared" si="105"/>
        <v>42.007419183889773</v>
      </c>
      <c r="Q875" t="str">
        <f t="shared" si="106"/>
        <v>photography</v>
      </c>
      <c r="R875" t="str">
        <f t="shared" si="107"/>
        <v>photography books</v>
      </c>
      <c r="S875" s="9" t="str">
        <f t="shared" si="108"/>
        <v>01-08-2014</v>
      </c>
      <c r="T875" s="9" t="str">
        <f t="shared" si="109"/>
        <v>01-13-2014</v>
      </c>
      <c r="U875" t="str">
        <f t="shared" si="110"/>
        <v>Jan</v>
      </c>
      <c r="V875">
        <f t="shared" si="111"/>
        <v>2014</v>
      </c>
    </row>
    <row r="876" spans="1:22" ht="18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 t="shared" si="104"/>
        <v>3.4693532338308457</v>
      </c>
      <c r="P876" s="5">
        <f t="shared" si="105"/>
        <v>32.002753556677376</v>
      </c>
      <c r="Q876" t="str">
        <f t="shared" si="106"/>
        <v>photography</v>
      </c>
      <c r="R876" t="str">
        <f t="shared" si="107"/>
        <v>photography books</v>
      </c>
      <c r="S876" s="9" t="str">
        <f t="shared" si="108"/>
        <v>04-23-2010</v>
      </c>
      <c r="T876" s="9" t="str">
        <f t="shared" si="109"/>
        <v>05-31-2010</v>
      </c>
      <c r="U876" t="str">
        <f t="shared" si="110"/>
        <v>Apr</v>
      </c>
      <c r="V876">
        <f t="shared" si="111"/>
        <v>2010</v>
      </c>
    </row>
    <row r="877" spans="1:22" ht="18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 t="shared" si="104"/>
        <v>0.6917721518987342</v>
      </c>
      <c r="P877" s="5">
        <f t="shared" si="105"/>
        <v>81.567164179104481</v>
      </c>
      <c r="Q877" t="str">
        <f t="shared" si="106"/>
        <v>music</v>
      </c>
      <c r="R877" t="str">
        <f t="shared" si="107"/>
        <v>rock</v>
      </c>
      <c r="S877" s="9" t="str">
        <f t="shared" si="108"/>
        <v>01-13-2011</v>
      </c>
      <c r="T877" s="9" t="str">
        <f t="shared" si="109"/>
        <v>01-14-2011</v>
      </c>
      <c r="U877" t="str">
        <f t="shared" si="110"/>
        <v>Jan</v>
      </c>
      <c r="V877">
        <f t="shared" si="111"/>
        <v>2011</v>
      </c>
    </row>
    <row r="878" spans="1:22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 t="shared" si="104"/>
        <v>0.25433734939759034</v>
      </c>
      <c r="P878" s="5">
        <f t="shared" si="105"/>
        <v>37.035087719298247</v>
      </c>
      <c r="Q878" t="str">
        <f t="shared" si="106"/>
        <v>photography</v>
      </c>
      <c r="R878" t="str">
        <f t="shared" si="107"/>
        <v>photography books</v>
      </c>
      <c r="S878" s="9" t="str">
        <f t="shared" si="108"/>
        <v>06-08-2019</v>
      </c>
      <c r="T878" s="9" t="str">
        <f t="shared" si="109"/>
        <v>07-02-2019</v>
      </c>
      <c r="U878" t="str">
        <f t="shared" si="110"/>
        <v>Jun</v>
      </c>
      <c r="V878">
        <f t="shared" si="111"/>
        <v>2019</v>
      </c>
    </row>
    <row r="879" spans="1:22" ht="18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 t="shared" si="104"/>
        <v>0.77400977995110021</v>
      </c>
      <c r="P879" s="5">
        <f t="shared" si="105"/>
        <v>103.033360455655</v>
      </c>
      <c r="Q879" t="str">
        <f t="shared" si="106"/>
        <v>food</v>
      </c>
      <c r="R879" t="str">
        <f t="shared" si="107"/>
        <v>food trucks</v>
      </c>
      <c r="S879" s="9" t="str">
        <f t="shared" si="108"/>
        <v>07-26-2016</v>
      </c>
      <c r="T879" s="9" t="str">
        <f t="shared" si="109"/>
        <v>07-27-2016</v>
      </c>
      <c r="U879" t="str">
        <f t="shared" si="110"/>
        <v>Jul</v>
      </c>
      <c r="V879">
        <f t="shared" si="111"/>
        <v>2016</v>
      </c>
    </row>
    <row r="880" spans="1:22" ht="18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 t="shared" si="104"/>
        <v>0.37481481481481482</v>
      </c>
      <c r="P880" s="5">
        <f t="shared" si="105"/>
        <v>84.333333333333329</v>
      </c>
      <c r="Q880" t="str">
        <f t="shared" si="106"/>
        <v>music</v>
      </c>
      <c r="R880" t="str">
        <f t="shared" si="107"/>
        <v>metal</v>
      </c>
      <c r="S880" s="9" t="str">
        <f t="shared" si="108"/>
        <v>01-15-2020</v>
      </c>
      <c r="T880" s="9" t="str">
        <f t="shared" si="109"/>
        <v>02-08-2020</v>
      </c>
      <c r="U880" t="str">
        <f t="shared" si="110"/>
        <v>Jan</v>
      </c>
      <c r="V880">
        <f t="shared" si="111"/>
        <v>2020</v>
      </c>
    </row>
    <row r="881" spans="1:22" ht="18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 t="shared" si="104"/>
        <v>5.4379999999999997</v>
      </c>
      <c r="P881" s="5">
        <f t="shared" si="105"/>
        <v>102.60377358490567</v>
      </c>
      <c r="Q881" t="str">
        <f t="shared" si="106"/>
        <v>publishing</v>
      </c>
      <c r="R881" t="str">
        <f t="shared" si="107"/>
        <v>nonfiction</v>
      </c>
      <c r="S881" s="9" t="str">
        <f t="shared" si="108"/>
        <v>02-22-2017</v>
      </c>
      <c r="T881" s="9" t="str">
        <f t="shared" si="109"/>
        <v>03-03-2017</v>
      </c>
      <c r="U881" t="str">
        <f t="shared" si="110"/>
        <v>Feb</v>
      </c>
      <c r="V881">
        <f t="shared" si="111"/>
        <v>2017</v>
      </c>
    </row>
    <row r="882" spans="1:22" ht="18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 t="shared" si="104"/>
        <v>2.2852189349112426</v>
      </c>
      <c r="P882" s="5">
        <f t="shared" si="105"/>
        <v>79.992129246064621</v>
      </c>
      <c r="Q882" t="str">
        <f t="shared" si="106"/>
        <v>music</v>
      </c>
      <c r="R882" t="str">
        <f t="shared" si="107"/>
        <v>electric music</v>
      </c>
      <c r="S882" s="9" t="str">
        <f t="shared" si="108"/>
        <v>07-21-2019</v>
      </c>
      <c r="T882" s="9" t="str">
        <f t="shared" si="109"/>
        <v>07-23-2019</v>
      </c>
      <c r="U882" t="str">
        <f t="shared" si="110"/>
        <v>Jul</v>
      </c>
      <c r="V882">
        <f t="shared" si="111"/>
        <v>2019</v>
      </c>
    </row>
    <row r="883" spans="1:22" ht="18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 t="shared" si="104"/>
        <v>0.38948339483394834</v>
      </c>
      <c r="P883" s="5">
        <f t="shared" si="105"/>
        <v>70.055309734513273</v>
      </c>
      <c r="Q883" t="str">
        <f t="shared" si="106"/>
        <v>theater</v>
      </c>
      <c r="R883" t="str">
        <f t="shared" si="107"/>
        <v>plays</v>
      </c>
      <c r="S883" s="9" t="str">
        <f t="shared" si="108"/>
        <v>07-09-2015</v>
      </c>
      <c r="T883" s="9" t="str">
        <f t="shared" si="109"/>
        <v>08-07-2015</v>
      </c>
      <c r="U883" t="str">
        <f t="shared" si="110"/>
        <v>Jul</v>
      </c>
      <c r="V883">
        <f t="shared" si="111"/>
        <v>2015</v>
      </c>
    </row>
    <row r="884" spans="1:22" ht="18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 t="shared" si="104"/>
        <v>3.7</v>
      </c>
      <c r="P884" s="5">
        <f t="shared" si="105"/>
        <v>37</v>
      </c>
      <c r="Q884" t="str">
        <f t="shared" si="106"/>
        <v>theater</v>
      </c>
      <c r="R884" t="str">
        <f t="shared" si="107"/>
        <v>plays</v>
      </c>
      <c r="S884" s="9" t="str">
        <f t="shared" si="108"/>
        <v>01-21-2015</v>
      </c>
      <c r="T884" s="9" t="str">
        <f t="shared" si="109"/>
        <v>01-25-2015</v>
      </c>
      <c r="U884" t="str">
        <f t="shared" si="110"/>
        <v>Jan</v>
      </c>
      <c r="V884">
        <f t="shared" si="111"/>
        <v>2015</v>
      </c>
    </row>
    <row r="885" spans="1:22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 t="shared" si="104"/>
        <v>2.3791176470588233</v>
      </c>
      <c r="P885" s="5">
        <f t="shared" si="105"/>
        <v>41.911917098445599</v>
      </c>
      <c r="Q885" t="str">
        <f t="shared" si="106"/>
        <v>film &amp; video</v>
      </c>
      <c r="R885" t="str">
        <f t="shared" si="107"/>
        <v>shorts</v>
      </c>
      <c r="S885" s="9" t="str">
        <f t="shared" si="108"/>
        <v>05-25-2010</v>
      </c>
      <c r="T885" s="9" t="str">
        <f t="shared" si="109"/>
        <v>06-30-2010</v>
      </c>
      <c r="U885" t="str">
        <f t="shared" si="110"/>
        <v>May</v>
      </c>
      <c r="V885">
        <f t="shared" si="111"/>
        <v>2010</v>
      </c>
    </row>
    <row r="886" spans="1:22" ht="18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 t="shared" si="104"/>
        <v>0.64036299765807958</v>
      </c>
      <c r="P886" s="5">
        <f t="shared" si="105"/>
        <v>57.992576882290564</v>
      </c>
      <c r="Q886" t="str">
        <f t="shared" si="106"/>
        <v>theater</v>
      </c>
      <c r="R886" t="str">
        <f t="shared" si="107"/>
        <v>plays</v>
      </c>
      <c r="S886" s="9" t="str">
        <f t="shared" si="108"/>
        <v>05-04-2014</v>
      </c>
      <c r="T886" s="9" t="str">
        <f t="shared" si="109"/>
        <v>05-06-2014</v>
      </c>
      <c r="U886" t="str">
        <f t="shared" si="110"/>
        <v>May</v>
      </c>
      <c r="V886">
        <f t="shared" si="111"/>
        <v>2014</v>
      </c>
    </row>
    <row r="887" spans="1:22" ht="18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 t="shared" si="104"/>
        <v>1.1827777777777777</v>
      </c>
      <c r="P887" s="5">
        <f t="shared" si="105"/>
        <v>40.942307692307693</v>
      </c>
      <c r="Q887" t="str">
        <f t="shared" si="106"/>
        <v>theater</v>
      </c>
      <c r="R887" t="str">
        <f t="shared" si="107"/>
        <v>plays</v>
      </c>
      <c r="S887" s="9" t="str">
        <f t="shared" si="108"/>
        <v>06-06-2010</v>
      </c>
      <c r="T887" s="9" t="str">
        <f t="shared" si="109"/>
        <v>07-14-2010</v>
      </c>
      <c r="U887" t="str">
        <f t="shared" si="110"/>
        <v>Jun</v>
      </c>
      <c r="V887">
        <f t="shared" si="111"/>
        <v>2010</v>
      </c>
    </row>
    <row r="888" spans="1:22" ht="18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 t="shared" si="104"/>
        <v>0.84824037184594958</v>
      </c>
      <c r="P888" s="5">
        <f t="shared" si="105"/>
        <v>69.9972602739726</v>
      </c>
      <c r="Q888" t="str">
        <f t="shared" si="106"/>
        <v>music</v>
      </c>
      <c r="R888" t="str">
        <f t="shared" si="107"/>
        <v>indie rock</v>
      </c>
      <c r="S888" s="9" t="str">
        <f t="shared" si="108"/>
        <v>08-26-2010</v>
      </c>
      <c r="T888" s="9" t="str">
        <f t="shared" si="109"/>
        <v>09-13-2010</v>
      </c>
      <c r="U888" t="str">
        <f t="shared" si="110"/>
        <v>Aug</v>
      </c>
      <c r="V888">
        <f t="shared" si="111"/>
        <v>2010</v>
      </c>
    </row>
    <row r="889" spans="1:22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 t="shared" si="104"/>
        <v>0.29346153846153844</v>
      </c>
      <c r="P889" s="5">
        <f t="shared" si="105"/>
        <v>73.838709677419359</v>
      </c>
      <c r="Q889" t="str">
        <f t="shared" si="106"/>
        <v>theater</v>
      </c>
      <c r="R889" t="str">
        <f t="shared" si="107"/>
        <v>plays</v>
      </c>
      <c r="S889" s="9" t="str">
        <f t="shared" si="108"/>
        <v>07-17-2015</v>
      </c>
      <c r="T889" s="9" t="str">
        <f t="shared" si="109"/>
        <v>09-02-2015</v>
      </c>
      <c r="U889" t="str">
        <f t="shared" si="110"/>
        <v>Jul</v>
      </c>
      <c r="V889">
        <f t="shared" si="111"/>
        <v>2015</v>
      </c>
    </row>
    <row r="890" spans="1:22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 t="shared" si="104"/>
        <v>2.0989655172413793</v>
      </c>
      <c r="P890" s="5">
        <f t="shared" si="105"/>
        <v>41.979310344827589</v>
      </c>
      <c r="Q890" t="str">
        <f t="shared" si="106"/>
        <v>theater</v>
      </c>
      <c r="R890" t="str">
        <f t="shared" si="107"/>
        <v>plays</v>
      </c>
      <c r="S890" s="9" t="str">
        <f t="shared" si="108"/>
        <v>04-11-2017</v>
      </c>
      <c r="T890" s="9" t="str">
        <f t="shared" si="109"/>
        <v>04-30-2017</v>
      </c>
      <c r="U890" t="str">
        <f t="shared" si="110"/>
        <v>Apr</v>
      </c>
      <c r="V890">
        <f t="shared" si="111"/>
        <v>2017</v>
      </c>
    </row>
    <row r="891" spans="1:22" ht="18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 t="shared" si="104"/>
        <v>1.697857142857143</v>
      </c>
      <c r="P891" s="5">
        <f t="shared" si="105"/>
        <v>77.93442622950819</v>
      </c>
      <c r="Q891" t="str">
        <f t="shared" si="106"/>
        <v>music</v>
      </c>
      <c r="R891" t="str">
        <f t="shared" si="107"/>
        <v>electric music</v>
      </c>
      <c r="S891" s="9" t="str">
        <f t="shared" si="108"/>
        <v>03-12-2014</v>
      </c>
      <c r="T891" s="9" t="str">
        <f t="shared" si="109"/>
        <v>03-19-2014</v>
      </c>
      <c r="U891" t="str">
        <f t="shared" si="110"/>
        <v>Mar</v>
      </c>
      <c r="V891">
        <f t="shared" si="111"/>
        <v>2014</v>
      </c>
    </row>
    <row r="892" spans="1:22" ht="18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 t="shared" si="104"/>
        <v>1.1595907738095239</v>
      </c>
      <c r="P892" s="5">
        <f t="shared" si="105"/>
        <v>106.01972789115646</v>
      </c>
      <c r="Q892" t="str">
        <f t="shared" si="106"/>
        <v>music</v>
      </c>
      <c r="R892" t="str">
        <f t="shared" si="107"/>
        <v>indie rock</v>
      </c>
      <c r="S892" s="9" t="str">
        <f t="shared" si="108"/>
        <v>06-24-2019</v>
      </c>
      <c r="T892" s="9" t="str">
        <f t="shared" si="109"/>
        <v>06-25-2019</v>
      </c>
      <c r="U892" t="str">
        <f t="shared" si="110"/>
        <v>Jun</v>
      </c>
      <c r="V892">
        <f t="shared" si="111"/>
        <v>2019</v>
      </c>
    </row>
    <row r="893" spans="1:22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 t="shared" si="104"/>
        <v>2.5859999999999999</v>
      </c>
      <c r="P893" s="5">
        <f t="shared" si="105"/>
        <v>47.018181818181816</v>
      </c>
      <c r="Q893" t="str">
        <f t="shared" si="106"/>
        <v>film &amp; video</v>
      </c>
      <c r="R893" t="str">
        <f t="shared" si="107"/>
        <v>documentary</v>
      </c>
      <c r="S893" s="9" t="str">
        <f t="shared" si="108"/>
        <v>12-03-2011</v>
      </c>
      <c r="T893" s="9" t="str">
        <f t="shared" si="109"/>
        <v>01-16-2012</v>
      </c>
      <c r="U893" t="str">
        <f t="shared" si="110"/>
        <v>Dec</v>
      </c>
      <c r="V893">
        <f t="shared" si="111"/>
        <v>2011</v>
      </c>
    </row>
    <row r="894" spans="1:22" ht="18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 t="shared" si="104"/>
        <v>2.3058333333333332</v>
      </c>
      <c r="P894" s="5">
        <f t="shared" si="105"/>
        <v>76.016483516483518</v>
      </c>
      <c r="Q894" t="str">
        <f t="shared" si="106"/>
        <v>publishing</v>
      </c>
      <c r="R894" t="str">
        <f t="shared" si="107"/>
        <v>translations</v>
      </c>
      <c r="S894" s="9" t="str">
        <f t="shared" si="108"/>
        <v>05-21-2010</v>
      </c>
      <c r="T894" s="9" t="str">
        <f t="shared" si="109"/>
        <v>07-01-2010</v>
      </c>
      <c r="U894" t="str">
        <f t="shared" si="110"/>
        <v>May</v>
      </c>
      <c r="V894">
        <f t="shared" si="111"/>
        <v>2010</v>
      </c>
    </row>
    <row r="895" spans="1:22" ht="18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 t="shared" si="104"/>
        <v>1.2821428571428573</v>
      </c>
      <c r="P895" s="5">
        <f t="shared" si="105"/>
        <v>54.120603015075375</v>
      </c>
      <c r="Q895" t="str">
        <f t="shared" si="106"/>
        <v>film &amp; video</v>
      </c>
      <c r="R895" t="str">
        <f t="shared" si="107"/>
        <v>documentary</v>
      </c>
      <c r="S895" s="9" t="str">
        <f t="shared" si="108"/>
        <v>06-15-2015</v>
      </c>
      <c r="T895" s="9" t="str">
        <f t="shared" si="109"/>
        <v>06-19-2015</v>
      </c>
      <c r="U895" t="str">
        <f t="shared" si="110"/>
        <v>Jun</v>
      </c>
      <c r="V895">
        <f t="shared" si="111"/>
        <v>2015</v>
      </c>
    </row>
    <row r="896" spans="1:22" ht="18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 t="shared" si="104"/>
        <v>1.8870588235294117</v>
      </c>
      <c r="P896" s="5">
        <f t="shared" si="105"/>
        <v>57.285714285714285</v>
      </c>
      <c r="Q896" t="str">
        <f t="shared" si="106"/>
        <v>film &amp; video</v>
      </c>
      <c r="R896" t="str">
        <f t="shared" si="107"/>
        <v>television</v>
      </c>
      <c r="S896" s="9" t="str">
        <f t="shared" si="108"/>
        <v>07-11-2013</v>
      </c>
      <c r="T896" s="9" t="str">
        <f t="shared" si="109"/>
        <v>08-10-2013</v>
      </c>
      <c r="U896" t="str">
        <f t="shared" si="110"/>
        <v>Jul</v>
      </c>
      <c r="V896">
        <f t="shared" si="111"/>
        <v>2013</v>
      </c>
    </row>
    <row r="897" spans="1:22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 t="shared" si="104"/>
        <v>6.9511889862327911E-2</v>
      </c>
      <c r="P897" s="5">
        <f t="shared" si="105"/>
        <v>103.81308411214954</v>
      </c>
      <c r="Q897" t="str">
        <f t="shared" si="106"/>
        <v>theater</v>
      </c>
      <c r="R897" t="str">
        <f t="shared" si="107"/>
        <v>plays</v>
      </c>
      <c r="S897" s="9" t="str">
        <f t="shared" si="108"/>
        <v>02-03-2018</v>
      </c>
      <c r="T897" s="9" t="str">
        <f t="shared" si="109"/>
        <v>02-12-2018</v>
      </c>
      <c r="U897" t="str">
        <f t="shared" si="110"/>
        <v>Feb</v>
      </c>
      <c r="V897">
        <f t="shared" si="111"/>
        <v>2018</v>
      </c>
    </row>
    <row r="898" spans="1:22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 t="shared" si="104"/>
        <v>7.7443434343434348</v>
      </c>
      <c r="P898" s="5">
        <f t="shared" si="105"/>
        <v>105.02602739726028</v>
      </c>
      <c r="Q898" t="str">
        <f t="shared" si="106"/>
        <v>food</v>
      </c>
      <c r="R898" t="str">
        <f t="shared" si="107"/>
        <v>food trucks</v>
      </c>
      <c r="S898" s="9" t="str">
        <f t="shared" si="108"/>
        <v>07-14-2011</v>
      </c>
      <c r="T898" s="9" t="str">
        <f t="shared" si="109"/>
        <v>07-17-2011</v>
      </c>
      <c r="U898" t="str">
        <f t="shared" si="110"/>
        <v>Jul</v>
      </c>
      <c r="V898">
        <f t="shared" si="111"/>
        <v>2011</v>
      </c>
    </row>
    <row r="899" spans="1:22" ht="18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 t="shared" ref="O899:O962" si="112">E899/D899</f>
        <v>0.27693181818181817</v>
      </c>
      <c r="P899" s="5">
        <f t="shared" ref="P899:P962" si="113">IF(G899=0,0,E899/G899)</f>
        <v>90.259259259259252</v>
      </c>
      <c r="Q899" t="str">
        <f t="shared" ref="Q899:Q962" si="114">LEFT(N899,FIND("/",N899,1)-1)</f>
        <v>theater</v>
      </c>
      <c r="R899" t="str">
        <f t="shared" ref="R899:R962" si="115">MID(N899,FIND("/",N899,1)+1,LEN(N899)-FIND("/",N899,1))</f>
        <v>plays</v>
      </c>
      <c r="S899" s="9" t="str">
        <f t="shared" ref="S899:S962" si="116">TEXT((J899/86400)+25569+(9/24),"mm-dd-yyyy")</f>
        <v>04-28-2019</v>
      </c>
      <c r="T899" s="9" t="str">
        <f t="shared" ref="T899:T962" si="117">TEXT((K899/86400)+25569+(9/24),"mm-dd-yyyy")</f>
        <v>04-30-2019</v>
      </c>
      <c r="U899" t="str">
        <f t="shared" ref="U899:U962" si="118">TEXT(MONTH(S899)*29,"MMM")</f>
        <v>Apr</v>
      </c>
      <c r="V899">
        <f t="shared" ref="V899:V962" si="119">YEAR(S899)</f>
        <v>2019</v>
      </c>
    </row>
    <row r="900" spans="1:22" ht="18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 t="shared" si="112"/>
        <v>0.52479620323841425</v>
      </c>
      <c r="P900" s="5">
        <f t="shared" si="113"/>
        <v>76.978705978705975</v>
      </c>
      <c r="Q900" t="str">
        <f t="shared" si="114"/>
        <v>film &amp; video</v>
      </c>
      <c r="R900" t="str">
        <f t="shared" si="115"/>
        <v>documentary</v>
      </c>
      <c r="S900" s="9" t="str">
        <f t="shared" si="116"/>
        <v>12-16-2019</v>
      </c>
      <c r="T900" s="9" t="str">
        <f t="shared" si="117"/>
        <v>12-22-2019</v>
      </c>
      <c r="U900" t="str">
        <f t="shared" si="118"/>
        <v>Dec</v>
      </c>
      <c r="V900">
        <f t="shared" si="119"/>
        <v>2019</v>
      </c>
    </row>
    <row r="901" spans="1:22" ht="18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 t="shared" si="112"/>
        <v>4.0709677419354842</v>
      </c>
      <c r="P901" s="5">
        <f t="shared" si="113"/>
        <v>102.60162601626017</v>
      </c>
      <c r="Q901" t="str">
        <f t="shared" si="114"/>
        <v>music</v>
      </c>
      <c r="R901" t="str">
        <f t="shared" si="115"/>
        <v>jazz</v>
      </c>
      <c r="S901" s="9" t="str">
        <f t="shared" si="116"/>
        <v>10-07-2013</v>
      </c>
      <c r="T901" s="9" t="str">
        <f t="shared" si="117"/>
        <v>10-25-2013</v>
      </c>
      <c r="U901" t="str">
        <f t="shared" si="118"/>
        <v>Oct</v>
      </c>
      <c r="V901">
        <f t="shared" si="119"/>
        <v>2013</v>
      </c>
    </row>
    <row r="902" spans="1:22" ht="18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 t="shared" si="112"/>
        <v>0.02</v>
      </c>
      <c r="P902" s="5">
        <f t="shared" si="113"/>
        <v>2</v>
      </c>
      <c r="Q902" t="str">
        <f t="shared" si="114"/>
        <v>technology</v>
      </c>
      <c r="R902" t="str">
        <f t="shared" si="115"/>
        <v>web</v>
      </c>
      <c r="S902" s="9" t="str">
        <f t="shared" si="116"/>
        <v>09-19-2014</v>
      </c>
      <c r="T902" s="9" t="str">
        <f t="shared" si="117"/>
        <v>09-20-2014</v>
      </c>
      <c r="U902" t="str">
        <f t="shared" si="118"/>
        <v>Sep</v>
      </c>
      <c r="V902">
        <f t="shared" si="119"/>
        <v>2014</v>
      </c>
    </row>
    <row r="903" spans="1:22" ht="18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 t="shared" si="112"/>
        <v>1.5617857142857143</v>
      </c>
      <c r="P903" s="5">
        <f t="shared" si="113"/>
        <v>55.0062893081761</v>
      </c>
      <c r="Q903" t="str">
        <f t="shared" si="114"/>
        <v>music</v>
      </c>
      <c r="R903" t="str">
        <f t="shared" si="115"/>
        <v>rock</v>
      </c>
      <c r="S903" s="9" t="str">
        <f t="shared" si="116"/>
        <v>07-17-2018</v>
      </c>
      <c r="T903" s="9" t="str">
        <f t="shared" si="117"/>
        <v>08-19-2018</v>
      </c>
      <c r="U903" t="str">
        <f t="shared" si="118"/>
        <v>Jul</v>
      </c>
      <c r="V903">
        <f t="shared" si="119"/>
        <v>2018</v>
      </c>
    </row>
    <row r="904" spans="1:22" ht="18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 t="shared" si="112"/>
        <v>2.5242857142857145</v>
      </c>
      <c r="P904" s="5">
        <f t="shared" si="113"/>
        <v>32.127272727272725</v>
      </c>
      <c r="Q904" t="str">
        <f t="shared" si="114"/>
        <v>technology</v>
      </c>
      <c r="R904" t="str">
        <f t="shared" si="115"/>
        <v>web</v>
      </c>
      <c r="S904" s="9" t="str">
        <f t="shared" si="116"/>
        <v>01-30-2016</v>
      </c>
      <c r="T904" s="9" t="str">
        <f t="shared" si="117"/>
        <v>03-12-2016</v>
      </c>
      <c r="U904" t="str">
        <f t="shared" si="118"/>
        <v>Jan</v>
      </c>
      <c r="V904">
        <f t="shared" si="119"/>
        <v>2016</v>
      </c>
    </row>
    <row r="905" spans="1:22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 t="shared" si="112"/>
        <v>1.729268292682927E-2</v>
      </c>
      <c r="P905" s="5">
        <f t="shared" si="113"/>
        <v>50.642857142857146</v>
      </c>
      <c r="Q905" t="str">
        <f t="shared" si="114"/>
        <v>publishing</v>
      </c>
      <c r="R905" t="str">
        <f t="shared" si="115"/>
        <v>nonfiction</v>
      </c>
      <c r="S905" s="9" t="str">
        <f t="shared" si="116"/>
        <v>05-05-2012</v>
      </c>
      <c r="T905" s="9" t="str">
        <f t="shared" si="117"/>
        <v>05-20-2012</v>
      </c>
      <c r="U905" t="str">
        <f t="shared" si="118"/>
        <v>May</v>
      </c>
      <c r="V905">
        <f t="shared" si="119"/>
        <v>2012</v>
      </c>
    </row>
    <row r="906" spans="1:22" ht="18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 t="shared" si="112"/>
        <v>0.12230769230769231</v>
      </c>
      <c r="P906" s="5">
        <f t="shared" si="113"/>
        <v>49.6875</v>
      </c>
      <c r="Q906" t="str">
        <f t="shared" si="114"/>
        <v>publishing</v>
      </c>
      <c r="R906" t="str">
        <f t="shared" si="115"/>
        <v>radio &amp; podcasts</v>
      </c>
      <c r="S906" s="9" t="str">
        <f t="shared" si="116"/>
        <v>10-04-2012</v>
      </c>
      <c r="T906" s="9" t="str">
        <f t="shared" si="117"/>
        <v>10-08-2012</v>
      </c>
      <c r="U906" t="str">
        <f t="shared" si="118"/>
        <v>Oct</v>
      </c>
      <c r="V906">
        <f t="shared" si="119"/>
        <v>2012</v>
      </c>
    </row>
    <row r="907" spans="1:22" ht="18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 t="shared" si="112"/>
        <v>1.6398734177215191</v>
      </c>
      <c r="P907" s="5">
        <f t="shared" si="113"/>
        <v>54.894067796610166</v>
      </c>
      <c r="Q907" t="str">
        <f t="shared" si="114"/>
        <v>theater</v>
      </c>
      <c r="R907" t="str">
        <f t="shared" si="115"/>
        <v>plays</v>
      </c>
      <c r="S907" s="9" t="str">
        <f t="shared" si="116"/>
        <v>09-19-2013</v>
      </c>
      <c r="T907" s="9" t="str">
        <f t="shared" si="117"/>
        <v>09-22-2013</v>
      </c>
      <c r="U907" t="str">
        <f t="shared" si="118"/>
        <v>Sep</v>
      </c>
      <c r="V907">
        <f t="shared" si="119"/>
        <v>2013</v>
      </c>
    </row>
    <row r="908" spans="1:22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 t="shared" si="112"/>
        <v>1.6298181818181818</v>
      </c>
      <c r="P908" s="5">
        <f t="shared" si="113"/>
        <v>46.931937172774866</v>
      </c>
      <c r="Q908" t="str">
        <f t="shared" si="114"/>
        <v>film &amp; video</v>
      </c>
      <c r="R908" t="str">
        <f t="shared" si="115"/>
        <v>documentary</v>
      </c>
      <c r="S908" s="9" t="str">
        <f t="shared" si="116"/>
        <v>05-13-2017</v>
      </c>
      <c r="T908" s="9" t="str">
        <f t="shared" si="117"/>
        <v>06-18-2017</v>
      </c>
      <c r="U908" t="str">
        <f t="shared" si="118"/>
        <v>May</v>
      </c>
      <c r="V908">
        <f t="shared" si="119"/>
        <v>2017</v>
      </c>
    </row>
    <row r="909" spans="1:22" ht="18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 t="shared" si="112"/>
        <v>0.20252747252747252</v>
      </c>
      <c r="P909" s="5">
        <f t="shared" si="113"/>
        <v>44.951219512195124</v>
      </c>
      <c r="Q909" t="str">
        <f t="shared" si="114"/>
        <v>theater</v>
      </c>
      <c r="R909" t="str">
        <f t="shared" si="115"/>
        <v>plays</v>
      </c>
      <c r="S909" s="9" t="str">
        <f t="shared" si="116"/>
        <v>04-27-2011</v>
      </c>
      <c r="T909" s="9" t="str">
        <f t="shared" si="117"/>
        <v>05-04-2011</v>
      </c>
      <c r="U909" t="str">
        <f t="shared" si="118"/>
        <v>Apr</v>
      </c>
      <c r="V909">
        <f t="shared" si="119"/>
        <v>2011</v>
      </c>
    </row>
    <row r="910" spans="1:22" ht="18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 t="shared" si="112"/>
        <v>3.1924083769633507</v>
      </c>
      <c r="P910" s="5">
        <f t="shared" si="113"/>
        <v>30.99898322318251</v>
      </c>
      <c r="Q910" t="str">
        <f t="shared" si="114"/>
        <v>games</v>
      </c>
      <c r="R910" t="str">
        <f t="shared" si="115"/>
        <v>video games</v>
      </c>
      <c r="S910" s="9" t="str">
        <f t="shared" si="116"/>
        <v>05-02-2012</v>
      </c>
      <c r="T910" s="9" t="str">
        <f t="shared" si="117"/>
        <v>05-13-2012</v>
      </c>
      <c r="U910" t="str">
        <f t="shared" si="118"/>
        <v>May</v>
      </c>
      <c r="V910">
        <f t="shared" si="119"/>
        <v>2012</v>
      </c>
    </row>
    <row r="911" spans="1:22" ht="18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 t="shared" si="112"/>
        <v>4.7894444444444444</v>
      </c>
      <c r="P911" s="5">
        <f t="shared" si="113"/>
        <v>107.7625</v>
      </c>
      <c r="Q911" t="str">
        <f t="shared" si="114"/>
        <v>theater</v>
      </c>
      <c r="R911" t="str">
        <f t="shared" si="115"/>
        <v>plays</v>
      </c>
      <c r="S911" s="9" t="str">
        <f t="shared" si="116"/>
        <v>06-04-2018</v>
      </c>
      <c r="T911" s="9" t="str">
        <f t="shared" si="117"/>
        <v>07-01-2018</v>
      </c>
      <c r="U911" t="str">
        <f t="shared" si="118"/>
        <v>Jun</v>
      </c>
      <c r="V911">
        <f t="shared" si="119"/>
        <v>2018</v>
      </c>
    </row>
    <row r="912" spans="1:22" ht="18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 t="shared" si="112"/>
        <v>0.19556634304207121</v>
      </c>
      <c r="P912" s="5">
        <f t="shared" si="113"/>
        <v>102.07770270270271</v>
      </c>
      <c r="Q912" t="str">
        <f t="shared" si="114"/>
        <v>theater</v>
      </c>
      <c r="R912" t="str">
        <f t="shared" si="115"/>
        <v>plays</v>
      </c>
      <c r="S912" s="9" t="str">
        <f t="shared" si="116"/>
        <v>01-22-2015</v>
      </c>
      <c r="T912" s="9" t="str">
        <f t="shared" si="117"/>
        <v>01-23-2015</v>
      </c>
      <c r="U912" t="str">
        <f t="shared" si="118"/>
        <v>Jan</v>
      </c>
      <c r="V912">
        <f t="shared" si="119"/>
        <v>2015</v>
      </c>
    </row>
    <row r="913" spans="1:22" ht="18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 t="shared" si="112"/>
        <v>1.9894827586206896</v>
      </c>
      <c r="P913" s="5">
        <f t="shared" si="113"/>
        <v>24.976190476190474</v>
      </c>
      <c r="Q913" t="str">
        <f t="shared" si="114"/>
        <v>technology</v>
      </c>
      <c r="R913" t="str">
        <f t="shared" si="115"/>
        <v>web</v>
      </c>
      <c r="S913" s="9" t="str">
        <f t="shared" si="116"/>
        <v>09-09-2019</v>
      </c>
      <c r="T913" s="9" t="str">
        <f t="shared" si="117"/>
        <v>09-11-2019</v>
      </c>
      <c r="U913" t="str">
        <f t="shared" si="118"/>
        <v>Sep</v>
      </c>
      <c r="V913">
        <f t="shared" si="119"/>
        <v>2019</v>
      </c>
    </row>
    <row r="914" spans="1:22" ht="18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 t="shared" si="112"/>
        <v>7.95</v>
      </c>
      <c r="P914" s="5">
        <f t="shared" si="113"/>
        <v>79.944134078212286</v>
      </c>
      <c r="Q914" t="str">
        <f t="shared" si="114"/>
        <v>film &amp; video</v>
      </c>
      <c r="R914" t="str">
        <f t="shared" si="115"/>
        <v>drama</v>
      </c>
      <c r="S914" s="9" t="str">
        <f t="shared" si="116"/>
        <v>09-05-2012</v>
      </c>
      <c r="T914" s="9" t="str">
        <f t="shared" si="117"/>
        <v>09-18-2012</v>
      </c>
      <c r="U914" t="str">
        <f t="shared" si="118"/>
        <v>Sep</v>
      </c>
      <c r="V914">
        <f t="shared" si="119"/>
        <v>2012</v>
      </c>
    </row>
    <row r="915" spans="1:22" ht="18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 t="shared" si="112"/>
        <v>0.50621082621082625</v>
      </c>
      <c r="P915" s="5">
        <f t="shared" si="113"/>
        <v>67.946462715105156</v>
      </c>
      <c r="Q915" t="str">
        <f t="shared" si="114"/>
        <v>film &amp; video</v>
      </c>
      <c r="R915" t="str">
        <f t="shared" si="115"/>
        <v>drama</v>
      </c>
      <c r="S915" s="9" t="str">
        <f t="shared" si="116"/>
        <v>05-12-2019</v>
      </c>
      <c r="T915" s="9" t="str">
        <f t="shared" si="117"/>
        <v>05-25-2019</v>
      </c>
      <c r="U915" t="str">
        <f t="shared" si="118"/>
        <v>May</v>
      </c>
      <c r="V915">
        <f t="shared" si="119"/>
        <v>2019</v>
      </c>
    </row>
    <row r="916" spans="1:22" ht="18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 t="shared" si="112"/>
        <v>0.57437499999999997</v>
      </c>
      <c r="P916" s="5">
        <f t="shared" si="113"/>
        <v>26.070921985815602</v>
      </c>
      <c r="Q916" t="str">
        <f t="shared" si="114"/>
        <v>theater</v>
      </c>
      <c r="R916" t="str">
        <f t="shared" si="115"/>
        <v>plays</v>
      </c>
      <c r="S916" s="9" t="str">
        <f t="shared" si="116"/>
        <v>08-04-2013</v>
      </c>
      <c r="T916" s="9" t="str">
        <f t="shared" si="117"/>
        <v>08-16-2013</v>
      </c>
      <c r="U916" t="str">
        <f t="shared" si="118"/>
        <v>Aug</v>
      </c>
      <c r="V916">
        <f t="shared" si="119"/>
        <v>2013</v>
      </c>
    </row>
    <row r="917" spans="1:22" ht="18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 t="shared" si="112"/>
        <v>1.5562827640984909</v>
      </c>
      <c r="P917" s="5">
        <f t="shared" si="113"/>
        <v>105.0032154340836</v>
      </c>
      <c r="Q917" t="str">
        <f t="shared" si="114"/>
        <v>film &amp; video</v>
      </c>
      <c r="R917" t="str">
        <f t="shared" si="115"/>
        <v>television</v>
      </c>
      <c r="S917" s="9" t="str">
        <f t="shared" si="116"/>
        <v>08-29-2017</v>
      </c>
      <c r="T917" s="9" t="str">
        <f t="shared" si="117"/>
        <v>09-07-2017</v>
      </c>
      <c r="U917" t="str">
        <f t="shared" si="118"/>
        <v>Aug</v>
      </c>
      <c r="V917">
        <f t="shared" si="119"/>
        <v>2017</v>
      </c>
    </row>
    <row r="918" spans="1:22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 t="shared" si="112"/>
        <v>0.36297297297297298</v>
      </c>
      <c r="P918" s="5">
        <f t="shared" si="113"/>
        <v>25.826923076923077</v>
      </c>
      <c r="Q918" t="str">
        <f t="shared" si="114"/>
        <v>photography</v>
      </c>
      <c r="R918" t="str">
        <f t="shared" si="115"/>
        <v>photography books</v>
      </c>
      <c r="S918" s="9" t="str">
        <f t="shared" si="116"/>
        <v>12-18-2014</v>
      </c>
      <c r="T918" s="9" t="str">
        <f t="shared" si="117"/>
        <v>12-27-2014</v>
      </c>
      <c r="U918" t="str">
        <f t="shared" si="118"/>
        <v>Dec</v>
      </c>
      <c r="V918">
        <f t="shared" si="119"/>
        <v>2014</v>
      </c>
    </row>
    <row r="919" spans="1:22" ht="18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 t="shared" si="112"/>
        <v>0.58250000000000002</v>
      </c>
      <c r="P919" s="5">
        <f t="shared" si="113"/>
        <v>77.666666666666671</v>
      </c>
      <c r="Q919" t="str">
        <f t="shared" si="114"/>
        <v>film &amp; video</v>
      </c>
      <c r="R919" t="str">
        <f t="shared" si="115"/>
        <v>shorts</v>
      </c>
      <c r="S919" s="9" t="str">
        <f t="shared" si="116"/>
        <v>06-28-2011</v>
      </c>
      <c r="T919" s="9" t="str">
        <f t="shared" si="117"/>
        <v>07-22-2011</v>
      </c>
      <c r="U919" t="str">
        <f t="shared" si="118"/>
        <v>Jun</v>
      </c>
      <c r="V919">
        <f t="shared" si="119"/>
        <v>2011</v>
      </c>
    </row>
    <row r="920" spans="1:22" ht="18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 t="shared" si="112"/>
        <v>2.3739473684210526</v>
      </c>
      <c r="P920" s="5">
        <f t="shared" si="113"/>
        <v>57.82692307692308</v>
      </c>
      <c r="Q920" t="str">
        <f t="shared" si="114"/>
        <v>publishing</v>
      </c>
      <c r="R920" t="str">
        <f t="shared" si="115"/>
        <v>radio &amp; podcasts</v>
      </c>
      <c r="S920" s="9" t="str">
        <f t="shared" si="116"/>
        <v>07-27-2012</v>
      </c>
      <c r="T920" s="9" t="str">
        <f t="shared" si="117"/>
        <v>08-07-2012</v>
      </c>
      <c r="U920" t="str">
        <f t="shared" si="118"/>
        <v>Jul</v>
      </c>
      <c r="V920">
        <f t="shared" si="119"/>
        <v>2012</v>
      </c>
    </row>
    <row r="921" spans="1:22" ht="18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 t="shared" si="112"/>
        <v>0.58750000000000002</v>
      </c>
      <c r="P921" s="5">
        <f t="shared" si="113"/>
        <v>92.955555555555549</v>
      </c>
      <c r="Q921" t="str">
        <f t="shared" si="114"/>
        <v>theater</v>
      </c>
      <c r="R921" t="str">
        <f t="shared" si="115"/>
        <v>plays</v>
      </c>
      <c r="S921" s="9" t="str">
        <f t="shared" si="116"/>
        <v>10-14-2017</v>
      </c>
      <c r="T921" s="9" t="str">
        <f t="shared" si="117"/>
        <v>11-15-2017</v>
      </c>
      <c r="U921" t="str">
        <f t="shared" si="118"/>
        <v>Oct</v>
      </c>
      <c r="V921">
        <f t="shared" si="119"/>
        <v>2017</v>
      </c>
    </row>
    <row r="922" spans="1:22" ht="18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 t="shared" si="112"/>
        <v>1.8256603773584905</v>
      </c>
      <c r="P922" s="5">
        <f t="shared" si="113"/>
        <v>37.945098039215686</v>
      </c>
      <c r="Q922" t="str">
        <f t="shared" si="114"/>
        <v>film &amp; video</v>
      </c>
      <c r="R922" t="str">
        <f t="shared" si="115"/>
        <v>animation</v>
      </c>
      <c r="S922" s="9" t="str">
        <f t="shared" si="116"/>
        <v>02-07-2019</v>
      </c>
      <c r="T922" s="9" t="str">
        <f t="shared" si="117"/>
        <v>02-27-2019</v>
      </c>
      <c r="U922" t="str">
        <f t="shared" si="118"/>
        <v>Feb</v>
      </c>
      <c r="V922">
        <f t="shared" si="119"/>
        <v>2019</v>
      </c>
    </row>
    <row r="923" spans="1:22" ht="18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 t="shared" si="112"/>
        <v>7.5436408977556111E-3</v>
      </c>
      <c r="P923" s="5">
        <f t="shared" si="113"/>
        <v>31.842105263157894</v>
      </c>
      <c r="Q923" t="str">
        <f t="shared" si="114"/>
        <v>technology</v>
      </c>
      <c r="R923" t="str">
        <f t="shared" si="115"/>
        <v>web</v>
      </c>
      <c r="S923" s="9" t="str">
        <f t="shared" si="116"/>
        <v>02-12-2012</v>
      </c>
      <c r="T923" s="9" t="str">
        <f t="shared" si="117"/>
        <v>02-26-2012</v>
      </c>
      <c r="U923" t="str">
        <f t="shared" si="118"/>
        <v>Feb</v>
      </c>
      <c r="V923">
        <f t="shared" si="119"/>
        <v>2012</v>
      </c>
    </row>
    <row r="924" spans="1:22" ht="18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 t="shared" si="112"/>
        <v>1.7595330739299611</v>
      </c>
      <c r="P924" s="5">
        <f t="shared" si="113"/>
        <v>40</v>
      </c>
      <c r="Q924" t="str">
        <f t="shared" si="114"/>
        <v>music</v>
      </c>
      <c r="R924" t="str">
        <f t="shared" si="115"/>
        <v>world music</v>
      </c>
      <c r="S924" s="9" t="str">
        <f t="shared" si="116"/>
        <v>12-09-2018</v>
      </c>
      <c r="T924" s="9" t="str">
        <f t="shared" si="117"/>
        <v>12-18-2018</v>
      </c>
      <c r="U924" t="str">
        <f t="shared" si="118"/>
        <v>Dec</v>
      </c>
      <c r="V924">
        <f t="shared" si="119"/>
        <v>2018</v>
      </c>
    </row>
    <row r="925" spans="1:22" ht="18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 t="shared" si="112"/>
        <v>2.3788235294117648</v>
      </c>
      <c r="P925" s="5">
        <f t="shared" si="113"/>
        <v>101.1</v>
      </c>
      <c r="Q925" t="str">
        <f t="shared" si="114"/>
        <v>theater</v>
      </c>
      <c r="R925" t="str">
        <f t="shared" si="115"/>
        <v>plays</v>
      </c>
      <c r="S925" s="9" t="str">
        <f t="shared" si="116"/>
        <v>07-14-2010</v>
      </c>
      <c r="T925" s="9" t="str">
        <f t="shared" si="117"/>
        <v>07-15-2010</v>
      </c>
      <c r="U925" t="str">
        <f t="shared" si="118"/>
        <v>Jul</v>
      </c>
      <c r="V925">
        <f t="shared" si="119"/>
        <v>2010</v>
      </c>
    </row>
    <row r="926" spans="1:22" ht="18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 t="shared" si="112"/>
        <v>4.8805076142131982</v>
      </c>
      <c r="P926" s="5">
        <f t="shared" si="113"/>
        <v>84.006989951944078</v>
      </c>
      <c r="Q926" t="str">
        <f t="shared" si="114"/>
        <v>theater</v>
      </c>
      <c r="R926" t="str">
        <f t="shared" si="115"/>
        <v>plays</v>
      </c>
      <c r="S926" s="9" t="str">
        <f t="shared" si="116"/>
        <v>10-31-2019</v>
      </c>
      <c r="T926" s="9" t="str">
        <f t="shared" si="117"/>
        <v>11-11-2019</v>
      </c>
      <c r="U926" t="str">
        <f t="shared" si="118"/>
        <v>Oct</v>
      </c>
      <c r="V926">
        <f t="shared" si="119"/>
        <v>2019</v>
      </c>
    </row>
    <row r="927" spans="1:22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 t="shared" si="112"/>
        <v>2.2406666666666668</v>
      </c>
      <c r="P927" s="5">
        <f t="shared" si="113"/>
        <v>103.41538461538461</v>
      </c>
      <c r="Q927" t="str">
        <f t="shared" si="114"/>
        <v>theater</v>
      </c>
      <c r="R927" t="str">
        <f t="shared" si="115"/>
        <v>plays</v>
      </c>
      <c r="S927" s="9" t="str">
        <f t="shared" si="116"/>
        <v>09-22-2017</v>
      </c>
      <c r="T927" s="9" t="str">
        <f t="shared" si="117"/>
        <v>10-04-2017</v>
      </c>
      <c r="U927" t="str">
        <f t="shared" si="118"/>
        <v>Sep</v>
      </c>
      <c r="V927">
        <f t="shared" si="119"/>
        <v>2017</v>
      </c>
    </row>
    <row r="928" spans="1:22" ht="18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 t="shared" si="112"/>
        <v>0.18126436781609195</v>
      </c>
      <c r="P928" s="5">
        <f t="shared" si="113"/>
        <v>105.13333333333334</v>
      </c>
      <c r="Q928" t="str">
        <f t="shared" si="114"/>
        <v>food</v>
      </c>
      <c r="R928" t="str">
        <f t="shared" si="115"/>
        <v>food trucks</v>
      </c>
      <c r="S928" s="9" t="str">
        <f t="shared" si="116"/>
        <v>05-12-2016</v>
      </c>
      <c r="T928" s="9" t="str">
        <f t="shared" si="117"/>
        <v>05-16-2016</v>
      </c>
      <c r="U928" t="str">
        <f t="shared" si="118"/>
        <v>May</v>
      </c>
      <c r="V928">
        <f t="shared" si="119"/>
        <v>2016</v>
      </c>
    </row>
    <row r="929" spans="1:22" ht="18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 t="shared" si="112"/>
        <v>0.45847222222222223</v>
      </c>
      <c r="P929" s="5">
        <f t="shared" si="113"/>
        <v>89.21621621621621</v>
      </c>
      <c r="Q929" t="str">
        <f t="shared" si="114"/>
        <v>theater</v>
      </c>
      <c r="R929" t="str">
        <f t="shared" si="115"/>
        <v>plays</v>
      </c>
      <c r="S929" s="9" t="str">
        <f t="shared" si="116"/>
        <v>07-12-2012</v>
      </c>
      <c r="T929" s="9" t="str">
        <f t="shared" si="117"/>
        <v>08-10-2012</v>
      </c>
      <c r="U929" t="str">
        <f t="shared" si="118"/>
        <v>Jul</v>
      </c>
      <c r="V929">
        <f t="shared" si="119"/>
        <v>2012</v>
      </c>
    </row>
    <row r="930" spans="1:22" ht="18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 t="shared" si="112"/>
        <v>1.1731541218637993</v>
      </c>
      <c r="P930" s="5">
        <f t="shared" si="113"/>
        <v>51.995234312946785</v>
      </c>
      <c r="Q930" t="str">
        <f t="shared" si="114"/>
        <v>technology</v>
      </c>
      <c r="R930" t="str">
        <f t="shared" si="115"/>
        <v>web</v>
      </c>
      <c r="S930" s="9" t="str">
        <f t="shared" si="116"/>
        <v>12-29-2013</v>
      </c>
      <c r="T930" s="9" t="str">
        <f t="shared" si="117"/>
        <v>01-07-2014</v>
      </c>
      <c r="U930" t="str">
        <f t="shared" si="118"/>
        <v>Dec</v>
      </c>
      <c r="V930">
        <f t="shared" si="119"/>
        <v>2013</v>
      </c>
    </row>
    <row r="931" spans="1:22" ht="18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 t="shared" si="112"/>
        <v>2.173090909090909</v>
      </c>
      <c r="P931" s="5">
        <f t="shared" si="113"/>
        <v>64.956521739130437</v>
      </c>
      <c r="Q931" t="str">
        <f t="shared" si="114"/>
        <v>theater</v>
      </c>
      <c r="R931" t="str">
        <f t="shared" si="115"/>
        <v>plays</v>
      </c>
      <c r="S931" s="9" t="str">
        <f t="shared" si="116"/>
        <v>05-03-2017</v>
      </c>
      <c r="T931" s="9" t="str">
        <f t="shared" si="117"/>
        <v>05-17-2017</v>
      </c>
      <c r="U931" t="str">
        <f t="shared" si="118"/>
        <v>May</v>
      </c>
      <c r="V931">
        <f t="shared" si="119"/>
        <v>2017</v>
      </c>
    </row>
    <row r="932" spans="1:22" ht="18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 t="shared" si="112"/>
        <v>1.1228571428571428</v>
      </c>
      <c r="P932" s="5">
        <f t="shared" si="113"/>
        <v>46.235294117647058</v>
      </c>
      <c r="Q932" t="str">
        <f t="shared" si="114"/>
        <v>theater</v>
      </c>
      <c r="R932" t="str">
        <f t="shared" si="115"/>
        <v>plays</v>
      </c>
      <c r="S932" s="9" t="str">
        <f t="shared" si="116"/>
        <v>02-25-2015</v>
      </c>
      <c r="T932" s="9" t="str">
        <f t="shared" si="117"/>
        <v>03-04-2015</v>
      </c>
      <c r="U932" t="str">
        <f t="shared" si="118"/>
        <v>Feb</v>
      </c>
      <c r="V932">
        <f t="shared" si="119"/>
        <v>2015</v>
      </c>
    </row>
    <row r="933" spans="1:22" ht="18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 t="shared" si="112"/>
        <v>0.72518987341772156</v>
      </c>
      <c r="P933" s="5">
        <f t="shared" si="113"/>
        <v>51.151785714285715</v>
      </c>
      <c r="Q933" t="str">
        <f t="shared" si="114"/>
        <v>theater</v>
      </c>
      <c r="R933" t="str">
        <f t="shared" si="115"/>
        <v>plays</v>
      </c>
      <c r="S933" s="9" t="str">
        <f t="shared" si="116"/>
        <v>06-28-2014</v>
      </c>
      <c r="T933" s="9" t="str">
        <f t="shared" si="117"/>
        <v>06-30-2014</v>
      </c>
      <c r="U933" t="str">
        <f t="shared" si="118"/>
        <v>Jun</v>
      </c>
      <c r="V933">
        <f t="shared" si="119"/>
        <v>2014</v>
      </c>
    </row>
    <row r="934" spans="1:22" ht="18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 t="shared" si="112"/>
        <v>2.1230434782608696</v>
      </c>
      <c r="P934" s="5">
        <f t="shared" si="113"/>
        <v>33.909722222222221</v>
      </c>
      <c r="Q934" t="str">
        <f t="shared" si="114"/>
        <v>music</v>
      </c>
      <c r="R934" t="str">
        <f t="shared" si="115"/>
        <v>rock</v>
      </c>
      <c r="S934" s="9" t="str">
        <f t="shared" si="116"/>
        <v>03-11-2014</v>
      </c>
      <c r="T934" s="9" t="str">
        <f t="shared" si="117"/>
        <v>03-14-2014</v>
      </c>
      <c r="U934" t="str">
        <f t="shared" si="118"/>
        <v>Mar</v>
      </c>
      <c r="V934">
        <f t="shared" si="119"/>
        <v>2014</v>
      </c>
    </row>
    <row r="935" spans="1:22" ht="18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 t="shared" si="112"/>
        <v>2.3974657534246577</v>
      </c>
      <c r="P935" s="5">
        <f t="shared" si="113"/>
        <v>92.016298633017882</v>
      </c>
      <c r="Q935" t="str">
        <f t="shared" si="114"/>
        <v>theater</v>
      </c>
      <c r="R935" t="str">
        <f t="shared" si="115"/>
        <v>plays</v>
      </c>
      <c r="S935" s="9" t="str">
        <f t="shared" si="116"/>
        <v>04-08-2013</v>
      </c>
      <c r="T935" s="9" t="str">
        <f t="shared" si="117"/>
        <v>04-21-2013</v>
      </c>
      <c r="U935" t="str">
        <f t="shared" si="118"/>
        <v>Apr</v>
      </c>
      <c r="V935">
        <f t="shared" si="119"/>
        <v>2013</v>
      </c>
    </row>
    <row r="936" spans="1:22" ht="18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 t="shared" si="112"/>
        <v>1.8193548387096774</v>
      </c>
      <c r="P936" s="5">
        <f t="shared" si="113"/>
        <v>107.42857142857143</v>
      </c>
      <c r="Q936" t="str">
        <f t="shared" si="114"/>
        <v>theater</v>
      </c>
      <c r="R936" t="str">
        <f t="shared" si="115"/>
        <v>plays</v>
      </c>
      <c r="S936" s="9" t="str">
        <f t="shared" si="116"/>
        <v>02-22-2016</v>
      </c>
      <c r="T936" s="9" t="str">
        <f t="shared" si="117"/>
        <v>02-28-2016</v>
      </c>
      <c r="U936" t="str">
        <f t="shared" si="118"/>
        <v>Feb</v>
      </c>
      <c r="V936">
        <f t="shared" si="119"/>
        <v>2016</v>
      </c>
    </row>
    <row r="937" spans="1:22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 t="shared" si="112"/>
        <v>1.6413114754098361</v>
      </c>
      <c r="P937" s="5">
        <f t="shared" si="113"/>
        <v>75.848484848484844</v>
      </c>
      <c r="Q937" t="str">
        <f t="shared" si="114"/>
        <v>theater</v>
      </c>
      <c r="R937" t="str">
        <f t="shared" si="115"/>
        <v>plays</v>
      </c>
      <c r="S937" s="9" t="str">
        <f t="shared" si="116"/>
        <v>07-24-2015</v>
      </c>
      <c r="T937" s="9" t="str">
        <f t="shared" si="117"/>
        <v>07-31-2015</v>
      </c>
      <c r="U937" t="str">
        <f t="shared" si="118"/>
        <v>Jul</v>
      </c>
      <c r="V937">
        <f t="shared" si="119"/>
        <v>2015</v>
      </c>
    </row>
    <row r="938" spans="1:22" ht="18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 t="shared" si="112"/>
        <v>1.6375968992248063E-2</v>
      </c>
      <c r="P938" s="5">
        <f t="shared" si="113"/>
        <v>80.476190476190482</v>
      </c>
      <c r="Q938" t="str">
        <f t="shared" si="114"/>
        <v>theater</v>
      </c>
      <c r="R938" t="str">
        <f t="shared" si="115"/>
        <v>plays</v>
      </c>
      <c r="S938" s="9" t="str">
        <f t="shared" si="116"/>
        <v>07-22-2019</v>
      </c>
      <c r="T938" s="9" t="str">
        <f t="shared" si="117"/>
        <v>07-25-2019</v>
      </c>
      <c r="U938" t="str">
        <f t="shared" si="118"/>
        <v>Jul</v>
      </c>
      <c r="V938">
        <f t="shared" si="119"/>
        <v>2019</v>
      </c>
    </row>
    <row r="939" spans="1:22" ht="18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 t="shared" si="112"/>
        <v>0.49643859649122807</v>
      </c>
      <c r="P939" s="5">
        <f t="shared" si="113"/>
        <v>86.978483606557376</v>
      </c>
      <c r="Q939" t="str">
        <f t="shared" si="114"/>
        <v>film &amp; video</v>
      </c>
      <c r="R939" t="str">
        <f t="shared" si="115"/>
        <v>documentary</v>
      </c>
      <c r="S939" s="9" t="str">
        <f t="shared" si="116"/>
        <v>11-26-2015</v>
      </c>
      <c r="T939" s="9" t="str">
        <f t="shared" si="117"/>
        <v>12-05-2015</v>
      </c>
      <c r="U939" t="str">
        <f t="shared" si="118"/>
        <v>Nov</v>
      </c>
      <c r="V939">
        <f t="shared" si="119"/>
        <v>2015</v>
      </c>
    </row>
    <row r="940" spans="1:22" ht="18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 t="shared" si="112"/>
        <v>1.0970652173913042</v>
      </c>
      <c r="P940" s="5">
        <f t="shared" si="113"/>
        <v>105.13541666666667</v>
      </c>
      <c r="Q940" t="str">
        <f t="shared" si="114"/>
        <v>publishing</v>
      </c>
      <c r="R940" t="str">
        <f t="shared" si="115"/>
        <v>fiction</v>
      </c>
      <c r="S940" s="9" t="str">
        <f t="shared" si="116"/>
        <v>06-12-2018</v>
      </c>
      <c r="T940" s="9" t="str">
        <f t="shared" si="117"/>
        <v>07-18-2018</v>
      </c>
      <c r="U940" t="str">
        <f t="shared" si="118"/>
        <v>Jun</v>
      </c>
      <c r="V940">
        <f t="shared" si="119"/>
        <v>2018</v>
      </c>
    </row>
    <row r="941" spans="1:22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 t="shared" si="112"/>
        <v>0.49217948717948717</v>
      </c>
      <c r="P941" s="5">
        <f t="shared" si="113"/>
        <v>57.298507462686565</v>
      </c>
      <c r="Q941" t="str">
        <f t="shared" si="114"/>
        <v>games</v>
      </c>
      <c r="R941" t="str">
        <f t="shared" si="115"/>
        <v>video games</v>
      </c>
      <c r="S941" s="9" t="str">
        <f t="shared" si="116"/>
        <v>05-07-2011</v>
      </c>
      <c r="T941" s="9" t="str">
        <f t="shared" si="117"/>
        <v>05-24-2011</v>
      </c>
      <c r="U941" t="str">
        <f t="shared" si="118"/>
        <v>May</v>
      </c>
      <c r="V941">
        <f t="shared" si="119"/>
        <v>2011</v>
      </c>
    </row>
    <row r="942" spans="1:22" ht="18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 t="shared" si="112"/>
        <v>0.62232323232323228</v>
      </c>
      <c r="P942" s="5">
        <f t="shared" si="113"/>
        <v>93.348484848484844</v>
      </c>
      <c r="Q942" t="str">
        <f t="shared" si="114"/>
        <v>technology</v>
      </c>
      <c r="R942" t="str">
        <f t="shared" si="115"/>
        <v>web</v>
      </c>
      <c r="S942" s="9" t="str">
        <f t="shared" si="116"/>
        <v>12-01-2012</v>
      </c>
      <c r="T942" s="9" t="str">
        <f t="shared" si="117"/>
        <v>12-23-2012</v>
      </c>
      <c r="U942" t="str">
        <f t="shared" si="118"/>
        <v>Dec</v>
      </c>
      <c r="V942">
        <f t="shared" si="119"/>
        <v>2012</v>
      </c>
    </row>
    <row r="943" spans="1:22" ht="18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 t="shared" si="112"/>
        <v>0.1305813953488372</v>
      </c>
      <c r="P943" s="5">
        <f t="shared" si="113"/>
        <v>71.987179487179489</v>
      </c>
      <c r="Q943" t="str">
        <f t="shared" si="114"/>
        <v>theater</v>
      </c>
      <c r="R943" t="str">
        <f t="shared" si="115"/>
        <v>plays</v>
      </c>
      <c r="S943" s="9" t="str">
        <f t="shared" si="116"/>
        <v>01-09-2011</v>
      </c>
      <c r="T943" s="9" t="str">
        <f t="shared" si="117"/>
        <v>02-13-2011</v>
      </c>
      <c r="U943" t="str">
        <f t="shared" si="118"/>
        <v>Jan</v>
      </c>
      <c r="V943">
        <f t="shared" si="119"/>
        <v>2011</v>
      </c>
    </row>
    <row r="944" spans="1:22" ht="18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 t="shared" si="112"/>
        <v>0.64635416666666667</v>
      </c>
      <c r="P944" s="5">
        <f t="shared" si="113"/>
        <v>92.611940298507463</v>
      </c>
      <c r="Q944" t="str">
        <f t="shared" si="114"/>
        <v>theater</v>
      </c>
      <c r="R944" t="str">
        <f t="shared" si="115"/>
        <v>plays</v>
      </c>
      <c r="S944" s="9" t="str">
        <f t="shared" si="116"/>
        <v>01-25-2011</v>
      </c>
      <c r="T944" s="9" t="str">
        <f t="shared" si="117"/>
        <v>01-28-2011</v>
      </c>
      <c r="U944" t="str">
        <f t="shared" si="118"/>
        <v>Jan</v>
      </c>
      <c r="V944">
        <f t="shared" si="119"/>
        <v>2011</v>
      </c>
    </row>
    <row r="945" spans="1:22" ht="18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 t="shared" si="112"/>
        <v>1.5958666666666668</v>
      </c>
      <c r="P945" s="5">
        <f t="shared" si="113"/>
        <v>104.99122807017544</v>
      </c>
      <c r="Q945" t="str">
        <f t="shared" si="114"/>
        <v>food</v>
      </c>
      <c r="R945" t="str">
        <f t="shared" si="115"/>
        <v>food trucks</v>
      </c>
      <c r="S945" s="9" t="str">
        <f t="shared" si="116"/>
        <v>09-24-2014</v>
      </c>
      <c r="T945" s="9" t="str">
        <f t="shared" si="117"/>
        <v>10-29-2014</v>
      </c>
      <c r="U945" t="str">
        <f t="shared" si="118"/>
        <v>Sep</v>
      </c>
      <c r="V945">
        <f t="shared" si="119"/>
        <v>2014</v>
      </c>
    </row>
    <row r="946" spans="1:22" ht="18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 t="shared" si="112"/>
        <v>0.81420000000000003</v>
      </c>
      <c r="P946" s="5">
        <f t="shared" si="113"/>
        <v>30.958174904942965</v>
      </c>
      <c r="Q946" t="str">
        <f t="shared" si="114"/>
        <v>photography</v>
      </c>
      <c r="R946" t="str">
        <f t="shared" si="115"/>
        <v>photography books</v>
      </c>
      <c r="S946" s="9" t="str">
        <f t="shared" si="116"/>
        <v>02-10-2017</v>
      </c>
      <c r="T946" s="9" t="str">
        <f t="shared" si="117"/>
        <v>03-01-2017</v>
      </c>
      <c r="U946" t="str">
        <f t="shared" si="118"/>
        <v>Feb</v>
      </c>
      <c r="V946">
        <f t="shared" si="119"/>
        <v>2017</v>
      </c>
    </row>
    <row r="947" spans="1:22" ht="18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 t="shared" si="112"/>
        <v>0.32444767441860467</v>
      </c>
      <c r="P947" s="5">
        <f t="shared" si="113"/>
        <v>33.001182732111175</v>
      </c>
      <c r="Q947" t="str">
        <f t="shared" si="114"/>
        <v>photography</v>
      </c>
      <c r="R947" t="str">
        <f t="shared" si="115"/>
        <v>photography books</v>
      </c>
      <c r="S947" s="9" t="str">
        <f t="shared" si="116"/>
        <v>04-05-2012</v>
      </c>
      <c r="T947" s="9" t="str">
        <f t="shared" si="117"/>
        <v>04-20-2012</v>
      </c>
      <c r="U947" t="str">
        <f t="shared" si="118"/>
        <v>Apr</v>
      </c>
      <c r="V947">
        <f t="shared" si="119"/>
        <v>2012</v>
      </c>
    </row>
    <row r="948" spans="1:22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 t="shared" si="112"/>
        <v>9.9141184124918666E-2</v>
      </c>
      <c r="P948" s="5">
        <f t="shared" si="113"/>
        <v>84.187845303867405</v>
      </c>
      <c r="Q948" t="str">
        <f t="shared" si="114"/>
        <v>theater</v>
      </c>
      <c r="R948" t="str">
        <f t="shared" si="115"/>
        <v>plays</v>
      </c>
      <c r="S948" s="9" t="str">
        <f t="shared" si="116"/>
        <v>06-16-2011</v>
      </c>
      <c r="T948" s="9" t="str">
        <f t="shared" si="117"/>
        <v>06-18-2011</v>
      </c>
      <c r="U948" t="str">
        <f t="shared" si="118"/>
        <v>Jun</v>
      </c>
      <c r="V948">
        <f t="shared" si="119"/>
        <v>2011</v>
      </c>
    </row>
    <row r="949" spans="1:22" ht="18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 t="shared" si="112"/>
        <v>0.26694444444444443</v>
      </c>
      <c r="P949" s="5">
        <f t="shared" si="113"/>
        <v>73.92307692307692</v>
      </c>
      <c r="Q949" t="str">
        <f t="shared" si="114"/>
        <v>theater</v>
      </c>
      <c r="R949" t="str">
        <f t="shared" si="115"/>
        <v>plays</v>
      </c>
      <c r="S949" s="9" t="str">
        <f t="shared" si="116"/>
        <v>09-26-2014</v>
      </c>
      <c r="T949" s="9" t="str">
        <f t="shared" si="117"/>
        <v>10-03-2014</v>
      </c>
      <c r="U949" t="str">
        <f t="shared" si="118"/>
        <v>Sep</v>
      </c>
      <c r="V949">
        <f t="shared" si="119"/>
        <v>2014</v>
      </c>
    </row>
    <row r="950" spans="1:22" ht="18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 t="shared" si="112"/>
        <v>0.62957446808510642</v>
      </c>
      <c r="P950" s="5">
        <f t="shared" si="113"/>
        <v>36.987499999999997</v>
      </c>
      <c r="Q950" t="str">
        <f t="shared" si="114"/>
        <v>film &amp; video</v>
      </c>
      <c r="R950" t="str">
        <f t="shared" si="115"/>
        <v>documentary</v>
      </c>
      <c r="S950" s="9" t="str">
        <f t="shared" si="116"/>
        <v>12-12-2014</v>
      </c>
      <c r="T950" s="9" t="str">
        <f t="shared" si="117"/>
        <v>12-22-2014</v>
      </c>
      <c r="U950" t="str">
        <f t="shared" si="118"/>
        <v>Dec</v>
      </c>
      <c r="V950">
        <f t="shared" si="119"/>
        <v>2014</v>
      </c>
    </row>
    <row r="951" spans="1:22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 t="shared" si="112"/>
        <v>1.6135593220338984</v>
      </c>
      <c r="P951" s="5">
        <f t="shared" si="113"/>
        <v>46.896551724137929</v>
      </c>
      <c r="Q951" t="str">
        <f t="shared" si="114"/>
        <v>technology</v>
      </c>
      <c r="R951" t="str">
        <f t="shared" si="115"/>
        <v>web</v>
      </c>
      <c r="S951" s="9" t="str">
        <f t="shared" si="116"/>
        <v>04-18-2015</v>
      </c>
      <c r="T951" s="9" t="str">
        <f t="shared" si="117"/>
        <v>05-07-2015</v>
      </c>
      <c r="U951" t="str">
        <f t="shared" si="118"/>
        <v>Apr</v>
      </c>
      <c r="V951">
        <f t="shared" si="119"/>
        <v>2015</v>
      </c>
    </row>
    <row r="952" spans="1:22" ht="18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 t="shared" si="112"/>
        <v>0.05</v>
      </c>
      <c r="P952" s="5">
        <f t="shared" si="113"/>
        <v>5</v>
      </c>
      <c r="Q952" t="str">
        <f t="shared" si="114"/>
        <v>theater</v>
      </c>
      <c r="R952" t="str">
        <f t="shared" si="115"/>
        <v>plays</v>
      </c>
      <c r="S952" s="9" t="str">
        <f t="shared" si="116"/>
        <v>04-16-2019</v>
      </c>
      <c r="T952" s="9" t="str">
        <f t="shared" si="117"/>
        <v>04-21-2019</v>
      </c>
      <c r="U952" t="str">
        <f t="shared" si="118"/>
        <v>Apr</v>
      </c>
      <c r="V952">
        <f t="shared" si="119"/>
        <v>2019</v>
      </c>
    </row>
    <row r="953" spans="1:22" ht="18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 t="shared" si="112"/>
        <v>10.969379310344827</v>
      </c>
      <c r="P953" s="5">
        <f t="shared" si="113"/>
        <v>102.02437459910199</v>
      </c>
      <c r="Q953" t="str">
        <f t="shared" si="114"/>
        <v>music</v>
      </c>
      <c r="R953" t="str">
        <f t="shared" si="115"/>
        <v>rock</v>
      </c>
      <c r="S953" s="9" t="str">
        <f t="shared" si="116"/>
        <v>12-26-2016</v>
      </c>
      <c r="T953" s="9" t="str">
        <f t="shared" si="117"/>
        <v>12-27-2016</v>
      </c>
      <c r="U953" t="str">
        <f t="shared" si="118"/>
        <v>Dec</v>
      </c>
      <c r="V953">
        <f t="shared" si="119"/>
        <v>2016</v>
      </c>
    </row>
    <row r="954" spans="1:22" ht="18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 t="shared" si="112"/>
        <v>0.70094158075601376</v>
      </c>
      <c r="P954" s="5">
        <f t="shared" si="113"/>
        <v>45.007502206531335</v>
      </c>
      <c r="Q954" t="str">
        <f t="shared" si="114"/>
        <v>film &amp; video</v>
      </c>
      <c r="R954" t="str">
        <f t="shared" si="115"/>
        <v>documentary</v>
      </c>
      <c r="S954" s="9" t="str">
        <f t="shared" si="116"/>
        <v>08-09-2016</v>
      </c>
      <c r="T954" s="9" t="str">
        <f t="shared" si="117"/>
        <v>08-23-2016</v>
      </c>
      <c r="U954" t="str">
        <f t="shared" si="118"/>
        <v>Aug</v>
      </c>
      <c r="V954">
        <f t="shared" si="119"/>
        <v>2016</v>
      </c>
    </row>
    <row r="955" spans="1:22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 t="shared" si="112"/>
        <v>0.6</v>
      </c>
      <c r="P955" s="5">
        <f t="shared" si="113"/>
        <v>94.285714285714292</v>
      </c>
      <c r="Q955" t="str">
        <f t="shared" si="114"/>
        <v>film &amp; video</v>
      </c>
      <c r="R955" t="str">
        <f t="shared" si="115"/>
        <v>science fiction</v>
      </c>
      <c r="S955" s="9" t="str">
        <f t="shared" si="116"/>
        <v>12-20-2015</v>
      </c>
      <c r="T955" s="9" t="str">
        <f t="shared" si="117"/>
        <v>01-25-2016</v>
      </c>
      <c r="U955" t="str">
        <f t="shared" si="118"/>
        <v>Dec</v>
      </c>
      <c r="V955">
        <f t="shared" si="119"/>
        <v>2015</v>
      </c>
    </row>
    <row r="956" spans="1:22" ht="18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 t="shared" si="112"/>
        <v>3.6709859154929578</v>
      </c>
      <c r="P956" s="5">
        <f t="shared" si="113"/>
        <v>101.02325581395348</v>
      </c>
      <c r="Q956" t="str">
        <f t="shared" si="114"/>
        <v>technology</v>
      </c>
      <c r="R956" t="str">
        <f t="shared" si="115"/>
        <v>web</v>
      </c>
      <c r="S956" s="9" t="str">
        <f t="shared" si="116"/>
        <v>09-22-2012</v>
      </c>
      <c r="T956" s="9" t="str">
        <f t="shared" si="117"/>
        <v>10-16-2012</v>
      </c>
      <c r="U956" t="str">
        <f t="shared" si="118"/>
        <v>Sep</v>
      </c>
      <c r="V956">
        <f t="shared" si="119"/>
        <v>2012</v>
      </c>
    </row>
    <row r="957" spans="1:22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 t="shared" si="112"/>
        <v>11.09</v>
      </c>
      <c r="P957" s="5">
        <f t="shared" si="113"/>
        <v>97.037499999999994</v>
      </c>
      <c r="Q957" t="str">
        <f t="shared" si="114"/>
        <v>theater</v>
      </c>
      <c r="R957" t="str">
        <f t="shared" si="115"/>
        <v>plays</v>
      </c>
      <c r="S957" s="9" t="str">
        <f t="shared" si="116"/>
        <v>11-25-2012</v>
      </c>
      <c r="T957" s="9" t="str">
        <f t="shared" si="117"/>
        <v>11-27-2012</v>
      </c>
      <c r="U957" t="str">
        <f t="shared" si="118"/>
        <v>Nov</v>
      </c>
      <c r="V957">
        <f t="shared" si="119"/>
        <v>2012</v>
      </c>
    </row>
    <row r="958" spans="1:22" ht="18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 t="shared" si="112"/>
        <v>0.19028784648187633</v>
      </c>
      <c r="P958" s="5">
        <f t="shared" si="113"/>
        <v>43.00963855421687</v>
      </c>
      <c r="Q958" t="str">
        <f t="shared" si="114"/>
        <v>film &amp; video</v>
      </c>
      <c r="R958" t="str">
        <f t="shared" si="115"/>
        <v>science fiction</v>
      </c>
      <c r="S958" s="9" t="str">
        <f t="shared" si="116"/>
        <v>12-22-2015</v>
      </c>
      <c r="T958" s="9" t="str">
        <f t="shared" si="117"/>
        <v>12-26-2015</v>
      </c>
      <c r="U958" t="str">
        <f t="shared" si="118"/>
        <v>Dec</v>
      </c>
      <c r="V958">
        <f t="shared" si="119"/>
        <v>2015</v>
      </c>
    </row>
    <row r="959" spans="1:22" ht="18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 t="shared" si="112"/>
        <v>1.2687755102040816</v>
      </c>
      <c r="P959" s="5">
        <f t="shared" si="113"/>
        <v>94.916030534351151</v>
      </c>
      <c r="Q959" t="str">
        <f t="shared" si="114"/>
        <v>theater</v>
      </c>
      <c r="R959" t="str">
        <f t="shared" si="115"/>
        <v>plays</v>
      </c>
      <c r="S959" s="9" t="str">
        <f t="shared" si="116"/>
        <v>02-16-2012</v>
      </c>
      <c r="T959" s="9" t="str">
        <f t="shared" si="117"/>
        <v>02-19-2012</v>
      </c>
      <c r="U959" t="str">
        <f t="shared" si="118"/>
        <v>Feb</v>
      </c>
      <c r="V959">
        <f t="shared" si="119"/>
        <v>2012</v>
      </c>
    </row>
    <row r="960" spans="1:22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 t="shared" si="112"/>
        <v>7.3463636363636367</v>
      </c>
      <c r="P960" s="5">
        <f t="shared" si="113"/>
        <v>72.151785714285708</v>
      </c>
      <c r="Q960" t="str">
        <f t="shared" si="114"/>
        <v>film &amp; video</v>
      </c>
      <c r="R960" t="str">
        <f t="shared" si="115"/>
        <v>animation</v>
      </c>
      <c r="S960" s="9" t="str">
        <f t="shared" si="116"/>
        <v>06-21-2010</v>
      </c>
      <c r="T960" s="9" t="str">
        <f t="shared" si="117"/>
        <v>07-13-2010</v>
      </c>
      <c r="U960" t="str">
        <f t="shared" si="118"/>
        <v>Jun</v>
      </c>
      <c r="V960">
        <f t="shared" si="119"/>
        <v>2010</v>
      </c>
    </row>
    <row r="961" spans="1:22" ht="18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 t="shared" si="112"/>
        <v>4.5731034482758622E-2</v>
      </c>
      <c r="P961" s="5">
        <f t="shared" si="113"/>
        <v>51.007692307692309</v>
      </c>
      <c r="Q961" t="str">
        <f t="shared" si="114"/>
        <v>publishing</v>
      </c>
      <c r="R961" t="str">
        <f t="shared" si="115"/>
        <v>translations</v>
      </c>
      <c r="S961" s="9" t="str">
        <f t="shared" si="116"/>
        <v>06-28-2010</v>
      </c>
      <c r="T961" s="9" t="str">
        <f t="shared" si="117"/>
        <v>07-26-2010</v>
      </c>
      <c r="U961" t="str">
        <f t="shared" si="118"/>
        <v>Jun</v>
      </c>
      <c r="V961">
        <f t="shared" si="119"/>
        <v>2010</v>
      </c>
    </row>
    <row r="962" spans="1:22" ht="18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 t="shared" si="112"/>
        <v>0.85054545454545449</v>
      </c>
      <c r="P962" s="5">
        <f t="shared" si="113"/>
        <v>85.054545454545448</v>
      </c>
      <c r="Q962" t="str">
        <f t="shared" si="114"/>
        <v>technology</v>
      </c>
      <c r="R962" t="str">
        <f t="shared" si="115"/>
        <v>web</v>
      </c>
      <c r="S962" s="9" t="str">
        <f t="shared" si="116"/>
        <v>02-08-2016</v>
      </c>
      <c r="T962" s="9" t="str">
        <f t="shared" si="117"/>
        <v>03-16-2016</v>
      </c>
      <c r="U962" t="str">
        <f t="shared" si="118"/>
        <v>Feb</v>
      </c>
      <c r="V962">
        <f t="shared" si="119"/>
        <v>2016</v>
      </c>
    </row>
    <row r="963" spans="1:22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 t="shared" ref="O963:O1001" si="120">E963/D963</f>
        <v>1.1929824561403508</v>
      </c>
      <c r="P963" s="5">
        <f t="shared" ref="P963:P1001" si="121">IF(G963=0,0,E963/G963)</f>
        <v>43.87096774193548</v>
      </c>
      <c r="Q963" t="str">
        <f t="shared" ref="Q963:Q1001" si="122">LEFT(N963,FIND("/",N963,1)-1)</f>
        <v>publishing</v>
      </c>
      <c r="R963" t="str">
        <f t="shared" ref="R963:R1001" si="123">MID(N963,FIND("/",N963,1)+1,LEN(N963)-FIND("/",N963,1))</f>
        <v>translations</v>
      </c>
      <c r="S963" s="9" t="str">
        <f t="shared" ref="S963:S1001" si="124">TEXT((J963/86400)+25569+(9/24),"mm-dd-yyyy")</f>
        <v>02-17-2011</v>
      </c>
      <c r="T963" s="9" t="str">
        <f t="shared" ref="T963:T1001" si="125">TEXT((K963/86400)+25569+(9/24),"mm-dd-yyyy")</f>
        <v>02-21-2011</v>
      </c>
      <c r="U963" t="str">
        <f t="shared" ref="U963:U1001" si="126">TEXT(MONTH(S963)*29,"MMM")</f>
        <v>Feb</v>
      </c>
      <c r="V963">
        <f t="shared" ref="V963:V1001" si="127">YEAR(S963)</f>
        <v>2011</v>
      </c>
    </row>
    <row r="964" spans="1:22" ht="18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 t="shared" si="120"/>
        <v>2.9602777777777778</v>
      </c>
      <c r="P964" s="5">
        <f t="shared" si="121"/>
        <v>40.063909774436091</v>
      </c>
      <c r="Q964" t="str">
        <f t="shared" si="122"/>
        <v>food</v>
      </c>
      <c r="R964" t="str">
        <f t="shared" si="123"/>
        <v>food trucks</v>
      </c>
      <c r="S964" s="9" t="str">
        <f t="shared" si="124"/>
        <v>11-14-2013</v>
      </c>
      <c r="T964" s="9" t="str">
        <f t="shared" si="125"/>
        <v>12-05-2013</v>
      </c>
      <c r="U964" t="str">
        <f t="shared" si="126"/>
        <v>Nov</v>
      </c>
      <c r="V964">
        <f t="shared" si="127"/>
        <v>2013</v>
      </c>
    </row>
    <row r="965" spans="1:22" ht="18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 t="shared" si="120"/>
        <v>0.84694915254237291</v>
      </c>
      <c r="P965" s="5">
        <f t="shared" si="121"/>
        <v>43.833333333333336</v>
      </c>
      <c r="Q965" t="str">
        <f t="shared" si="122"/>
        <v>photography</v>
      </c>
      <c r="R965" t="str">
        <f t="shared" si="123"/>
        <v>photography books</v>
      </c>
      <c r="S965" s="9" t="str">
        <f t="shared" si="124"/>
        <v>03-05-2011</v>
      </c>
      <c r="T965" s="9" t="str">
        <f t="shared" si="125"/>
        <v>03-11-2011</v>
      </c>
      <c r="U965" t="str">
        <f t="shared" si="126"/>
        <v>Mar</v>
      </c>
      <c r="V965">
        <f t="shared" si="127"/>
        <v>2011</v>
      </c>
    </row>
    <row r="966" spans="1:22" ht="18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 t="shared" si="120"/>
        <v>3.5578378378378379</v>
      </c>
      <c r="P966" s="5">
        <f t="shared" si="121"/>
        <v>84.92903225806451</v>
      </c>
      <c r="Q966" t="str">
        <f t="shared" si="122"/>
        <v>theater</v>
      </c>
      <c r="R966" t="str">
        <f t="shared" si="123"/>
        <v>plays</v>
      </c>
      <c r="S966" s="9" t="str">
        <f t="shared" si="124"/>
        <v>05-11-2015</v>
      </c>
      <c r="T966" s="9" t="str">
        <f t="shared" si="125"/>
        <v>05-16-2015</v>
      </c>
      <c r="U966" t="str">
        <f t="shared" si="126"/>
        <v>May</v>
      </c>
      <c r="V966">
        <f t="shared" si="127"/>
        <v>2015</v>
      </c>
    </row>
    <row r="967" spans="1:22" ht="18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 t="shared" si="120"/>
        <v>3.8640909090909092</v>
      </c>
      <c r="P967" s="5">
        <f t="shared" si="121"/>
        <v>41.067632850241544</v>
      </c>
      <c r="Q967" t="str">
        <f t="shared" si="122"/>
        <v>music</v>
      </c>
      <c r="R967" t="str">
        <f t="shared" si="123"/>
        <v>rock</v>
      </c>
      <c r="S967" s="9" t="str">
        <f t="shared" si="124"/>
        <v>01-25-2010</v>
      </c>
      <c r="T967" s="9" t="str">
        <f t="shared" si="125"/>
        <v>03-06-2010</v>
      </c>
      <c r="U967" t="str">
        <f t="shared" si="126"/>
        <v>Jan</v>
      </c>
      <c r="V967">
        <f t="shared" si="127"/>
        <v>2010</v>
      </c>
    </row>
    <row r="968" spans="1:22" ht="18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 t="shared" si="120"/>
        <v>7.9223529411764702</v>
      </c>
      <c r="P968" s="5">
        <f t="shared" si="121"/>
        <v>54.971428571428568</v>
      </c>
      <c r="Q968" t="str">
        <f t="shared" si="122"/>
        <v>theater</v>
      </c>
      <c r="R968" t="str">
        <f t="shared" si="123"/>
        <v>plays</v>
      </c>
      <c r="S968" s="9" t="str">
        <f t="shared" si="124"/>
        <v>06-15-2017</v>
      </c>
      <c r="T968" s="9" t="str">
        <f t="shared" si="125"/>
        <v>06-17-2017</v>
      </c>
      <c r="U968" t="str">
        <f t="shared" si="126"/>
        <v>Jun</v>
      </c>
      <c r="V968">
        <f t="shared" si="127"/>
        <v>2017</v>
      </c>
    </row>
    <row r="969" spans="1:22" ht="18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 t="shared" si="120"/>
        <v>1.3703393665158372</v>
      </c>
      <c r="P969" s="5">
        <f t="shared" si="121"/>
        <v>77.010807374443743</v>
      </c>
      <c r="Q969" t="str">
        <f t="shared" si="122"/>
        <v>music</v>
      </c>
      <c r="R969" t="str">
        <f t="shared" si="123"/>
        <v>world music</v>
      </c>
      <c r="S969" s="9" t="str">
        <f t="shared" si="124"/>
        <v>04-06-2012</v>
      </c>
      <c r="T969" s="9" t="str">
        <f t="shared" si="125"/>
        <v>05-13-2012</v>
      </c>
      <c r="U969" t="str">
        <f t="shared" si="126"/>
        <v>Apr</v>
      </c>
      <c r="V969">
        <f t="shared" si="127"/>
        <v>2012</v>
      </c>
    </row>
    <row r="970" spans="1:22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 t="shared" si="120"/>
        <v>3.3820833333333336</v>
      </c>
      <c r="P970" s="5">
        <f t="shared" si="121"/>
        <v>71.201754385964918</v>
      </c>
      <c r="Q970" t="str">
        <f t="shared" si="122"/>
        <v>food</v>
      </c>
      <c r="R970" t="str">
        <f t="shared" si="123"/>
        <v>food trucks</v>
      </c>
      <c r="S970" s="9" t="str">
        <f t="shared" si="124"/>
        <v>01-01-2011</v>
      </c>
      <c r="T970" s="9" t="str">
        <f t="shared" si="125"/>
        <v>01-16-2011</v>
      </c>
      <c r="U970" t="str">
        <f t="shared" si="126"/>
        <v>Jan</v>
      </c>
      <c r="V970">
        <f t="shared" si="127"/>
        <v>2011</v>
      </c>
    </row>
    <row r="971" spans="1:22" ht="18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 t="shared" si="120"/>
        <v>1.0822784810126582</v>
      </c>
      <c r="P971" s="5">
        <f t="shared" si="121"/>
        <v>91.935483870967744</v>
      </c>
      <c r="Q971" t="str">
        <f t="shared" si="122"/>
        <v>theater</v>
      </c>
      <c r="R971" t="str">
        <f t="shared" si="123"/>
        <v>plays</v>
      </c>
      <c r="S971" s="9" t="str">
        <f t="shared" si="124"/>
        <v>12-22-2019</v>
      </c>
      <c r="T971" s="9" t="str">
        <f t="shared" si="125"/>
        <v>12-29-2019</v>
      </c>
      <c r="U971" t="str">
        <f t="shared" si="126"/>
        <v>Dec</v>
      </c>
      <c r="V971">
        <f t="shared" si="127"/>
        <v>2019</v>
      </c>
    </row>
    <row r="972" spans="1:22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 t="shared" si="120"/>
        <v>0.60757639620653314</v>
      </c>
      <c r="P972" s="5">
        <f t="shared" si="121"/>
        <v>97.069023569023571</v>
      </c>
      <c r="Q972" t="str">
        <f t="shared" si="122"/>
        <v>theater</v>
      </c>
      <c r="R972" t="str">
        <f t="shared" si="123"/>
        <v>plays</v>
      </c>
      <c r="S972" s="9" t="str">
        <f t="shared" si="124"/>
        <v>05-09-2011</v>
      </c>
      <c r="T972" s="9" t="str">
        <f t="shared" si="125"/>
        <v>05-10-2011</v>
      </c>
      <c r="U972" t="str">
        <f t="shared" si="126"/>
        <v>May</v>
      </c>
      <c r="V972">
        <f t="shared" si="127"/>
        <v>2011</v>
      </c>
    </row>
    <row r="973" spans="1:22" ht="18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 t="shared" si="120"/>
        <v>0.27725490196078434</v>
      </c>
      <c r="P973" s="5">
        <f t="shared" si="121"/>
        <v>58.916666666666664</v>
      </c>
      <c r="Q973" t="str">
        <f t="shared" si="122"/>
        <v>film &amp; video</v>
      </c>
      <c r="R973" t="str">
        <f t="shared" si="123"/>
        <v>television</v>
      </c>
      <c r="S973" s="9" t="str">
        <f t="shared" si="124"/>
        <v>10-08-2013</v>
      </c>
      <c r="T973" s="9" t="str">
        <f t="shared" si="125"/>
        <v>10-14-2013</v>
      </c>
      <c r="U973" t="str">
        <f t="shared" si="126"/>
        <v>Oct</v>
      </c>
      <c r="V973">
        <f t="shared" si="127"/>
        <v>2013</v>
      </c>
    </row>
    <row r="974" spans="1:22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 t="shared" si="120"/>
        <v>2.283934426229508</v>
      </c>
      <c r="P974" s="5">
        <f t="shared" si="121"/>
        <v>58.015466983938133</v>
      </c>
      <c r="Q974" t="str">
        <f t="shared" si="122"/>
        <v>technology</v>
      </c>
      <c r="R974" t="str">
        <f t="shared" si="123"/>
        <v>web</v>
      </c>
      <c r="S974" s="9" t="str">
        <f t="shared" si="124"/>
        <v>06-02-2014</v>
      </c>
      <c r="T974" s="9" t="str">
        <f t="shared" si="125"/>
        <v>06-11-2014</v>
      </c>
      <c r="U974" t="str">
        <f t="shared" si="126"/>
        <v>Jun</v>
      </c>
      <c r="V974">
        <f t="shared" si="127"/>
        <v>2014</v>
      </c>
    </row>
    <row r="975" spans="1:22" ht="18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 t="shared" si="120"/>
        <v>0.21615194054500414</v>
      </c>
      <c r="P975" s="5">
        <f t="shared" si="121"/>
        <v>103.87301587301587</v>
      </c>
      <c r="Q975" t="str">
        <f t="shared" si="122"/>
        <v>theater</v>
      </c>
      <c r="R975" t="str">
        <f t="shared" si="123"/>
        <v>plays</v>
      </c>
      <c r="S975" s="9" t="str">
        <f t="shared" si="124"/>
        <v>12-10-2010</v>
      </c>
      <c r="T975" s="9" t="str">
        <f t="shared" si="125"/>
        <v>12-12-2010</v>
      </c>
      <c r="U975" t="str">
        <f t="shared" si="126"/>
        <v>Dec</v>
      </c>
      <c r="V975">
        <f t="shared" si="127"/>
        <v>2010</v>
      </c>
    </row>
    <row r="976" spans="1:22" ht="18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 t="shared" si="120"/>
        <v>3.73875</v>
      </c>
      <c r="P976" s="5">
        <f t="shared" si="121"/>
        <v>93.46875</v>
      </c>
      <c r="Q976" t="str">
        <f t="shared" si="122"/>
        <v>music</v>
      </c>
      <c r="R976" t="str">
        <f t="shared" si="123"/>
        <v>indie rock</v>
      </c>
      <c r="S976" s="9" t="str">
        <f t="shared" si="124"/>
        <v>05-18-2013</v>
      </c>
      <c r="T976" s="9" t="str">
        <f t="shared" si="125"/>
        <v>05-19-2013</v>
      </c>
      <c r="U976" t="str">
        <f t="shared" si="126"/>
        <v>May</v>
      </c>
      <c r="V976">
        <f t="shared" si="127"/>
        <v>2013</v>
      </c>
    </row>
    <row r="977" spans="1:22" ht="18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 t="shared" si="120"/>
        <v>1.5492592592592593</v>
      </c>
      <c r="P977" s="5">
        <f t="shared" si="121"/>
        <v>61.970370370370368</v>
      </c>
      <c r="Q977" t="str">
        <f t="shared" si="122"/>
        <v>theater</v>
      </c>
      <c r="R977" t="str">
        <f t="shared" si="123"/>
        <v>plays</v>
      </c>
      <c r="S977" s="9" t="str">
        <f t="shared" si="124"/>
        <v>11-29-2015</v>
      </c>
      <c r="T977" s="9" t="str">
        <f t="shared" si="125"/>
        <v>01-07-2016</v>
      </c>
      <c r="U977" t="str">
        <f t="shared" si="126"/>
        <v>Nov</v>
      </c>
      <c r="V977">
        <f t="shared" si="127"/>
        <v>2015</v>
      </c>
    </row>
    <row r="978" spans="1:22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 t="shared" si="120"/>
        <v>3.2214999999999998</v>
      </c>
      <c r="P978" s="5">
        <f t="shared" si="121"/>
        <v>92.042857142857144</v>
      </c>
      <c r="Q978" t="str">
        <f t="shared" si="122"/>
        <v>theater</v>
      </c>
      <c r="R978" t="str">
        <f t="shared" si="123"/>
        <v>plays</v>
      </c>
      <c r="S978" s="9" t="str">
        <f t="shared" si="124"/>
        <v>01-28-2011</v>
      </c>
      <c r="T978" s="9" t="str">
        <f t="shared" si="125"/>
        <v>02-03-2011</v>
      </c>
      <c r="U978" t="str">
        <f t="shared" si="126"/>
        <v>Jan</v>
      </c>
      <c r="V978">
        <f t="shared" si="127"/>
        <v>2011</v>
      </c>
    </row>
    <row r="979" spans="1:22" ht="18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 t="shared" si="120"/>
        <v>0.73957142857142855</v>
      </c>
      <c r="P979" s="5">
        <f t="shared" si="121"/>
        <v>77.268656716417908</v>
      </c>
      <c r="Q979" t="str">
        <f t="shared" si="122"/>
        <v>food</v>
      </c>
      <c r="R979" t="str">
        <f t="shared" si="123"/>
        <v>food trucks</v>
      </c>
      <c r="S979" s="9" t="str">
        <f t="shared" si="124"/>
        <v>02-07-2018</v>
      </c>
      <c r="T979" s="9" t="str">
        <f t="shared" si="125"/>
        <v>03-11-2018</v>
      </c>
      <c r="U979" t="str">
        <f t="shared" si="126"/>
        <v>Feb</v>
      </c>
      <c r="V979">
        <f t="shared" si="127"/>
        <v>2018</v>
      </c>
    </row>
    <row r="980" spans="1:22" ht="18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 t="shared" si="120"/>
        <v>8.641</v>
      </c>
      <c r="P980" s="5">
        <f t="shared" si="121"/>
        <v>93.923913043478265</v>
      </c>
      <c r="Q980" t="str">
        <f t="shared" si="122"/>
        <v>games</v>
      </c>
      <c r="R980" t="str">
        <f t="shared" si="123"/>
        <v>video games</v>
      </c>
      <c r="S980" s="9" t="str">
        <f t="shared" si="124"/>
        <v>11-12-2016</v>
      </c>
      <c r="T980" s="9" t="str">
        <f t="shared" si="125"/>
        <v>12-04-2016</v>
      </c>
      <c r="U980" t="str">
        <f t="shared" si="126"/>
        <v>Nov</v>
      </c>
      <c r="V980">
        <f t="shared" si="127"/>
        <v>2016</v>
      </c>
    </row>
    <row r="981" spans="1:22" ht="18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 t="shared" si="120"/>
        <v>1.432624584717608</v>
      </c>
      <c r="P981" s="5">
        <f t="shared" si="121"/>
        <v>84.969458128078813</v>
      </c>
      <c r="Q981" t="str">
        <f t="shared" si="122"/>
        <v>theater</v>
      </c>
      <c r="R981" t="str">
        <f t="shared" si="123"/>
        <v>plays</v>
      </c>
      <c r="S981" s="9" t="str">
        <f t="shared" si="124"/>
        <v>03-15-2015</v>
      </c>
      <c r="T981" s="9" t="str">
        <f t="shared" si="125"/>
        <v>03-21-2015</v>
      </c>
      <c r="U981" t="str">
        <f t="shared" si="126"/>
        <v>Mar</v>
      </c>
      <c r="V981">
        <f t="shared" si="127"/>
        <v>2015</v>
      </c>
    </row>
    <row r="982" spans="1:22" ht="18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 t="shared" si="120"/>
        <v>0.40281762295081969</v>
      </c>
      <c r="P982" s="5">
        <f t="shared" si="121"/>
        <v>105.97035040431267</v>
      </c>
      <c r="Q982" t="str">
        <f t="shared" si="122"/>
        <v>publishing</v>
      </c>
      <c r="R982" t="str">
        <f t="shared" si="123"/>
        <v>nonfiction</v>
      </c>
      <c r="S982" s="9" t="str">
        <f t="shared" si="124"/>
        <v>10-30-2015</v>
      </c>
      <c r="T982" s="9" t="str">
        <f t="shared" si="125"/>
        <v>11-04-2015</v>
      </c>
      <c r="U982" t="str">
        <f t="shared" si="126"/>
        <v>Oct</v>
      </c>
      <c r="V982">
        <f t="shared" si="127"/>
        <v>2015</v>
      </c>
    </row>
    <row r="983" spans="1:22" ht="18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 t="shared" si="120"/>
        <v>1.7822388059701493</v>
      </c>
      <c r="P983" s="5">
        <f t="shared" si="121"/>
        <v>36.969040247678016</v>
      </c>
      <c r="Q983" t="str">
        <f t="shared" si="122"/>
        <v>technology</v>
      </c>
      <c r="R983" t="str">
        <f t="shared" si="123"/>
        <v>web</v>
      </c>
      <c r="S983" s="9" t="str">
        <f t="shared" si="124"/>
        <v>12-25-2017</v>
      </c>
      <c r="T983" s="9" t="str">
        <f t="shared" si="125"/>
        <v>01-27-2018</v>
      </c>
      <c r="U983" t="str">
        <f t="shared" si="126"/>
        <v>Dec</v>
      </c>
      <c r="V983">
        <f t="shared" si="127"/>
        <v>2017</v>
      </c>
    </row>
    <row r="984" spans="1:22" ht="18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 t="shared" si="120"/>
        <v>0.84930555555555554</v>
      </c>
      <c r="P984" s="5">
        <f t="shared" si="121"/>
        <v>81.533333333333331</v>
      </c>
      <c r="Q984" t="str">
        <f t="shared" si="122"/>
        <v>film &amp; video</v>
      </c>
      <c r="R984" t="str">
        <f t="shared" si="123"/>
        <v>documentary</v>
      </c>
      <c r="S984" s="9" t="str">
        <f t="shared" si="124"/>
        <v>07-19-2011</v>
      </c>
      <c r="T984" s="9" t="str">
        <f t="shared" si="125"/>
        <v>07-21-2011</v>
      </c>
      <c r="U984" t="str">
        <f t="shared" si="126"/>
        <v>Jul</v>
      </c>
      <c r="V984">
        <f t="shared" si="127"/>
        <v>2011</v>
      </c>
    </row>
    <row r="985" spans="1:22" ht="18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 t="shared" si="120"/>
        <v>1.4593648334624323</v>
      </c>
      <c r="P985" s="5">
        <f t="shared" si="121"/>
        <v>80.999140154772135</v>
      </c>
      <c r="Q985" t="str">
        <f t="shared" si="122"/>
        <v>film &amp; video</v>
      </c>
      <c r="R985" t="str">
        <f t="shared" si="123"/>
        <v>documentary</v>
      </c>
      <c r="S985" s="9" t="str">
        <f t="shared" si="124"/>
        <v>08-04-2019</v>
      </c>
      <c r="T985" s="9" t="str">
        <f t="shared" si="125"/>
        <v>08-19-2019</v>
      </c>
      <c r="U985" t="str">
        <f t="shared" si="126"/>
        <v>Aug</v>
      </c>
      <c r="V985">
        <f t="shared" si="127"/>
        <v>2019</v>
      </c>
    </row>
    <row r="986" spans="1:22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 t="shared" si="120"/>
        <v>1.5246153846153847</v>
      </c>
      <c r="P986" s="5">
        <f t="shared" si="121"/>
        <v>26.010498687664043</v>
      </c>
      <c r="Q986" t="str">
        <f t="shared" si="122"/>
        <v>theater</v>
      </c>
      <c r="R986" t="str">
        <f t="shared" si="123"/>
        <v>plays</v>
      </c>
      <c r="S986" s="9" t="str">
        <f t="shared" si="124"/>
        <v>09-08-2019</v>
      </c>
      <c r="T986" s="9" t="str">
        <f t="shared" si="125"/>
        <v>10-04-2019</v>
      </c>
      <c r="U986" t="str">
        <f t="shared" si="126"/>
        <v>Sep</v>
      </c>
      <c r="V986">
        <f t="shared" si="127"/>
        <v>2019</v>
      </c>
    </row>
    <row r="987" spans="1:22" ht="18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 t="shared" si="120"/>
        <v>0.67129542790152408</v>
      </c>
      <c r="P987" s="5">
        <f t="shared" si="121"/>
        <v>25.998410896708286</v>
      </c>
      <c r="Q987" t="str">
        <f t="shared" si="122"/>
        <v>music</v>
      </c>
      <c r="R987" t="str">
        <f t="shared" si="123"/>
        <v>rock</v>
      </c>
      <c r="S987" s="9" t="str">
        <f t="shared" si="124"/>
        <v>12-06-2013</v>
      </c>
      <c r="T987" s="9" t="str">
        <f t="shared" si="125"/>
        <v>01-01-2014</v>
      </c>
      <c r="U987" t="str">
        <f t="shared" si="126"/>
        <v>Dec</v>
      </c>
      <c r="V987">
        <f t="shared" si="127"/>
        <v>2013</v>
      </c>
    </row>
    <row r="988" spans="1:22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 t="shared" si="120"/>
        <v>0.40307692307692305</v>
      </c>
      <c r="P988" s="5">
        <f t="shared" si="121"/>
        <v>34.173913043478258</v>
      </c>
      <c r="Q988" t="str">
        <f t="shared" si="122"/>
        <v>music</v>
      </c>
      <c r="R988" t="str">
        <f t="shared" si="123"/>
        <v>rock</v>
      </c>
      <c r="S988" s="9" t="str">
        <f t="shared" si="124"/>
        <v>04-05-2011</v>
      </c>
      <c r="T988" s="9" t="str">
        <f t="shared" si="125"/>
        <v>04-19-2011</v>
      </c>
      <c r="U988" t="str">
        <f t="shared" si="126"/>
        <v>Apr</v>
      </c>
      <c r="V988">
        <f t="shared" si="127"/>
        <v>2011</v>
      </c>
    </row>
    <row r="989" spans="1:22" ht="18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 t="shared" si="120"/>
        <v>2.1679032258064517</v>
      </c>
      <c r="P989" s="5">
        <f t="shared" si="121"/>
        <v>28.002083333333335</v>
      </c>
      <c r="Q989" t="str">
        <f t="shared" si="122"/>
        <v>film &amp; video</v>
      </c>
      <c r="R989" t="str">
        <f t="shared" si="123"/>
        <v>documentary</v>
      </c>
      <c r="S989" s="9" t="str">
        <f t="shared" si="124"/>
        <v>04-27-2017</v>
      </c>
      <c r="T989" s="9" t="str">
        <f t="shared" si="125"/>
        <v>05-11-2017</v>
      </c>
      <c r="U989" t="str">
        <f t="shared" si="126"/>
        <v>Apr</v>
      </c>
      <c r="V989">
        <f t="shared" si="127"/>
        <v>2017</v>
      </c>
    </row>
    <row r="990" spans="1:22" ht="18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 t="shared" si="120"/>
        <v>0.52117021276595743</v>
      </c>
      <c r="P990" s="5">
        <f t="shared" si="121"/>
        <v>76.546875</v>
      </c>
      <c r="Q990" t="str">
        <f t="shared" si="122"/>
        <v>publishing</v>
      </c>
      <c r="R990" t="str">
        <f t="shared" si="123"/>
        <v>radio &amp; podcasts</v>
      </c>
      <c r="S990" s="9" t="str">
        <f t="shared" si="124"/>
        <v>11-12-2016</v>
      </c>
      <c r="T990" s="9" t="str">
        <f t="shared" si="125"/>
        <v>12-03-2016</v>
      </c>
      <c r="U990" t="str">
        <f t="shared" si="126"/>
        <v>Nov</v>
      </c>
      <c r="V990">
        <f t="shared" si="127"/>
        <v>2016</v>
      </c>
    </row>
    <row r="991" spans="1:22" ht="18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 t="shared" si="120"/>
        <v>4.9958333333333336</v>
      </c>
      <c r="P991" s="5">
        <f t="shared" si="121"/>
        <v>53.053097345132741</v>
      </c>
      <c r="Q991" t="str">
        <f t="shared" si="122"/>
        <v>publishing</v>
      </c>
      <c r="R991" t="str">
        <f t="shared" si="123"/>
        <v>translations</v>
      </c>
      <c r="S991" s="9" t="str">
        <f t="shared" si="124"/>
        <v>04-16-2019</v>
      </c>
      <c r="T991" s="9" t="str">
        <f t="shared" si="125"/>
        <v>04-21-2019</v>
      </c>
      <c r="U991" t="str">
        <f t="shared" si="126"/>
        <v>Apr</v>
      </c>
      <c r="V991">
        <f t="shared" si="127"/>
        <v>2019</v>
      </c>
    </row>
    <row r="992" spans="1:22" ht="18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 t="shared" si="120"/>
        <v>0.87679487179487181</v>
      </c>
      <c r="P992" s="5">
        <f t="shared" si="121"/>
        <v>106.859375</v>
      </c>
      <c r="Q992" t="str">
        <f t="shared" si="122"/>
        <v>film &amp; video</v>
      </c>
      <c r="R992" t="str">
        <f t="shared" si="123"/>
        <v>drama</v>
      </c>
      <c r="S992" s="9" t="str">
        <f t="shared" si="124"/>
        <v>03-03-2016</v>
      </c>
      <c r="T992" s="9" t="str">
        <f t="shared" si="125"/>
        <v>03-25-2016</v>
      </c>
      <c r="U992" t="str">
        <f t="shared" si="126"/>
        <v>Mar</v>
      </c>
      <c r="V992">
        <f t="shared" si="127"/>
        <v>2016</v>
      </c>
    </row>
    <row r="993" spans="1:22" ht="18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 t="shared" si="120"/>
        <v>1.131734693877551</v>
      </c>
      <c r="P993" s="5">
        <f t="shared" si="121"/>
        <v>46.020746887966808</v>
      </c>
      <c r="Q993" t="str">
        <f t="shared" si="122"/>
        <v>music</v>
      </c>
      <c r="R993" t="str">
        <f t="shared" si="123"/>
        <v>rock</v>
      </c>
      <c r="S993" s="9" t="str">
        <f t="shared" si="124"/>
        <v>09-25-2014</v>
      </c>
      <c r="T993" s="9" t="str">
        <f t="shared" si="125"/>
        <v>09-29-2014</v>
      </c>
      <c r="U993" t="str">
        <f t="shared" si="126"/>
        <v>Sep</v>
      </c>
      <c r="V993">
        <f t="shared" si="127"/>
        <v>2014</v>
      </c>
    </row>
    <row r="994" spans="1:22" ht="18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 t="shared" si="120"/>
        <v>4.2654838709677421</v>
      </c>
      <c r="P994" s="5">
        <f t="shared" si="121"/>
        <v>100.17424242424242</v>
      </c>
      <c r="Q994" t="str">
        <f t="shared" si="122"/>
        <v>film &amp; video</v>
      </c>
      <c r="R994" t="str">
        <f t="shared" si="123"/>
        <v>drama</v>
      </c>
      <c r="S994" s="9" t="str">
        <f t="shared" si="124"/>
        <v>05-07-2018</v>
      </c>
      <c r="T994" s="9" t="str">
        <f t="shared" si="125"/>
        <v>05-21-2018</v>
      </c>
      <c r="U994" t="str">
        <f t="shared" si="126"/>
        <v>May</v>
      </c>
      <c r="V994">
        <f t="shared" si="127"/>
        <v>2018</v>
      </c>
    </row>
    <row r="995" spans="1:22" ht="18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 t="shared" si="120"/>
        <v>0.77632653061224488</v>
      </c>
      <c r="P995" s="5">
        <f t="shared" si="121"/>
        <v>101.44</v>
      </c>
      <c r="Q995" t="str">
        <f t="shared" si="122"/>
        <v>photography</v>
      </c>
      <c r="R995" t="str">
        <f t="shared" si="123"/>
        <v>photography books</v>
      </c>
      <c r="S995" s="9" t="str">
        <f t="shared" si="124"/>
        <v>12-24-2015</v>
      </c>
      <c r="T995" s="9" t="str">
        <f t="shared" si="125"/>
        <v>01-10-2016</v>
      </c>
      <c r="U995" t="str">
        <f t="shared" si="126"/>
        <v>Dec</v>
      </c>
      <c r="V995">
        <f t="shared" si="127"/>
        <v>2015</v>
      </c>
    </row>
    <row r="996" spans="1:22" ht="18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 t="shared" si="120"/>
        <v>0.52496810772501767</v>
      </c>
      <c r="P996" s="5">
        <f t="shared" si="121"/>
        <v>87.972684085510693</v>
      </c>
      <c r="Q996" t="str">
        <f t="shared" si="122"/>
        <v>publishing</v>
      </c>
      <c r="R996" t="str">
        <f t="shared" si="123"/>
        <v>translations</v>
      </c>
      <c r="S996" s="9" t="str">
        <f t="shared" si="124"/>
        <v>10-17-2014</v>
      </c>
      <c r="T996" s="9" t="str">
        <f t="shared" si="125"/>
        <v>10-23-2014</v>
      </c>
      <c r="U996" t="str">
        <f t="shared" si="126"/>
        <v>Oct</v>
      </c>
      <c r="V996">
        <f t="shared" si="127"/>
        <v>2014</v>
      </c>
    </row>
    <row r="997" spans="1:22" ht="18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 t="shared" si="120"/>
        <v>1.5746762589928058</v>
      </c>
      <c r="P997" s="5">
        <f t="shared" si="121"/>
        <v>74.995594713656388</v>
      </c>
      <c r="Q997" t="str">
        <f t="shared" si="122"/>
        <v>food</v>
      </c>
      <c r="R997" t="str">
        <f t="shared" si="123"/>
        <v>food trucks</v>
      </c>
      <c r="S997" s="9" t="str">
        <f t="shared" si="124"/>
        <v>11-04-2018</v>
      </c>
      <c r="T997" s="9" t="str">
        <f t="shared" si="125"/>
        <v>12-03-2018</v>
      </c>
      <c r="U997" t="str">
        <f t="shared" si="126"/>
        <v>Nov</v>
      </c>
      <c r="V997">
        <f t="shared" si="127"/>
        <v>2018</v>
      </c>
    </row>
    <row r="998" spans="1:22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 t="shared" si="120"/>
        <v>0.72939393939393937</v>
      </c>
      <c r="P998" s="5">
        <f t="shared" si="121"/>
        <v>42.982142857142854</v>
      </c>
      <c r="Q998" t="str">
        <f t="shared" si="122"/>
        <v>theater</v>
      </c>
      <c r="R998" t="str">
        <f t="shared" si="123"/>
        <v>plays</v>
      </c>
      <c r="S998" s="9" t="str">
        <f t="shared" si="124"/>
        <v>01-02-2013</v>
      </c>
      <c r="T998" s="9" t="str">
        <f t="shared" si="125"/>
        <v>02-01-2013</v>
      </c>
      <c r="U998" t="str">
        <f t="shared" si="126"/>
        <v>Jan</v>
      </c>
      <c r="V998">
        <f t="shared" si="127"/>
        <v>2013</v>
      </c>
    </row>
    <row r="999" spans="1:22" ht="18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 t="shared" si="120"/>
        <v>0.60565789473684206</v>
      </c>
      <c r="P999" s="5">
        <f t="shared" si="121"/>
        <v>33.115107913669064</v>
      </c>
      <c r="Q999" t="str">
        <f t="shared" si="122"/>
        <v>theater</v>
      </c>
      <c r="R999" t="str">
        <f t="shared" si="123"/>
        <v>plays</v>
      </c>
      <c r="S999" s="9" t="str">
        <f t="shared" si="124"/>
        <v>01-20-2014</v>
      </c>
      <c r="T999" s="9" t="str">
        <f t="shared" si="125"/>
        <v>01-25-2014</v>
      </c>
      <c r="U999" t="str">
        <f t="shared" si="126"/>
        <v>Jan</v>
      </c>
      <c r="V999">
        <f t="shared" si="127"/>
        <v>2014</v>
      </c>
    </row>
    <row r="1000" spans="1:22" ht="18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 t="shared" si="120"/>
        <v>0.5679129129129129</v>
      </c>
      <c r="P1000" s="5">
        <f t="shared" si="121"/>
        <v>101.13101604278074</v>
      </c>
      <c r="Q1000" t="str">
        <f t="shared" si="122"/>
        <v>music</v>
      </c>
      <c r="R1000" t="str">
        <f t="shared" si="123"/>
        <v>indie rock</v>
      </c>
      <c r="S1000" s="9" t="str">
        <f t="shared" si="124"/>
        <v>02-11-2010</v>
      </c>
      <c r="T1000" s="9" t="str">
        <f t="shared" si="125"/>
        <v>02-25-2010</v>
      </c>
      <c r="U1000" t="str">
        <f t="shared" si="126"/>
        <v>Feb</v>
      </c>
      <c r="V1000">
        <f t="shared" si="127"/>
        <v>2010</v>
      </c>
    </row>
    <row r="1001" spans="1:22" ht="18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 t="shared" si="120"/>
        <v>0.56542754275427543</v>
      </c>
      <c r="P1001" s="5">
        <f t="shared" si="121"/>
        <v>55.98841354723708</v>
      </c>
      <c r="Q1001" t="str">
        <f t="shared" si="122"/>
        <v>food</v>
      </c>
      <c r="R1001" t="str">
        <f t="shared" si="123"/>
        <v>food trucks</v>
      </c>
      <c r="S1001" s="9" t="str">
        <f t="shared" si="124"/>
        <v>06-29-2016</v>
      </c>
      <c r="T1001" s="9" t="str">
        <f t="shared" si="125"/>
        <v>07-06-2016</v>
      </c>
      <c r="U1001" t="str">
        <f t="shared" si="126"/>
        <v>Jun</v>
      </c>
      <c r="V1001">
        <f t="shared" si="127"/>
        <v>2016</v>
      </c>
    </row>
  </sheetData>
  <conditionalFormatting sqref="F1:F1048576">
    <cfRule type="containsText" dxfId="3" priority="4" operator="containsText" text="canceled">
      <formula>NOT(ISERROR(SEARCH("canceled",F1)))</formula>
    </cfRule>
    <cfRule type="containsText" dxfId="2" priority="5" operator="containsText" text="live">
      <formula>NOT(ISERROR(SEARCH("live",F1)))</formula>
    </cfRule>
    <cfRule type="containsText" dxfId="1" priority="6" operator="containsText" text="successful">
      <formula>NOT(ISERROR(SEARCH("successful",F1)))</formula>
    </cfRule>
    <cfRule type="containsText" dxfId="0" priority="7" operator="containsText" text="failed">
      <formula>NOT(ISERROR(SEARCH("failed",F1)))</formula>
    </cfRule>
  </conditionalFormatting>
  <conditionalFormatting sqref="O2:O1001">
    <cfRule type="colorScale" priority="3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conditionalFormatting sqref="O1:O1048576">
    <cfRule type="colorScale" priority="1">
      <colorScale>
        <cfvo type="num" val="0"/>
        <cfvo type="num" val="1"/>
        <cfvo type="num" val="2"/>
        <color rgb="FFC00000"/>
        <color rgb="FF00B050"/>
        <color rgb="FF0070C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 1</vt:lpstr>
      <vt:lpstr>Pivot 2</vt:lpstr>
      <vt:lpstr>Pivot 3</vt:lpstr>
      <vt:lpstr>Goal Analysis</vt:lpstr>
      <vt:lpstr>Statistical Analysis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Rahiem Brooks</cp:lastModifiedBy>
  <dcterms:created xsi:type="dcterms:W3CDTF">2021-09-29T18:52:28Z</dcterms:created>
  <dcterms:modified xsi:type="dcterms:W3CDTF">2023-06-12T00:10:19Z</dcterms:modified>
</cp:coreProperties>
</file>