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8.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11.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12.xml" ContentType="application/vnd.openxmlformats-officedocument.drawing+xml"/>
  <Override PartName="/xl/slicers/slicer4.xml" ContentType="application/vnd.ms-excel.slicer+xml"/>
  <Override PartName="/xl/timelines/timeline2.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filterPrivacy="1" codeName="ThisWorkbook" hidePivotFieldList="1" defaultThemeVersion="166925"/>
  <xr:revisionPtr revIDLastSave="0" documentId="13_ncr:1_{DBF14B4E-714B-4D90-9FA7-60C3D3C24B1A}" xr6:coauthVersionLast="47" xr6:coauthVersionMax="47" xr10:uidLastSave="{00000000-0000-0000-0000-000000000000}"/>
  <bookViews>
    <workbookView xWindow="-110" yWindow="-110" windowWidth="19420" windowHeight="10300" activeTab="2" xr2:uid="{00000000-000D-0000-FFFF-FFFF00000000}"/>
  </bookViews>
  <sheets>
    <sheet name="Coffee Chain Analysis" sheetId="28" r:id="rId1"/>
    <sheet name="Original Data" sheetId="1" r:id="rId2"/>
    <sheet name="Formatted Data" sheetId="2" r:id="rId3"/>
    <sheet name="Dashboard" sheetId="27" r:id="rId4"/>
    <sheet name="Statistical Analysis" sheetId="29" r:id="rId5"/>
    <sheet name="Search " sheetId="24" r:id="rId6"/>
    <sheet name="Sales " sheetId="16" r:id="rId7"/>
    <sheet name="Profit of Product Type " sheetId="17" r:id="rId8"/>
    <sheet name="Diff Between Actual And Target " sheetId="18" r:id="rId9"/>
    <sheet name="Profit Made By Each Product" sheetId="11" r:id="rId10"/>
    <sheet name="Inventory Margin By Market Size" sheetId="13" r:id="rId11"/>
    <sheet name="SalesandTarget_profit(Relation)" sheetId="14" r:id="rId12"/>
    <sheet name="State-Wise Performance" sheetId="23" r:id="rId13"/>
    <sheet name="DashboardDefault" sheetId="26" r:id="rId14"/>
  </sheets>
  <definedNames>
    <definedName name="NativeTimeline_Year1">#N/A</definedName>
    <definedName name="Slicer_Market">#N/A</definedName>
    <definedName name="Slicer_Market_size1">#N/A</definedName>
    <definedName name="Slicer_Market1">#N/A</definedName>
    <definedName name="Slicer_Product_Line">#N/A</definedName>
    <definedName name="Slicer_Product_Type">#N/A</definedName>
    <definedName name="Slicer_Product_Type1">#N/A</definedName>
    <definedName name="Slicer_Product_Type2">#N/A</definedName>
    <definedName name="Slicer_Product1">#N/A</definedName>
    <definedName name="Slicer_Product2">#N/A</definedName>
    <definedName name="Slicer_State1">#N/A</definedName>
    <definedName name="Slicer_Type">#N/A</definedName>
  </definedNames>
  <calcPr calcId="191029"/>
  <pivotCaches>
    <pivotCache cacheId="0"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7"/>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8" i="29" l="1"/>
  <c r="C37" i="29"/>
  <c r="C34" i="29"/>
  <c r="C36" i="29"/>
  <c r="C35" i="29"/>
  <c r="C33" i="29"/>
  <c r="C32" i="29"/>
  <c r="C31" i="29"/>
  <c r="E23" i="29"/>
  <c r="E15" i="29"/>
  <c r="F7" i="29"/>
  <c r="J3" i="2"/>
  <c r="J4" i="2"/>
  <c r="J5" i="2"/>
  <c r="J6" i="2"/>
  <c r="J7" i="2"/>
  <c r="J8" i="2"/>
  <c r="J9" i="2"/>
  <c r="J10" i="2"/>
  <c r="J11" i="2"/>
  <c r="J12" i="2"/>
  <c r="J13" i="2"/>
  <c r="J14" i="2"/>
  <c r="J15" i="2"/>
  <c r="J16" i="2"/>
  <c r="J17" i="2"/>
  <c r="J18" i="2"/>
  <c r="J19" i="2"/>
  <c r="J20" i="2"/>
  <c r="J21" i="2"/>
  <c r="J22" i="2"/>
  <c r="J23" i="2"/>
  <c r="J24" i="2"/>
  <c r="J25" i="2"/>
  <c r="J26" i="2"/>
  <c r="J27" i="2"/>
  <c r="J28" i="2"/>
  <c r="J29" i="2"/>
  <c r="J30"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31"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2" i="2"/>
  <c r="B5" i="24" a="1"/>
  <c r="B5" i="24" s="1"/>
  <c r="B2" i="24"/>
  <c r="L266" i="2"/>
  <c r="L267" i="2"/>
  <c r="L2" i="2"/>
  <c r="L5" i="2"/>
  <c r="L269" i="2"/>
  <c r="L271" i="2"/>
  <c r="L566" i="2"/>
  <c r="L826" i="2"/>
  <c r="L827" i="2"/>
  <c r="L828" i="2"/>
  <c r="L7" i="2"/>
  <c r="L567" i="2"/>
  <c r="L568" i="2"/>
  <c r="L829" i="2"/>
  <c r="L830" i="2"/>
  <c r="L831" i="2"/>
  <c r="L10" i="2"/>
  <c r="L275" i="2"/>
  <c r="L11" i="2"/>
  <c r="L12" i="2"/>
  <c r="L13" i="2"/>
  <c r="L569" i="2"/>
  <c r="L570" i="2"/>
  <c r="L571" i="2"/>
  <c r="L572" i="2"/>
  <c r="L833" i="2"/>
  <c r="L573" i="2"/>
  <c r="L574" i="2"/>
  <c r="L577" i="2"/>
  <c r="L15" i="2"/>
  <c r="L16" i="2"/>
  <c r="L17" i="2"/>
  <c r="L281" i="2"/>
  <c r="L282" i="2"/>
  <c r="L581" i="2"/>
  <c r="L582" i="2"/>
  <c r="L583" i="2"/>
  <c r="L584" i="2"/>
  <c r="L836" i="2"/>
  <c r="L837" i="2"/>
  <c r="L838" i="2"/>
  <c r="L283" i="2"/>
  <c r="L284" i="2"/>
  <c r="L19" i="2"/>
  <c r="L22" i="2"/>
  <c r="L286" i="2"/>
  <c r="L287" i="2"/>
  <c r="L23" i="2"/>
  <c r="L288" i="2"/>
  <c r="L591" i="2"/>
  <c r="L839" i="2"/>
  <c r="L840" i="2"/>
  <c r="L24" i="2"/>
  <c r="L592" i="2"/>
  <c r="L593" i="2"/>
  <c r="L842" i="2"/>
  <c r="L843" i="2"/>
  <c r="L844" i="2"/>
  <c r="L27" i="2"/>
  <c r="L292" i="2"/>
  <c r="L29" i="2"/>
  <c r="L30" i="2"/>
  <c r="L594" i="2"/>
  <c r="L595" i="2"/>
  <c r="L596" i="2"/>
  <c r="L597" i="2"/>
  <c r="L846" i="2"/>
  <c r="L598" i="2"/>
  <c r="L599" i="2"/>
  <c r="L600" i="2"/>
  <c r="L601" i="2"/>
  <c r="L602" i="2"/>
  <c r="L32" i="2"/>
  <c r="L33" i="2"/>
  <c r="L34" i="2"/>
  <c r="L298" i="2"/>
  <c r="L299" i="2"/>
  <c r="L606" i="2"/>
  <c r="L607" i="2"/>
  <c r="L608" i="2"/>
  <c r="L609" i="2"/>
  <c r="L849" i="2"/>
  <c r="L851" i="2"/>
  <c r="L852" i="2"/>
  <c r="L300" i="2"/>
  <c r="L301" i="2"/>
  <c r="L855" i="2"/>
  <c r="L856" i="2"/>
  <c r="L613" i="2"/>
  <c r="L614" i="2"/>
  <c r="L615" i="2"/>
  <c r="L859" i="2"/>
  <c r="L860" i="2"/>
  <c r="L302" i="2"/>
  <c r="L37" i="2"/>
  <c r="L303" i="2"/>
  <c r="L618" i="2"/>
  <c r="L619" i="2"/>
  <c r="L39" i="2"/>
  <c r="L621" i="2"/>
  <c r="L863" i="2"/>
  <c r="L864" i="2"/>
  <c r="L865" i="2"/>
  <c r="L866" i="2"/>
  <c r="L308" i="2"/>
  <c r="L309" i="2"/>
  <c r="L310" i="2"/>
  <c r="L867" i="2"/>
  <c r="L868" i="2"/>
  <c r="L622" i="2"/>
  <c r="L871" i="2"/>
  <c r="L872" i="2"/>
  <c r="L873" i="2"/>
  <c r="L874" i="2"/>
  <c r="L624" i="2"/>
  <c r="L875" i="2"/>
  <c r="L876" i="2"/>
  <c r="L877" i="2"/>
  <c r="L625" i="2"/>
  <c r="L878" i="2"/>
  <c r="L879" i="2"/>
  <c r="L44" i="2"/>
  <c r="L629" i="2"/>
  <c r="L630" i="2"/>
  <c r="L631" i="2"/>
  <c r="L882" i="2"/>
  <c r="L316" i="2"/>
  <c r="L632" i="2"/>
  <c r="L633" i="2"/>
  <c r="L884" i="2"/>
  <c r="L885" i="2"/>
  <c r="L318" i="2"/>
  <c r="L47" i="2"/>
  <c r="L319" i="2"/>
  <c r="L320" i="2"/>
  <c r="L321" i="2"/>
  <c r="L891" i="2"/>
  <c r="L634" i="2"/>
  <c r="L635" i="2"/>
  <c r="L48" i="2"/>
  <c r="L322" i="2"/>
  <c r="L636" i="2"/>
  <c r="L892" i="2"/>
  <c r="L893" i="2"/>
  <c r="L325" i="2"/>
  <c r="L326" i="2"/>
  <c r="L50" i="2"/>
  <c r="L51" i="2"/>
  <c r="L327" i="2"/>
  <c r="L639" i="2"/>
  <c r="L640" i="2"/>
  <c r="L899" i="2"/>
  <c r="L642" i="2"/>
  <c r="L643" i="2"/>
  <c r="L902" i="2"/>
  <c r="L903" i="2"/>
  <c r="L331" i="2"/>
  <c r="L645" i="2"/>
  <c r="L646" i="2"/>
  <c r="L904" i="2"/>
  <c r="L905" i="2"/>
  <c r="L906" i="2"/>
  <c r="L647" i="2"/>
  <c r="L648" i="2"/>
  <c r="L52" i="2"/>
  <c r="L334" i="2"/>
  <c r="L53" i="2"/>
  <c r="L910" i="2"/>
  <c r="L911" i="2"/>
  <c r="L912" i="2"/>
  <c r="L913" i="2"/>
  <c r="L914" i="2"/>
  <c r="L338" i="2"/>
  <c r="L54" i="2"/>
  <c r="L340" i="2"/>
  <c r="L653" i="2"/>
  <c r="L915" i="2"/>
  <c r="L916" i="2"/>
  <c r="L917" i="2"/>
  <c r="L918" i="2"/>
  <c r="L656" i="2"/>
  <c r="L920" i="2"/>
  <c r="L921" i="2"/>
  <c r="L343" i="2"/>
  <c r="L344" i="2"/>
  <c r="L659" i="2"/>
  <c r="L922" i="2"/>
  <c r="L923" i="2"/>
  <c r="L924" i="2"/>
  <c r="L925" i="2"/>
  <c r="L57" i="2"/>
  <c r="L58" i="2"/>
  <c r="L346" i="2"/>
  <c r="L347" i="2"/>
  <c r="L928" i="2"/>
  <c r="L660" i="2"/>
  <c r="L661" i="2"/>
  <c r="L59" i="2"/>
  <c r="L662" i="2"/>
  <c r="L351" i="2"/>
  <c r="L352" i="2"/>
  <c r="L61" i="2"/>
  <c r="L353" i="2"/>
  <c r="L354" i="2"/>
  <c r="L62" i="2"/>
  <c r="L63" i="2"/>
  <c r="L932" i="2"/>
  <c r="L64" i="2"/>
  <c r="L358" i="2"/>
  <c r="L359" i="2"/>
  <c r="L66" i="2"/>
  <c r="L360" i="2"/>
  <c r="L666" i="2"/>
  <c r="L933" i="2"/>
  <c r="L67" i="2"/>
  <c r="L68" i="2"/>
  <c r="L69" i="2"/>
  <c r="L361" i="2"/>
  <c r="L364" i="2"/>
  <c r="L365" i="2"/>
  <c r="L670" i="2"/>
  <c r="L671" i="2"/>
  <c r="L70" i="2"/>
  <c r="L674" i="2"/>
  <c r="L935" i="2"/>
  <c r="L366" i="2"/>
  <c r="L367" i="2"/>
  <c r="L72" i="2"/>
  <c r="L936" i="2"/>
  <c r="L937" i="2"/>
  <c r="L74" i="2"/>
  <c r="L370" i="2"/>
  <c r="L372" i="2"/>
  <c r="L76" i="2"/>
  <c r="L373" i="2"/>
  <c r="L374" i="2"/>
  <c r="L77" i="2"/>
  <c r="L678" i="2"/>
  <c r="L679" i="2"/>
  <c r="L939" i="2"/>
  <c r="L680" i="2"/>
  <c r="L681" i="2"/>
  <c r="L376" i="2"/>
  <c r="L377" i="2"/>
  <c r="L379" i="2"/>
  <c r="L686" i="2"/>
  <c r="L941" i="2"/>
  <c r="L942" i="2"/>
  <c r="L943" i="2"/>
  <c r="L944" i="2"/>
  <c r="L687" i="2"/>
  <c r="L688" i="2"/>
  <c r="L689" i="2"/>
  <c r="L945" i="2"/>
  <c r="L946" i="2"/>
  <c r="L384" i="2"/>
  <c r="L385" i="2"/>
  <c r="L79" i="2"/>
  <c r="L80" i="2"/>
  <c r="L386" i="2"/>
  <c r="L949" i="2"/>
  <c r="L950" i="2"/>
  <c r="L692" i="2"/>
  <c r="L693" i="2"/>
  <c r="L694" i="2"/>
  <c r="L390" i="2"/>
  <c r="L81" i="2"/>
  <c r="L952" i="2"/>
  <c r="L953" i="2"/>
  <c r="L954" i="2"/>
  <c r="L955" i="2"/>
  <c r="L394" i="2"/>
  <c r="L700" i="2"/>
  <c r="L701" i="2"/>
  <c r="L956" i="2"/>
  <c r="L957" i="2"/>
  <c r="L958" i="2"/>
  <c r="L398" i="2"/>
  <c r="L82" i="2"/>
  <c r="L83" i="2"/>
  <c r="L399" i="2"/>
  <c r="L400" i="2"/>
  <c r="L961" i="2"/>
  <c r="L402" i="2"/>
  <c r="L704" i="2"/>
  <c r="L962" i="2"/>
  <c r="L963" i="2"/>
  <c r="L85" i="2"/>
  <c r="L405" i="2"/>
  <c r="L705" i="2"/>
  <c r="L407" i="2"/>
  <c r="L408" i="2"/>
  <c r="L89" i="2"/>
  <c r="L90" i="2"/>
  <c r="L91" i="2"/>
  <c r="L410" i="2"/>
  <c r="L966" i="2"/>
  <c r="L92" i="2"/>
  <c r="L411" i="2"/>
  <c r="L707" i="2"/>
  <c r="L412" i="2"/>
  <c r="L708" i="2"/>
  <c r="L969" i="2"/>
  <c r="L414" i="2"/>
  <c r="L97" i="2"/>
  <c r="L415" i="2"/>
  <c r="L709" i="2"/>
  <c r="L416" i="2"/>
  <c r="L100" i="2"/>
  <c r="L417" i="2"/>
  <c r="L418" i="2"/>
  <c r="L101" i="2"/>
  <c r="L102" i="2"/>
  <c r="L972" i="2"/>
  <c r="L420" i="2"/>
  <c r="L973" i="2"/>
  <c r="L974" i="2"/>
  <c r="L975" i="2"/>
  <c r="L107" i="2"/>
  <c r="L421" i="2"/>
  <c r="L109" i="2"/>
  <c r="L112" i="2"/>
  <c r="L113" i="2"/>
  <c r="L423" i="2"/>
  <c r="L712" i="2"/>
  <c r="L713" i="2"/>
  <c r="L425" i="2"/>
  <c r="L426" i="2"/>
  <c r="L115" i="2"/>
  <c r="L427" i="2"/>
  <c r="L715" i="2"/>
  <c r="L116" i="2"/>
  <c r="L428" i="2"/>
  <c r="L117" i="2"/>
  <c r="L429" i="2"/>
  <c r="L118" i="2"/>
  <c r="L431" i="2"/>
  <c r="L719" i="2"/>
  <c r="L720" i="2"/>
  <c r="L721" i="2"/>
  <c r="L121" i="2"/>
  <c r="L124" i="2"/>
  <c r="L125" i="2"/>
  <c r="L126" i="2"/>
  <c r="L722" i="2"/>
  <c r="L434" i="2"/>
  <c r="L435" i="2"/>
  <c r="L436" i="2"/>
  <c r="L128" i="2"/>
  <c r="L437" i="2"/>
  <c r="L728" i="2"/>
  <c r="L129" i="2"/>
  <c r="L130" i="2"/>
  <c r="L439" i="2"/>
  <c r="L440" i="2"/>
  <c r="L441" i="2"/>
  <c r="L729" i="2"/>
  <c r="L730" i="2"/>
  <c r="L731" i="2"/>
  <c r="L136" i="2"/>
  <c r="L137" i="2"/>
  <c r="L443" i="2"/>
  <c r="L138" i="2"/>
  <c r="L139" i="2"/>
  <c r="L142" i="2"/>
  <c r="L143" i="2"/>
  <c r="L445" i="2"/>
  <c r="L446" i="2"/>
  <c r="L447" i="2"/>
  <c r="L734" i="2"/>
  <c r="L976" i="2"/>
  <c r="L977" i="2"/>
  <c r="L978" i="2"/>
  <c r="L144" i="2"/>
  <c r="L147" i="2"/>
  <c r="L450" i="2"/>
  <c r="L452" i="2"/>
  <c r="L453" i="2"/>
  <c r="L979" i="2"/>
  <c r="L980" i="2"/>
  <c r="L148" i="2"/>
  <c r="L454" i="2"/>
  <c r="L149" i="2"/>
  <c r="L456" i="2"/>
  <c r="L457" i="2"/>
  <c r="L458" i="2"/>
  <c r="L738" i="2"/>
  <c r="L739" i="2"/>
  <c r="L154" i="2"/>
  <c r="L155" i="2"/>
  <c r="L460" i="2"/>
  <c r="L740" i="2"/>
  <c r="L741" i="2"/>
  <c r="L742" i="2"/>
  <c r="L983" i="2"/>
  <c r="L984" i="2"/>
  <c r="L158" i="2"/>
  <c r="L159" i="2"/>
  <c r="L465" i="2"/>
  <c r="L466" i="2"/>
  <c r="L986" i="2"/>
  <c r="L987" i="2"/>
  <c r="L160" i="2"/>
  <c r="L163" i="2"/>
  <c r="L470" i="2"/>
  <c r="L471" i="2"/>
  <c r="L472" i="2"/>
  <c r="L473" i="2"/>
  <c r="L165" i="2"/>
  <c r="L474" i="2"/>
  <c r="L475" i="2"/>
  <c r="L479" i="2"/>
  <c r="L748" i="2"/>
  <c r="L749" i="2"/>
  <c r="L992" i="2"/>
  <c r="L168" i="2"/>
  <c r="L169" i="2"/>
  <c r="L170" i="2"/>
  <c r="L171" i="2"/>
  <c r="L993" i="2"/>
  <c r="L994" i="2"/>
  <c r="L995" i="2"/>
  <c r="L483" i="2"/>
  <c r="L174" i="2"/>
  <c r="L175" i="2"/>
  <c r="L484" i="2"/>
  <c r="L485" i="2"/>
  <c r="L996" i="2"/>
  <c r="L997" i="2"/>
  <c r="L998" i="2"/>
  <c r="L999" i="2"/>
  <c r="L487" i="2"/>
  <c r="L488" i="2"/>
  <c r="L757" i="2"/>
  <c r="L181" i="2"/>
  <c r="L182" i="2"/>
  <c r="L489" i="2"/>
  <c r="L490" i="2"/>
  <c r="L183" i="2"/>
  <c r="L760" i="2"/>
  <c r="L761" i="2"/>
  <c r="L1002" i="2"/>
  <c r="L188" i="2"/>
  <c r="L494" i="2"/>
  <c r="L495" i="2"/>
  <c r="L1006" i="2"/>
  <c r="L1007" i="2"/>
  <c r="L189" i="2"/>
  <c r="L190" i="2"/>
  <c r="L496" i="2"/>
  <c r="L500" i="2"/>
  <c r="L501" i="2"/>
  <c r="L764" i="2"/>
  <c r="L1009" i="2"/>
  <c r="L1010" i="2"/>
  <c r="L193" i="2"/>
  <c r="L194" i="2"/>
  <c r="L195" i="2"/>
  <c r="L768" i="2"/>
  <c r="L769" i="2"/>
  <c r="L1011" i="2"/>
  <c r="L1012" i="2"/>
  <c r="L199" i="2"/>
  <c r="L200" i="2"/>
  <c r="L506" i="2"/>
  <c r="L771" i="2"/>
  <c r="L772" i="2"/>
  <c r="L1014" i="2"/>
  <c r="L1015" i="2"/>
  <c r="L1016" i="2"/>
  <c r="L205" i="2"/>
  <c r="L509" i="2"/>
  <c r="L510" i="2"/>
  <c r="L207" i="2"/>
  <c r="L511" i="2"/>
  <c r="L512" i="2"/>
  <c r="L514" i="2"/>
  <c r="L515" i="2"/>
  <c r="L775" i="2"/>
  <c r="L776" i="2"/>
  <c r="L777" i="2"/>
  <c r="L212" i="2"/>
  <c r="L213" i="2"/>
  <c r="L516" i="2"/>
  <c r="L1023" i="2"/>
  <c r="L1024" i="2"/>
  <c r="L1025" i="2"/>
  <c r="L214" i="2"/>
  <c r="L518" i="2"/>
  <c r="L780" i="2"/>
  <c r="L781" i="2"/>
  <c r="L1026" i="2"/>
  <c r="L217" i="2"/>
  <c r="L221" i="2"/>
  <c r="L222" i="2"/>
  <c r="L223" i="2"/>
  <c r="L525" i="2"/>
  <c r="L782" i="2"/>
  <c r="L783" i="2"/>
  <c r="L784" i="2"/>
  <c r="L785" i="2"/>
  <c r="L1030" i="2"/>
  <c r="L1031" i="2"/>
  <c r="L225" i="2"/>
  <c r="L788" i="2"/>
  <c r="L789" i="2"/>
  <c r="L1032" i="2"/>
  <c r="L230" i="2"/>
  <c r="L231" i="2"/>
  <c r="L232" i="2"/>
  <c r="L530" i="2"/>
  <c r="L531" i="2"/>
  <c r="L1033" i="2"/>
  <c r="L1034" i="2"/>
  <c r="L1035" i="2"/>
  <c r="L532" i="2"/>
  <c r="L234" i="2"/>
  <c r="L235" i="2"/>
  <c r="L533" i="2"/>
  <c r="L534" i="2"/>
  <c r="L237" i="2"/>
  <c r="L535" i="2"/>
  <c r="L536" i="2"/>
  <c r="L238" i="2"/>
  <c r="L799" i="2"/>
  <c r="L800" i="2"/>
  <c r="L801" i="2"/>
  <c r="L1042" i="2"/>
  <c r="L1043" i="2"/>
  <c r="L1044" i="2"/>
  <c r="L240" i="2"/>
  <c r="L539" i="2"/>
  <c r="L803" i="2"/>
  <c r="L1045" i="2"/>
  <c r="L243" i="2"/>
  <c r="L247" i="2"/>
  <c r="L248" i="2"/>
  <c r="L249" i="2"/>
  <c r="L546" i="2"/>
  <c r="L804" i="2"/>
  <c r="L805" i="2"/>
  <c r="L806" i="2"/>
  <c r="L807" i="2"/>
  <c r="L1049" i="2"/>
  <c r="L1050" i="2"/>
  <c r="L251" i="2"/>
  <c r="L548" i="2"/>
  <c r="L549" i="2"/>
  <c r="L810" i="2"/>
  <c r="L811" i="2"/>
  <c r="L1051" i="2"/>
  <c r="L257" i="2"/>
  <c r="L258" i="2"/>
  <c r="L551" i="2"/>
  <c r="L552" i="2"/>
  <c r="L1053" i="2"/>
  <c r="L1054" i="2"/>
  <c r="L553" i="2"/>
  <c r="L260" i="2"/>
  <c r="L261" i="2"/>
  <c r="L554" i="2"/>
  <c r="L555" i="2"/>
  <c r="L262" i="2"/>
  <c r="L263" i="2"/>
  <c r="L556" i="2"/>
  <c r="L557" i="2"/>
  <c r="L264" i="2"/>
  <c r="L821" i="2"/>
  <c r="L822" i="2"/>
  <c r="L823" i="2"/>
  <c r="L824" i="2"/>
  <c r="L825" i="2"/>
  <c r="L560" i="2"/>
  <c r="L561" i="2"/>
  <c r="L562" i="2"/>
  <c r="L3" i="2"/>
  <c r="L268" i="2"/>
  <c r="L4" i="2"/>
  <c r="L270" i="2"/>
  <c r="L6" i="2"/>
  <c r="L563" i="2"/>
  <c r="L564" i="2"/>
  <c r="L565" i="2"/>
  <c r="L272" i="2"/>
  <c r="L8" i="2"/>
  <c r="L273" i="2"/>
  <c r="L832" i="2"/>
  <c r="L274" i="2"/>
  <c r="L9" i="2"/>
  <c r="L276" i="2"/>
  <c r="L277" i="2"/>
  <c r="L278" i="2"/>
  <c r="L834" i="2"/>
  <c r="L14" i="2"/>
  <c r="L279" i="2"/>
  <c r="L575" i="2"/>
  <c r="L576" i="2"/>
  <c r="L578" i="2"/>
  <c r="L835" i="2"/>
  <c r="L280" i="2"/>
  <c r="L18" i="2"/>
  <c r="L579" i="2"/>
  <c r="L580" i="2"/>
  <c r="L585" i="2"/>
  <c r="L586" i="2"/>
  <c r="L587" i="2"/>
  <c r="L20" i="2"/>
  <c r="L285" i="2"/>
  <c r="L21" i="2"/>
  <c r="L588" i="2"/>
  <c r="L589" i="2"/>
  <c r="L590" i="2"/>
  <c r="L841" i="2"/>
  <c r="L289" i="2"/>
  <c r="L25" i="2"/>
  <c r="L290" i="2"/>
  <c r="L845" i="2"/>
  <c r="L291" i="2"/>
  <c r="L26" i="2"/>
  <c r="L28" i="2"/>
  <c r="L293" i="2"/>
  <c r="L294" i="2"/>
  <c r="L295" i="2"/>
  <c r="L847" i="2"/>
  <c r="L31" i="2"/>
  <c r="L296" i="2"/>
  <c r="L603" i="2"/>
  <c r="L848" i="2"/>
  <c r="L297" i="2"/>
  <c r="L35" i="2"/>
  <c r="L604" i="2"/>
  <c r="L605" i="2"/>
  <c r="L36" i="2"/>
  <c r="L610" i="2"/>
  <c r="L850" i="2"/>
  <c r="L853" i="2"/>
  <c r="L611" i="2"/>
  <c r="L612" i="2"/>
  <c r="L854" i="2"/>
  <c r="L616" i="2"/>
  <c r="L857" i="2"/>
  <c r="L858" i="2"/>
  <c r="L304" i="2"/>
  <c r="L38" i="2"/>
  <c r="L617" i="2"/>
  <c r="L861" i="2"/>
  <c r="L862" i="2"/>
  <c r="L40" i="2"/>
  <c r="L305" i="2"/>
  <c r="L620" i="2"/>
  <c r="L306" i="2"/>
  <c r="L307" i="2"/>
  <c r="L41" i="2"/>
  <c r="L869" i="2"/>
  <c r="L870" i="2"/>
  <c r="L42" i="2"/>
  <c r="L311" i="2"/>
  <c r="L312" i="2"/>
  <c r="L623" i="2"/>
  <c r="L626" i="2"/>
  <c r="L627" i="2"/>
  <c r="L628" i="2"/>
  <c r="L880" i="2"/>
  <c r="L881" i="2"/>
  <c r="L313" i="2"/>
  <c r="L43" i="2"/>
  <c r="L314" i="2"/>
  <c r="L315" i="2"/>
  <c r="L883" i="2"/>
  <c r="L45" i="2"/>
  <c r="L46" i="2"/>
  <c r="L886" i="2"/>
  <c r="L887" i="2"/>
  <c r="L317" i="2"/>
  <c r="L888" i="2"/>
  <c r="L889" i="2"/>
  <c r="L890" i="2"/>
  <c r="L49" i="2"/>
  <c r="L323" i="2"/>
  <c r="L324" i="2"/>
  <c r="L894" i="2"/>
  <c r="L895" i="2"/>
  <c r="L896" i="2"/>
  <c r="L637" i="2"/>
  <c r="L638" i="2"/>
  <c r="L328" i="2"/>
  <c r="L329" i="2"/>
  <c r="L330" i="2"/>
  <c r="L897" i="2"/>
  <c r="L898" i="2"/>
  <c r="L900" i="2"/>
  <c r="L901" i="2"/>
  <c r="L641" i="2"/>
  <c r="L332" i="2"/>
  <c r="L333" i="2"/>
  <c r="L644" i="2"/>
  <c r="L907" i="2"/>
  <c r="L908" i="2"/>
  <c r="L909" i="2"/>
  <c r="L335" i="2"/>
  <c r="L336" i="2"/>
  <c r="L649" i="2"/>
  <c r="L650" i="2"/>
  <c r="L651" i="2"/>
  <c r="L337" i="2"/>
  <c r="L55" i="2"/>
  <c r="L339" i="2"/>
  <c r="L341" i="2"/>
  <c r="L342" i="2"/>
  <c r="L652" i="2"/>
  <c r="L919" i="2"/>
  <c r="L654" i="2"/>
  <c r="L655" i="2"/>
  <c r="L345" i="2"/>
  <c r="L657" i="2"/>
  <c r="L658" i="2"/>
  <c r="L926" i="2"/>
  <c r="L927" i="2"/>
  <c r="L56" i="2"/>
  <c r="L348" i="2"/>
  <c r="L349" i="2"/>
  <c r="L350" i="2"/>
  <c r="L60" i="2"/>
  <c r="L663" i="2"/>
  <c r="L664" i="2"/>
  <c r="L929" i="2"/>
  <c r="L665" i="2"/>
  <c r="L930" i="2"/>
  <c r="L931" i="2"/>
  <c r="L355" i="2"/>
  <c r="L356" i="2"/>
  <c r="L357" i="2"/>
  <c r="L65" i="2"/>
  <c r="L667" i="2"/>
  <c r="L668" i="2"/>
  <c r="L669" i="2"/>
  <c r="L362" i="2"/>
  <c r="L934" i="2"/>
  <c r="L363" i="2"/>
  <c r="L71" i="2"/>
  <c r="L672" i="2"/>
  <c r="L673" i="2"/>
  <c r="L368" i="2"/>
  <c r="L369" i="2"/>
  <c r="L675" i="2"/>
  <c r="L73" i="2"/>
  <c r="L938" i="2"/>
  <c r="L75" i="2"/>
  <c r="L371" i="2"/>
  <c r="L375" i="2"/>
  <c r="L676" i="2"/>
  <c r="L677" i="2"/>
  <c r="L682" i="2"/>
  <c r="L683" i="2"/>
  <c r="L940" i="2"/>
  <c r="L78" i="2"/>
  <c r="L378" i="2"/>
  <c r="L380" i="2"/>
  <c r="L684" i="2"/>
  <c r="L685" i="2"/>
  <c r="L381" i="2"/>
  <c r="L382" i="2"/>
  <c r="L383" i="2"/>
  <c r="L947" i="2"/>
  <c r="L948" i="2"/>
  <c r="L690" i="2"/>
  <c r="L387" i="2"/>
  <c r="L388" i="2"/>
  <c r="L691" i="2"/>
  <c r="L695" i="2"/>
  <c r="L951" i="2"/>
  <c r="L389" i="2"/>
  <c r="L391" i="2"/>
  <c r="L392" i="2"/>
  <c r="L393" i="2"/>
  <c r="L696" i="2"/>
  <c r="L697" i="2"/>
  <c r="L698" i="2"/>
  <c r="L395" i="2"/>
  <c r="L396" i="2"/>
  <c r="L699" i="2"/>
  <c r="L959" i="2"/>
  <c r="L702" i="2"/>
  <c r="L397" i="2"/>
  <c r="L401" i="2"/>
  <c r="L703" i="2"/>
  <c r="L960" i="2"/>
  <c r="L84" i="2"/>
  <c r="L403" i="2"/>
  <c r="L404" i="2"/>
  <c r="L406" i="2"/>
  <c r="L86" i="2"/>
  <c r="L964" i="2"/>
  <c r="L87" i="2"/>
  <c r="L88" i="2"/>
  <c r="L409" i="2"/>
  <c r="L706" i="2"/>
  <c r="L965" i="2"/>
  <c r="L967" i="2"/>
  <c r="L968" i="2"/>
  <c r="L93" i="2"/>
  <c r="L94" i="2"/>
  <c r="L95" i="2"/>
  <c r="L970" i="2"/>
  <c r="L96" i="2"/>
  <c r="L413" i="2"/>
  <c r="L98" i="2"/>
  <c r="L971" i="2"/>
  <c r="L99" i="2"/>
  <c r="L103" i="2"/>
  <c r="L419" i="2"/>
  <c r="L710" i="2"/>
  <c r="L104" i="2"/>
  <c r="L105" i="2"/>
  <c r="L106" i="2"/>
  <c r="L711" i="2"/>
  <c r="L108" i="2"/>
  <c r="L422" i="2"/>
  <c r="L110" i="2"/>
  <c r="L111" i="2"/>
  <c r="L714" i="2"/>
  <c r="L114" i="2"/>
  <c r="L424" i="2"/>
  <c r="L716" i="2"/>
  <c r="L717" i="2"/>
  <c r="L718" i="2"/>
  <c r="L119" i="2"/>
  <c r="L120" i="2"/>
  <c r="L430" i="2"/>
  <c r="L122" i="2"/>
  <c r="L432" i="2"/>
  <c r="L123" i="2"/>
  <c r="L433" i="2"/>
  <c r="L723" i="2"/>
  <c r="L724" i="2"/>
  <c r="L127" i="2"/>
  <c r="L725" i="2"/>
  <c r="L726" i="2"/>
  <c r="L727" i="2"/>
  <c r="L438" i="2"/>
  <c r="L131" i="2"/>
  <c r="L132" i="2"/>
  <c r="L133" i="2"/>
  <c r="L134" i="2"/>
  <c r="L442" i="2"/>
  <c r="L135" i="2"/>
  <c r="L140" i="2"/>
  <c r="L444" i="2"/>
  <c r="L141" i="2"/>
  <c r="L448" i="2"/>
  <c r="L732" i="2"/>
  <c r="L733" i="2"/>
  <c r="L449" i="2"/>
  <c r="L145" i="2"/>
  <c r="L146" i="2"/>
  <c r="L451" i="2"/>
  <c r="L735" i="2"/>
  <c r="L736" i="2"/>
  <c r="L737" i="2"/>
  <c r="L150" i="2"/>
  <c r="L151" i="2"/>
  <c r="L455" i="2"/>
  <c r="L981" i="2"/>
  <c r="L982" i="2"/>
  <c r="L152" i="2"/>
  <c r="L459" i="2"/>
  <c r="L153" i="2"/>
  <c r="L461" i="2"/>
  <c r="L462" i="2"/>
  <c r="L463" i="2"/>
  <c r="L985" i="2"/>
  <c r="L156" i="2"/>
  <c r="L464" i="2"/>
  <c r="L157" i="2"/>
  <c r="L467" i="2"/>
  <c r="L468" i="2"/>
  <c r="L743" i="2"/>
  <c r="L744" i="2"/>
  <c r="L745" i="2"/>
  <c r="L469" i="2"/>
  <c r="L161" i="2"/>
  <c r="L162" i="2"/>
  <c r="L746" i="2"/>
  <c r="L747" i="2"/>
  <c r="L988" i="2"/>
  <c r="L989" i="2"/>
  <c r="L164" i="2"/>
  <c r="L476" i="2"/>
  <c r="L166" i="2"/>
  <c r="L167" i="2"/>
  <c r="L477" i="2"/>
  <c r="L478" i="2"/>
  <c r="L750" i="2"/>
  <c r="L990" i="2"/>
  <c r="L991" i="2"/>
  <c r="L480" i="2"/>
  <c r="L481" i="2"/>
  <c r="L751" i="2"/>
  <c r="L752" i="2"/>
  <c r="L753" i="2"/>
  <c r="L172" i="2"/>
  <c r="L173" i="2"/>
  <c r="L482" i="2"/>
  <c r="L486" i="2"/>
  <c r="L754" i="2"/>
  <c r="L755" i="2"/>
  <c r="L756" i="2"/>
  <c r="L176" i="2"/>
  <c r="L177" i="2"/>
  <c r="L178" i="2"/>
  <c r="L179" i="2"/>
  <c r="L180" i="2"/>
  <c r="L758" i="2"/>
  <c r="L1000" i="2"/>
  <c r="L1001" i="2"/>
  <c r="L184" i="2"/>
  <c r="L491" i="2"/>
  <c r="L492" i="2"/>
  <c r="L493" i="2"/>
  <c r="L759" i="2"/>
  <c r="L1003" i="2"/>
  <c r="L1004" i="2"/>
  <c r="L185" i="2"/>
  <c r="L186" i="2"/>
  <c r="L187" i="2"/>
  <c r="L762" i="2"/>
  <c r="L763" i="2"/>
  <c r="L1005" i="2"/>
  <c r="L497" i="2"/>
  <c r="L498" i="2"/>
  <c r="L191" i="2"/>
  <c r="L192" i="2"/>
  <c r="L499" i="2"/>
  <c r="L765" i="2"/>
  <c r="L766" i="2"/>
  <c r="L1008" i="2"/>
  <c r="L196" i="2"/>
  <c r="L502" i="2"/>
  <c r="L503" i="2"/>
  <c r="L767" i="2"/>
  <c r="L1013" i="2"/>
  <c r="L197" i="2"/>
  <c r="L198" i="2"/>
  <c r="L504" i="2"/>
  <c r="L505" i="2"/>
  <c r="L507" i="2"/>
  <c r="L508" i="2"/>
  <c r="L770" i="2"/>
  <c r="L1017" i="2"/>
  <c r="L201" i="2"/>
  <c r="L202" i="2"/>
  <c r="L203" i="2"/>
  <c r="L204" i="2"/>
  <c r="L773" i="2"/>
  <c r="L774" i="2"/>
  <c r="L1018" i="2"/>
  <c r="L1019" i="2"/>
  <c r="L206" i="2"/>
  <c r="L208" i="2"/>
  <c r="L209" i="2"/>
  <c r="L513" i="2"/>
  <c r="L1020" i="2"/>
  <c r="L1021" i="2"/>
  <c r="L1022" i="2"/>
  <c r="L210" i="2"/>
  <c r="L211" i="2"/>
  <c r="L517" i="2"/>
  <c r="L778" i="2"/>
  <c r="L779" i="2"/>
  <c r="L215" i="2"/>
  <c r="L216" i="2"/>
  <c r="L519" i="2"/>
  <c r="L520" i="2"/>
  <c r="L218" i="2"/>
  <c r="L219" i="2"/>
  <c r="L521" i="2"/>
  <c r="L522" i="2"/>
  <c r="L220" i="2"/>
  <c r="L224" i="2"/>
  <c r="L523" i="2"/>
  <c r="L524" i="2"/>
  <c r="L786" i="2"/>
  <c r="L787" i="2"/>
  <c r="L1027" i="2"/>
  <c r="L1028" i="2"/>
  <c r="L1029" i="2"/>
  <c r="L526" i="2"/>
  <c r="L226" i="2"/>
  <c r="L227" i="2"/>
  <c r="L527" i="2"/>
  <c r="L528" i="2"/>
  <c r="L228" i="2"/>
  <c r="L229" i="2"/>
  <c r="L529" i="2"/>
  <c r="L790" i="2"/>
  <c r="L791" i="2"/>
  <c r="L792" i="2"/>
  <c r="L793" i="2"/>
  <c r="L794" i="2"/>
  <c r="L1036" i="2"/>
  <c r="L1037" i="2"/>
  <c r="L233" i="2"/>
  <c r="L795" i="2"/>
  <c r="L796" i="2"/>
  <c r="L1038" i="2"/>
  <c r="L236" i="2"/>
  <c r="L239" i="2"/>
  <c r="L537" i="2"/>
  <c r="L538" i="2"/>
  <c r="L797" i="2"/>
  <c r="L798" i="2"/>
  <c r="L1039" i="2"/>
  <c r="L1040" i="2"/>
  <c r="L1041" i="2"/>
  <c r="L241" i="2"/>
  <c r="L242" i="2"/>
  <c r="L540" i="2"/>
  <c r="L541" i="2"/>
  <c r="L802" i="2"/>
  <c r="L244" i="2"/>
  <c r="L245" i="2"/>
  <c r="L542" i="2"/>
  <c r="L543" i="2"/>
  <c r="L246" i="2"/>
  <c r="L250" i="2"/>
  <c r="L544" i="2"/>
  <c r="L545" i="2"/>
  <c r="L808" i="2"/>
  <c r="L809" i="2"/>
  <c r="L1046" i="2"/>
  <c r="L1047" i="2"/>
  <c r="L1048" i="2"/>
  <c r="L547" i="2"/>
  <c r="L252" i="2"/>
  <c r="L253" i="2"/>
  <c r="L254" i="2"/>
  <c r="L255" i="2"/>
  <c r="L550" i="2"/>
  <c r="L256" i="2"/>
  <c r="L812" i="2"/>
  <c r="L813" i="2"/>
  <c r="L814" i="2"/>
  <c r="L815" i="2"/>
  <c r="L816" i="2"/>
  <c r="L1052" i="2"/>
  <c r="L1055" i="2"/>
  <c r="L1056" i="2"/>
  <c r="L259" i="2"/>
  <c r="L817" i="2"/>
  <c r="L818" i="2"/>
  <c r="L1057" i="2"/>
  <c r="L265" i="2"/>
  <c r="L558" i="2"/>
  <c r="L559" i="2"/>
  <c r="L819" i="2"/>
  <c r="L820" i="2"/>
  <c r="L1058" i="2"/>
  <c r="L1059" i="2"/>
  <c r="L1060" i="2"/>
  <c r="L1061" i="2"/>
  <c r="L1062" i="2"/>
  <c r="L1063"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<sst xmlns="http://schemas.openxmlformats.org/spreadsheetml/2006/main" count="18434" uniqueCount="748">
  <si>
    <t>Area Code</t>
  </si>
  <si>
    <t>Cogs</t>
  </si>
  <si>
    <t>DifferenceBetweenActualandTargetProfit</t>
  </si>
  <si>
    <t>Date</t>
  </si>
  <si>
    <t>Inventory Margin</t>
  </si>
  <si>
    <t>Margin</t>
  </si>
  <si>
    <t>Market_size</t>
  </si>
  <si>
    <t>Market</t>
  </si>
  <si>
    <t>Marketing</t>
  </si>
  <si>
    <t>Product_line</t>
  </si>
  <si>
    <t>Product_type</t>
  </si>
  <si>
    <t>Product</t>
  </si>
  <si>
    <t>Profit</t>
  </si>
  <si>
    <t>Sales</t>
  </si>
  <si>
    <t>State</t>
  </si>
  <si>
    <t>Target_cogs</t>
  </si>
  <si>
    <t>Target_margin</t>
  </si>
  <si>
    <t>Target_profit</t>
  </si>
  <si>
    <t xml:space="preserve">Target_sales </t>
  </si>
  <si>
    <t>Total_expenses</t>
  </si>
  <si>
    <t>Type</t>
  </si>
  <si>
    <t>Major Market</t>
  </si>
  <si>
    <t>Central</t>
  </si>
  <si>
    <t>Leaves</t>
  </si>
  <si>
    <t>Herbal Tea</t>
  </si>
  <si>
    <t>Lemon</t>
  </si>
  <si>
    <t>Colorado</t>
  </si>
  <si>
    <t>Decaf</t>
  </si>
  <si>
    <t>Mint</t>
  </si>
  <si>
    <t>South</t>
  </si>
  <si>
    <t>Texas</t>
  </si>
  <si>
    <t>East</t>
  </si>
  <si>
    <t>Tea</t>
  </si>
  <si>
    <t>Darjeeling</t>
  </si>
  <si>
    <t>Florida</t>
  </si>
  <si>
    <t>Regular</t>
  </si>
  <si>
    <t>West</t>
  </si>
  <si>
    <t>Green Tea</t>
  </si>
  <si>
    <t>California</t>
  </si>
  <si>
    <t>Small Market</t>
  </si>
  <si>
    <t>Beans</t>
  </si>
  <si>
    <t>Espresso</t>
  </si>
  <si>
    <t>Decaf Espresso</t>
  </si>
  <si>
    <t>Iowa</t>
  </si>
  <si>
    <t>Connecticut</t>
  </si>
  <si>
    <t>Coffee</t>
  </si>
  <si>
    <t>Decaf Irish Cream</t>
  </si>
  <si>
    <t>Oklahoma</t>
  </si>
  <si>
    <t>Nevada</t>
  </si>
  <si>
    <t>Utah</t>
  </si>
  <si>
    <t>Amaretto</t>
  </si>
  <si>
    <t>New Hampshire</t>
  </si>
  <si>
    <t>Colombian</t>
  </si>
  <si>
    <t>Caffe Mocha</t>
  </si>
  <si>
    <t>10/13/2012</t>
  </si>
  <si>
    <t>Caffe Latte</t>
  </si>
  <si>
    <t>Louisiana</t>
  </si>
  <si>
    <t>10/14/2012</t>
  </si>
  <si>
    <t>10/15/2012</t>
  </si>
  <si>
    <t>Oregon</t>
  </si>
  <si>
    <t>10/16/2012</t>
  </si>
  <si>
    <t>Chamomile</t>
  </si>
  <si>
    <t>Missouri</t>
  </si>
  <si>
    <t>10/17/2012</t>
  </si>
  <si>
    <t>Wisconsin</t>
  </si>
  <si>
    <t>10/18/2012</t>
  </si>
  <si>
    <t>10/19/2012</t>
  </si>
  <si>
    <t>Washington</t>
  </si>
  <si>
    <t>10/20/2012</t>
  </si>
  <si>
    <t>10/21/2012</t>
  </si>
  <si>
    <t>Earl Grey</t>
  </si>
  <si>
    <t>10/22/2012</t>
  </si>
  <si>
    <t>10/23/2012</t>
  </si>
  <si>
    <t>10/24/2012</t>
  </si>
  <si>
    <t>10/25/2012</t>
  </si>
  <si>
    <t>10/26/2012</t>
  </si>
  <si>
    <t>Massachusetts</t>
  </si>
  <si>
    <t>10/27/2012</t>
  </si>
  <si>
    <t>10/28/2012</t>
  </si>
  <si>
    <t>10/29/2012</t>
  </si>
  <si>
    <t>10/30/2012</t>
  </si>
  <si>
    <t>Illinois</t>
  </si>
  <si>
    <t>10/31/2012</t>
  </si>
  <si>
    <t>11/13/2012</t>
  </si>
  <si>
    <t>11/14/2012</t>
  </si>
  <si>
    <t>11/15/2012</t>
  </si>
  <si>
    <t>11/16/2012</t>
  </si>
  <si>
    <t>11/17/2012</t>
  </si>
  <si>
    <t>11/18/2012</t>
  </si>
  <si>
    <t>11/19/2012</t>
  </si>
  <si>
    <t>11/20/2012</t>
  </si>
  <si>
    <t>11/21/2012</t>
  </si>
  <si>
    <t>11/22/2012</t>
  </si>
  <si>
    <t>11/23/2012</t>
  </si>
  <si>
    <t>11/24/2012</t>
  </si>
  <si>
    <t>11/25/2012</t>
  </si>
  <si>
    <t>11/26/2012</t>
  </si>
  <si>
    <t>11/27/2012</t>
  </si>
  <si>
    <t>11/28/2012</t>
  </si>
  <si>
    <t>11/29/2012</t>
  </si>
  <si>
    <t>11/30/2012</t>
  </si>
  <si>
    <t>New Mexico</t>
  </si>
  <si>
    <t>12/13/2012</t>
  </si>
  <si>
    <t>12/14/2012</t>
  </si>
  <si>
    <t>12/15/2012</t>
  </si>
  <si>
    <t>12/16/2012</t>
  </si>
  <si>
    <t>12/17/2012</t>
  </si>
  <si>
    <t>12/18/2012</t>
  </si>
  <si>
    <t>12/19/2012</t>
  </si>
  <si>
    <t>12/20/2012</t>
  </si>
  <si>
    <t>12/21/2012</t>
  </si>
  <si>
    <t>12/22/2012</t>
  </si>
  <si>
    <t>12/23/2012</t>
  </si>
  <si>
    <t>12/24/2012</t>
  </si>
  <si>
    <t>12/25/2012</t>
  </si>
  <si>
    <t>12/26/2012</t>
  </si>
  <si>
    <t>12/27/2012</t>
  </si>
  <si>
    <t>12/28/2012</t>
  </si>
  <si>
    <t>12/29/2012</t>
  </si>
  <si>
    <t>12/30/2012</t>
  </si>
  <si>
    <t>12/31/2012</t>
  </si>
  <si>
    <t>1/13/2013</t>
  </si>
  <si>
    <t>1/14/2013</t>
  </si>
  <si>
    <t>1/15/2013</t>
  </si>
  <si>
    <t>1/16/2013</t>
  </si>
  <si>
    <t>1/17/2013</t>
  </si>
  <si>
    <t>1/18/2013</t>
  </si>
  <si>
    <t>1/19/2013</t>
  </si>
  <si>
    <t>1/20/2013</t>
  </si>
  <si>
    <t>1/21/2013</t>
  </si>
  <si>
    <t>1/22/2013</t>
  </si>
  <si>
    <t>1/23/2013</t>
  </si>
  <si>
    <t>1/24/2013</t>
  </si>
  <si>
    <t>1/25/2013</t>
  </si>
  <si>
    <t>1/26/2013</t>
  </si>
  <si>
    <t>1/27/2013</t>
  </si>
  <si>
    <t>1/28/2013</t>
  </si>
  <si>
    <t>1/29/2013</t>
  </si>
  <si>
    <t>1/30/2013</t>
  </si>
  <si>
    <t>1/31/2013</t>
  </si>
  <si>
    <t>2/13/2013</t>
  </si>
  <si>
    <t>2/14/2013</t>
  </si>
  <si>
    <t>2/15/2013</t>
  </si>
  <si>
    <t>2/16/2013</t>
  </si>
  <si>
    <t>2/17/2013</t>
  </si>
  <si>
    <t>2/18/2013</t>
  </si>
  <si>
    <t>2/19/2013</t>
  </si>
  <si>
    <t>2/20/2013</t>
  </si>
  <si>
    <t>2/21/2013</t>
  </si>
  <si>
    <t>2/22/2013</t>
  </si>
  <si>
    <t>2/23/2013</t>
  </si>
  <si>
    <t>2/24/2013</t>
  </si>
  <si>
    <t>2/25/2013</t>
  </si>
  <si>
    <t>2/26/2013</t>
  </si>
  <si>
    <t>2/27/2013</t>
  </si>
  <si>
    <t>2/28/2013</t>
  </si>
  <si>
    <t>Ohio</t>
  </si>
  <si>
    <t>3/13/2013</t>
  </si>
  <si>
    <t>3/14/2013</t>
  </si>
  <si>
    <t>3/15/2013</t>
  </si>
  <si>
    <t>3/16/2013</t>
  </si>
  <si>
    <t>3/17/2013</t>
  </si>
  <si>
    <t>3/18/2013</t>
  </si>
  <si>
    <t>3/19/2013</t>
  </si>
  <si>
    <t>3/20/2013</t>
  </si>
  <si>
    <t>3/21/2013</t>
  </si>
  <si>
    <t>3/22/2013</t>
  </si>
  <si>
    <t>3/23/2013</t>
  </si>
  <si>
    <t>3/24/2013</t>
  </si>
  <si>
    <t>3/25/2013</t>
  </si>
  <si>
    <t>3/26/2013</t>
  </si>
  <si>
    <t>3/27/2013</t>
  </si>
  <si>
    <t>3/28/2013</t>
  </si>
  <si>
    <t>3/29/2013</t>
  </si>
  <si>
    <t>3/30/2013</t>
  </si>
  <si>
    <t>3/31/2013</t>
  </si>
  <si>
    <t>4/13/2013</t>
  </si>
  <si>
    <t>4/14/2013</t>
  </si>
  <si>
    <t>4/15/2013</t>
  </si>
  <si>
    <t>4/16/2013</t>
  </si>
  <si>
    <t>4/17/2013</t>
  </si>
  <si>
    <t>4/18/2013</t>
  </si>
  <si>
    <t>4/19/2013</t>
  </si>
  <si>
    <t>4/20/2013</t>
  </si>
  <si>
    <t>4/21/2013</t>
  </si>
  <si>
    <t>4/22/2013</t>
  </si>
  <si>
    <t>4/23/2013</t>
  </si>
  <si>
    <t>4/24/2013</t>
  </si>
  <si>
    <t>4/25/2013</t>
  </si>
  <si>
    <t>4/26/2013</t>
  </si>
  <si>
    <t>4/27/2013</t>
  </si>
  <si>
    <t>4/28/2013</t>
  </si>
  <si>
    <t>4/29/2013</t>
  </si>
  <si>
    <t>4/30/2013</t>
  </si>
  <si>
    <t>5/13/2013</t>
  </si>
  <si>
    <t>5/14/2013</t>
  </si>
  <si>
    <t>5/15/2013</t>
  </si>
  <si>
    <t>5/16/2013</t>
  </si>
  <si>
    <t>5/17/2013</t>
  </si>
  <si>
    <t>5/18/2013</t>
  </si>
  <si>
    <t>5/19/2013</t>
  </si>
  <si>
    <t>5/20/2013</t>
  </si>
  <si>
    <t>5/21/2013</t>
  </si>
  <si>
    <t>5/22/2013</t>
  </si>
  <si>
    <t>5/23/2013</t>
  </si>
  <si>
    <t>5/24/2013</t>
  </si>
  <si>
    <t>5/25/2013</t>
  </si>
  <si>
    <t>5/26/2013</t>
  </si>
  <si>
    <t>5/27/2013</t>
  </si>
  <si>
    <t>5/28/2013</t>
  </si>
  <si>
    <t>5/29/2013</t>
  </si>
  <si>
    <t>5/30/2013</t>
  </si>
  <si>
    <t>5/31/2013</t>
  </si>
  <si>
    <t>6/13/2013</t>
  </si>
  <si>
    <t>6/14/2013</t>
  </si>
  <si>
    <t>6/15/2013</t>
  </si>
  <si>
    <t>6/16/2013</t>
  </si>
  <si>
    <t>6/17/2013</t>
  </si>
  <si>
    <t>6/18/2013</t>
  </si>
  <si>
    <t>6/19/2013</t>
  </si>
  <si>
    <t>6/20/2013</t>
  </si>
  <si>
    <t>Regular Espresso</t>
  </si>
  <si>
    <t>6/21/2013</t>
  </si>
  <si>
    <t>6/22/2013</t>
  </si>
  <si>
    <t>6/23/2013</t>
  </si>
  <si>
    <t>6/24/2013</t>
  </si>
  <si>
    <t>6/25/2013</t>
  </si>
  <si>
    <t>6/26/2013</t>
  </si>
  <si>
    <t>6/27/2013</t>
  </si>
  <si>
    <t>6/28/2013</t>
  </si>
  <si>
    <t>6/29/2013</t>
  </si>
  <si>
    <t>6/30/2013</t>
  </si>
  <si>
    <t>7/13/2013</t>
  </si>
  <si>
    <t>7/14/2013</t>
  </si>
  <si>
    <t>7/15/2013</t>
  </si>
  <si>
    <t>7/16/2013</t>
  </si>
  <si>
    <t>7/17/2013</t>
  </si>
  <si>
    <t>7/18/2013</t>
  </si>
  <si>
    <t>7/19/2013</t>
  </si>
  <si>
    <t>7/20/2013</t>
  </si>
  <si>
    <t>7/21/2013</t>
  </si>
  <si>
    <t>7/22/2013</t>
  </si>
  <si>
    <t>7/23/2013</t>
  </si>
  <si>
    <t>7/24/2013</t>
  </si>
  <si>
    <t>7/25/2013</t>
  </si>
  <si>
    <t>7/26/2013</t>
  </si>
  <si>
    <t>7/27/2013</t>
  </si>
  <si>
    <t>7/28/2013</t>
  </si>
  <si>
    <t>7/29/2013</t>
  </si>
  <si>
    <t>7/30/2013</t>
  </si>
  <si>
    <t>7/31/2013</t>
  </si>
  <si>
    <t>8/13/2013</t>
  </si>
  <si>
    <t>8/14/2013</t>
  </si>
  <si>
    <t>8/15/2013</t>
  </si>
  <si>
    <t>8/16/2013</t>
  </si>
  <si>
    <t>8/17/2013</t>
  </si>
  <si>
    <t>8/18/2013</t>
  </si>
  <si>
    <t>8/19/2013</t>
  </si>
  <si>
    <t>8/20/2013</t>
  </si>
  <si>
    <t>8/21/2013</t>
  </si>
  <si>
    <t>8/22/2013</t>
  </si>
  <si>
    <t>8/23/2013</t>
  </si>
  <si>
    <t>8/24/2013</t>
  </si>
  <si>
    <t>8/25/2013</t>
  </si>
  <si>
    <t>8/26/2013</t>
  </si>
  <si>
    <t>8/27/2013</t>
  </si>
  <si>
    <t>8/28/2013</t>
  </si>
  <si>
    <t>8/29/2013</t>
  </si>
  <si>
    <t>8/30/2013</t>
  </si>
  <si>
    <t>8/31/2013</t>
  </si>
  <si>
    <t>9/13/2013</t>
  </si>
  <si>
    <t>9/14/2013</t>
  </si>
  <si>
    <t>9/15/2013</t>
  </si>
  <si>
    <t>9/16/2013</t>
  </si>
  <si>
    <t>9/17/2013</t>
  </si>
  <si>
    <t>9/18/2013</t>
  </si>
  <si>
    <t>9/19/2013</t>
  </si>
  <si>
    <t>New York</t>
  </si>
  <si>
    <t>9/20/2013</t>
  </si>
  <si>
    <t>9/21/2013</t>
  </si>
  <si>
    <t>9/22/2013</t>
  </si>
  <si>
    <t>9/23/2013</t>
  </si>
  <si>
    <t>9/24/2013</t>
  </si>
  <si>
    <t>9/25/2013</t>
  </si>
  <si>
    <t>9/26/2013</t>
  </si>
  <si>
    <t>9/27/2013</t>
  </si>
  <si>
    <t>9/28/2013</t>
  </si>
  <si>
    <t>9/29/2013</t>
  </si>
  <si>
    <t>9/30/2013</t>
  </si>
  <si>
    <t>10/13/2013</t>
  </si>
  <si>
    <t>10/14/2013</t>
  </si>
  <si>
    <t>10/15/2013</t>
  </si>
  <si>
    <t>10/16/2013</t>
  </si>
  <si>
    <t>10/17/2013</t>
  </si>
  <si>
    <t>10/18/2013</t>
  </si>
  <si>
    <t>10/19/2013</t>
  </si>
  <si>
    <t>10/20/2013</t>
  </si>
  <si>
    <t>10/21/2013</t>
  </si>
  <si>
    <t>10/22/2013</t>
  </si>
  <si>
    <t>10/23/2013</t>
  </si>
  <si>
    <t>10/24/2013</t>
  </si>
  <si>
    <t>10/25/2013</t>
  </si>
  <si>
    <t>10/26/2013</t>
  </si>
  <si>
    <t>10/27/2013</t>
  </si>
  <si>
    <t>10/28/2013</t>
  </si>
  <si>
    <t>10/29/2013</t>
  </si>
  <si>
    <t>10/30/2013</t>
  </si>
  <si>
    <t>10/31/2013</t>
  </si>
  <si>
    <t>11/13/2013</t>
  </si>
  <si>
    <t>11/14/2013</t>
  </si>
  <si>
    <t>11/15/2013</t>
  </si>
  <si>
    <t>11/16/2013</t>
  </si>
  <si>
    <t>11/17/2013</t>
  </si>
  <si>
    <t>11/18/2013</t>
  </si>
  <si>
    <t>11/19/2013</t>
  </si>
  <si>
    <t>11/20/2013</t>
  </si>
  <si>
    <t>11/21/2013</t>
  </si>
  <si>
    <t>11/22/2013</t>
  </si>
  <si>
    <t>11/23/2013</t>
  </si>
  <si>
    <t>11/24/2013</t>
  </si>
  <si>
    <t>11/25/2013</t>
  </si>
  <si>
    <t>11/26/2013</t>
  </si>
  <si>
    <t>11/27/2013</t>
  </si>
  <si>
    <t>11/28/2013</t>
  </si>
  <si>
    <t>11/29/2013</t>
  </si>
  <si>
    <t>11/30/2013</t>
  </si>
  <si>
    <t>12/13/2013</t>
  </si>
  <si>
    <t>12/14/2013</t>
  </si>
  <si>
    <t>12/15/2013</t>
  </si>
  <si>
    <t>12/16/2013</t>
  </si>
  <si>
    <t>12/17/2013</t>
  </si>
  <si>
    <t>12/18/2013</t>
  </si>
  <si>
    <t>12/19/2013</t>
  </si>
  <si>
    <t>12/20/2013</t>
  </si>
  <si>
    <t>12/21/2013</t>
  </si>
  <si>
    <t>12/22/2013</t>
  </si>
  <si>
    <t>12/23/2013</t>
  </si>
  <si>
    <t>12/24/2013</t>
  </si>
  <si>
    <t>12/25/2013</t>
  </si>
  <si>
    <t>12/26/2013</t>
  </si>
  <si>
    <t>12/27/2013</t>
  </si>
  <si>
    <t>12/28/2013</t>
  </si>
  <si>
    <t>12/29/2013</t>
  </si>
  <si>
    <t>12/30/2013</t>
  </si>
  <si>
    <t>12/31/2013</t>
  </si>
  <si>
    <t>1/13/2014</t>
  </si>
  <si>
    <t>1/14/2014</t>
  </si>
  <si>
    <t>1/15/2014</t>
  </si>
  <si>
    <t>1/16/2014</t>
  </si>
  <si>
    <t>1/17/2014</t>
  </si>
  <si>
    <t>1/18/2014</t>
  </si>
  <si>
    <t>1/19/2014</t>
  </si>
  <si>
    <t>1/20/2014</t>
  </si>
  <si>
    <t>1/21/2014</t>
  </si>
  <si>
    <t>1/22/2014</t>
  </si>
  <si>
    <t>1/23/2014</t>
  </si>
  <si>
    <t>1/24/2014</t>
  </si>
  <si>
    <t>1/25/2014</t>
  </si>
  <si>
    <t>1/26/2014</t>
  </si>
  <si>
    <t>1/27/2014</t>
  </si>
  <si>
    <t>1/28/2014</t>
  </si>
  <si>
    <t>1/29/2014</t>
  </si>
  <si>
    <t>1/30/2014</t>
  </si>
  <si>
    <t>1/31/2014</t>
  </si>
  <si>
    <t>2/13/2014</t>
  </si>
  <si>
    <t>2/14/2014</t>
  </si>
  <si>
    <t>2/15/2014</t>
  </si>
  <si>
    <t>2/16/2014</t>
  </si>
  <si>
    <t>2/17/2014</t>
  </si>
  <si>
    <t>2/18/2014</t>
  </si>
  <si>
    <t>2/19/2014</t>
  </si>
  <si>
    <t>2/20/2014</t>
  </si>
  <si>
    <t>2/21/2014</t>
  </si>
  <si>
    <t>2/22/2014</t>
  </si>
  <si>
    <t>2/23/2014</t>
  </si>
  <si>
    <t>2/24/2014</t>
  </si>
  <si>
    <t>2/25/2014</t>
  </si>
  <si>
    <t>2/26/2014</t>
  </si>
  <si>
    <t>2/27/2014</t>
  </si>
  <si>
    <t>2/28/2014</t>
  </si>
  <si>
    <t>3/13/2014</t>
  </si>
  <si>
    <t>3/14/2014</t>
  </si>
  <si>
    <t>3/15/2014</t>
  </si>
  <si>
    <t>3/16/2014</t>
  </si>
  <si>
    <t>3/17/2014</t>
  </si>
  <si>
    <t>3/18/2014</t>
  </si>
  <si>
    <t>3/19/2014</t>
  </si>
  <si>
    <t>3/20/2014</t>
  </si>
  <si>
    <t>3/21/2014</t>
  </si>
  <si>
    <t>3/22/2014</t>
  </si>
  <si>
    <t>3/23/2014</t>
  </si>
  <si>
    <t>3/24/2014</t>
  </si>
  <si>
    <t>3/25/2014</t>
  </si>
  <si>
    <t>3/26/2014</t>
  </si>
  <si>
    <t>3/27/2014</t>
  </si>
  <si>
    <t>3/28/2014</t>
  </si>
  <si>
    <t>3/29/2014</t>
  </si>
  <si>
    <t>3/30/2014</t>
  </si>
  <si>
    <t>3/31/2014</t>
  </si>
  <si>
    <t>4/13/2014</t>
  </si>
  <si>
    <t>4/14/2014</t>
  </si>
  <si>
    <t>4/15/2014</t>
  </si>
  <si>
    <t>4/16/2014</t>
  </si>
  <si>
    <t>4/17/2014</t>
  </si>
  <si>
    <t>4/18/2014</t>
  </si>
  <si>
    <t>4/19/2014</t>
  </si>
  <si>
    <t>4/20/2014</t>
  </si>
  <si>
    <t>4/21/2014</t>
  </si>
  <si>
    <t>4/22/2014</t>
  </si>
  <si>
    <t>4/23/2014</t>
  </si>
  <si>
    <t>4/24/2014</t>
  </si>
  <si>
    <t>4/25/2014</t>
  </si>
  <si>
    <t>4/26/2014</t>
  </si>
  <si>
    <t>4/27/2014</t>
  </si>
  <si>
    <t>4/28/2014</t>
  </si>
  <si>
    <t>4/29/2014</t>
  </si>
  <si>
    <t>4/30/2014</t>
  </si>
  <si>
    <t>5/13/2014</t>
  </si>
  <si>
    <t>5/14/2014</t>
  </si>
  <si>
    <t>5/15/2014</t>
  </si>
  <si>
    <t>5/16/2014</t>
  </si>
  <si>
    <t>5/17/2014</t>
  </si>
  <si>
    <t>5/18/2014</t>
  </si>
  <si>
    <t>5/19/2014</t>
  </si>
  <si>
    <t>5/20/2014</t>
  </si>
  <si>
    <t>5/21/2014</t>
  </si>
  <si>
    <t>5/22/2014</t>
  </si>
  <si>
    <t>5/23/2014</t>
  </si>
  <si>
    <t>5/24/2014</t>
  </si>
  <si>
    <t>5/25/2014</t>
  </si>
  <si>
    <t>5/26/2014</t>
  </si>
  <si>
    <t>5/27/2014</t>
  </si>
  <si>
    <t>5/28/2014</t>
  </si>
  <si>
    <t>5/29/2014</t>
  </si>
  <si>
    <t>5/30/2014</t>
  </si>
  <si>
    <t>5/31/2014</t>
  </si>
  <si>
    <t>6/13/2014</t>
  </si>
  <si>
    <t>6/14/2014</t>
  </si>
  <si>
    <t>6/15/2014</t>
  </si>
  <si>
    <t>6/16/2014</t>
  </si>
  <si>
    <t>6/17/2014</t>
  </si>
  <si>
    <t>6/18/2014</t>
  </si>
  <si>
    <t>6/19/2014</t>
  </si>
  <si>
    <t>6/20/2014</t>
  </si>
  <si>
    <t>6/21/2014</t>
  </si>
  <si>
    <t>6/22/2014</t>
  </si>
  <si>
    <t>6/23/2014</t>
  </si>
  <si>
    <t>6/24/2014</t>
  </si>
  <si>
    <t>6/25/2014</t>
  </si>
  <si>
    <t>6/26/2014</t>
  </si>
  <si>
    <t>6/27/2014</t>
  </si>
  <si>
    <t>6/28/2014</t>
  </si>
  <si>
    <t>6/29/2014</t>
  </si>
  <si>
    <t>6/30/2014</t>
  </si>
  <si>
    <t>7/13/2014</t>
  </si>
  <si>
    <t>7/14/2014</t>
  </si>
  <si>
    <t>7/15/2014</t>
  </si>
  <si>
    <t>7/16/2014</t>
  </si>
  <si>
    <t>7/17/2014</t>
  </si>
  <si>
    <t>7/18/2014</t>
  </si>
  <si>
    <t>7/19/2014</t>
  </si>
  <si>
    <t>7/20/2014</t>
  </si>
  <si>
    <t>7/21/2014</t>
  </si>
  <si>
    <t>7/22/2014</t>
  </si>
  <si>
    <t>7/23/2014</t>
  </si>
  <si>
    <t>7/24/2014</t>
  </si>
  <si>
    <t>7/25/2014</t>
  </si>
  <si>
    <t>7/26/2014</t>
  </si>
  <si>
    <t>7/27/2014</t>
  </si>
  <si>
    <t>7/28/2014</t>
  </si>
  <si>
    <t>7/29/2014</t>
  </si>
  <si>
    <t>7/30/2014</t>
  </si>
  <si>
    <t>7/31/2014</t>
  </si>
  <si>
    <t>8/13/2014</t>
  </si>
  <si>
    <t>8/14/2014</t>
  </si>
  <si>
    <t>8/15/2014</t>
  </si>
  <si>
    <t>8/16/2014</t>
  </si>
  <si>
    <t>8/17/2014</t>
  </si>
  <si>
    <t>8/18/2014</t>
  </si>
  <si>
    <t>8/19/2014</t>
  </si>
  <si>
    <t>8/20/2014</t>
  </si>
  <si>
    <t>8/21/2014</t>
  </si>
  <si>
    <t>8/22/2014</t>
  </si>
  <si>
    <t>8/23/2014</t>
  </si>
  <si>
    <t>8/24/2014</t>
  </si>
  <si>
    <t>8/25/2014</t>
  </si>
  <si>
    <t>8/26/2014</t>
  </si>
  <si>
    <t>8/27/2014</t>
  </si>
  <si>
    <t>8/28/2014</t>
  </si>
  <si>
    <t>8/29/2014</t>
  </si>
  <si>
    <t>8/30/2014</t>
  </si>
  <si>
    <t>8/31/2014</t>
  </si>
  <si>
    <t>9/13/2014</t>
  </si>
  <si>
    <t>9/14/2014</t>
  </si>
  <si>
    <t>9/15/2014</t>
  </si>
  <si>
    <t>9/16/2014</t>
  </si>
  <si>
    <t>9/17/2014</t>
  </si>
  <si>
    <t>9/18/2014</t>
  </si>
  <si>
    <t>9/19/2014</t>
  </si>
  <si>
    <t>9/20/2014</t>
  </si>
  <si>
    <t>9/21/2014</t>
  </si>
  <si>
    <t>9/22/2014</t>
  </si>
  <si>
    <t>9/23/2014</t>
  </si>
  <si>
    <t>9/24/2014</t>
  </si>
  <si>
    <t>9/25/2014</t>
  </si>
  <si>
    <t>9/26/2014</t>
  </si>
  <si>
    <t>9/27/2014</t>
  </si>
  <si>
    <t>9/28/2014</t>
  </si>
  <si>
    <t>9/29/2014</t>
  </si>
  <si>
    <t>9/30/2014</t>
  </si>
  <si>
    <t>10/13/2014</t>
  </si>
  <si>
    <t>10/14/2014</t>
  </si>
  <si>
    <t>10/15/2014</t>
  </si>
  <si>
    <t>10/16/2014</t>
  </si>
  <si>
    <t>10/17/2014</t>
  </si>
  <si>
    <t>10/18/2014</t>
  </si>
  <si>
    <t>10/19/2014</t>
  </si>
  <si>
    <t>10/20/2014</t>
  </si>
  <si>
    <t>10/21/2014</t>
  </si>
  <si>
    <t>10/22/2014</t>
  </si>
  <si>
    <t>10/23/2014</t>
  </si>
  <si>
    <t>10/24/2014</t>
  </si>
  <si>
    <t>10/25/2014</t>
  </si>
  <si>
    <t>10/26/2014</t>
  </si>
  <si>
    <t>10/27/2014</t>
  </si>
  <si>
    <t>10/28/2014</t>
  </si>
  <si>
    <t>10/29/2014</t>
  </si>
  <si>
    <t>10/30/2014</t>
  </si>
  <si>
    <t>10/31/2014</t>
  </si>
  <si>
    <t>11/13/2014</t>
  </si>
  <si>
    <t>11/14/2014</t>
  </si>
  <si>
    <t>11/15/2014</t>
  </si>
  <si>
    <t>11/16/2014</t>
  </si>
  <si>
    <t>11/17/2014</t>
  </si>
  <si>
    <t>11/18/2014</t>
  </si>
  <si>
    <t>11/19/2014</t>
  </si>
  <si>
    <t>11/20/2014</t>
  </si>
  <si>
    <t>11/21/2014</t>
  </si>
  <si>
    <t>11/22/2014</t>
  </si>
  <si>
    <t>11/23/2014</t>
  </si>
  <si>
    <t>11/24/2014</t>
  </si>
  <si>
    <t>11/25/2014</t>
  </si>
  <si>
    <t>11/26/2014</t>
  </si>
  <si>
    <t>11/27/2014</t>
  </si>
  <si>
    <t>11/28/2014</t>
  </si>
  <si>
    <t>11/29/2014</t>
  </si>
  <si>
    <t>11/30/2014</t>
  </si>
  <si>
    <t>12/13/2014</t>
  </si>
  <si>
    <t>12/14/2014</t>
  </si>
  <si>
    <t>12/15/2014</t>
  </si>
  <si>
    <t>12/16/2014</t>
  </si>
  <si>
    <t>12/17/2014</t>
  </si>
  <si>
    <t>12/18/2014</t>
  </si>
  <si>
    <t>12/19/2014</t>
  </si>
  <si>
    <t>12/20/2014</t>
  </si>
  <si>
    <t>12/21/2014</t>
  </si>
  <si>
    <t>12/22/2014</t>
  </si>
  <si>
    <t>12/23/2014</t>
  </si>
  <si>
    <t>12/24/2014</t>
  </si>
  <si>
    <t>12/25/2014</t>
  </si>
  <si>
    <t>12/26/2014</t>
  </si>
  <si>
    <t>12/27/2014</t>
  </si>
  <si>
    <t>12/28/2014</t>
  </si>
  <si>
    <t>12/29/2014</t>
  </si>
  <si>
    <t>12/30/2014</t>
  </si>
  <si>
    <t>12/31/2014</t>
  </si>
  <si>
    <t>1/13/2015</t>
  </si>
  <si>
    <t>1/14/2015</t>
  </si>
  <si>
    <t>1/15/2015</t>
  </si>
  <si>
    <t>1/16/2015</t>
  </si>
  <si>
    <t>1/17/2015</t>
  </si>
  <si>
    <t>1/18/2015</t>
  </si>
  <si>
    <t>1/19/2015</t>
  </si>
  <si>
    <t>1/20/2015</t>
  </si>
  <si>
    <t>1/21/2015</t>
  </si>
  <si>
    <t>1/22/2015</t>
  </si>
  <si>
    <t>1/23/2015</t>
  </si>
  <si>
    <t>1/24/2015</t>
  </si>
  <si>
    <t>1/25/2015</t>
  </si>
  <si>
    <t>1/26/2015</t>
  </si>
  <si>
    <t>1/27/2015</t>
  </si>
  <si>
    <t>1/28/2015</t>
  </si>
  <si>
    <t>1/29/2015</t>
  </si>
  <si>
    <t>1/30/2015</t>
  </si>
  <si>
    <t>1/31/2015</t>
  </si>
  <si>
    <t>2/13/2015</t>
  </si>
  <si>
    <t>2/14/2015</t>
  </si>
  <si>
    <t>2/15/2015</t>
  </si>
  <si>
    <t>2/16/2015</t>
  </si>
  <si>
    <t>2/17/2015</t>
  </si>
  <si>
    <t>2/18/2015</t>
  </si>
  <si>
    <t>2/19/2015</t>
  </si>
  <si>
    <t>2/20/2015</t>
  </si>
  <si>
    <t>2/21/2015</t>
  </si>
  <si>
    <t>2/22/2015</t>
  </si>
  <si>
    <t>2/23/2015</t>
  </si>
  <si>
    <t>2/24/2015</t>
  </si>
  <si>
    <t>2/25/2015</t>
  </si>
  <si>
    <t>2/26/2015</t>
  </si>
  <si>
    <t>2/27/2015</t>
  </si>
  <si>
    <t>2/28/2015</t>
  </si>
  <si>
    <t>3/13/2015</t>
  </si>
  <si>
    <t>3/14/2015</t>
  </si>
  <si>
    <t>3/15/2015</t>
  </si>
  <si>
    <t>3/16/2015</t>
  </si>
  <si>
    <t>3/17/2015</t>
  </si>
  <si>
    <t>3/18/2015</t>
  </si>
  <si>
    <t>3/19/2015</t>
  </si>
  <si>
    <t>3/20/2015</t>
  </si>
  <si>
    <t>3/21/2015</t>
  </si>
  <si>
    <t>3/22/2015</t>
  </si>
  <si>
    <t>3/23/2015</t>
  </si>
  <si>
    <t>3/24/2015</t>
  </si>
  <si>
    <t>3/25/2015</t>
  </si>
  <si>
    <t>3/26/2015</t>
  </si>
  <si>
    <t>3/27/2015</t>
  </si>
  <si>
    <t>3/28/2015</t>
  </si>
  <si>
    <t>3/29/2015</t>
  </si>
  <si>
    <t>3/30/2015</t>
  </si>
  <si>
    <t>3/31/2015</t>
  </si>
  <si>
    <t>4/13/2015</t>
  </si>
  <si>
    <t>4/14/2015</t>
  </si>
  <si>
    <t>4/15/2015</t>
  </si>
  <si>
    <t>4/16/2015</t>
  </si>
  <si>
    <t>4/17/2015</t>
  </si>
  <si>
    <t>4/18/2015</t>
  </si>
  <si>
    <t>4/19/2015</t>
  </si>
  <si>
    <t>4/20/2015</t>
  </si>
  <si>
    <t>4/21/2015</t>
  </si>
  <si>
    <t>4/22/2015</t>
  </si>
  <si>
    <t>4/23/2015</t>
  </si>
  <si>
    <t>4/24/2015</t>
  </si>
  <si>
    <t>4/25/2015</t>
  </si>
  <si>
    <t>4/26/2015</t>
  </si>
  <si>
    <t>4/27/2015</t>
  </si>
  <si>
    <t>4/28/2015</t>
  </si>
  <si>
    <t>4/29/2015</t>
  </si>
  <si>
    <t>4/30/2015</t>
  </si>
  <si>
    <t>5/13/2015</t>
  </si>
  <si>
    <t>5/14/2015</t>
  </si>
  <si>
    <t>5/15/2015</t>
  </si>
  <si>
    <t>5/16/2015</t>
  </si>
  <si>
    <t>5/17/2015</t>
  </si>
  <si>
    <t>5/18/2015</t>
  </si>
  <si>
    <t>5/19/2015</t>
  </si>
  <si>
    <t>5/20/2015</t>
  </si>
  <si>
    <t>5/21/2015</t>
  </si>
  <si>
    <t>5/22/2015</t>
  </si>
  <si>
    <t>5/23/2015</t>
  </si>
  <si>
    <t>5/24/2015</t>
  </si>
  <si>
    <t>5/25/2015</t>
  </si>
  <si>
    <t>5/26/2015</t>
  </si>
  <si>
    <t>5/27/2015</t>
  </si>
  <si>
    <t>5/28/2015</t>
  </si>
  <si>
    <t>5/29/2015</t>
  </si>
  <si>
    <t>5/30/2015</t>
  </si>
  <si>
    <t>5/31/2015</t>
  </si>
  <si>
    <t>6/13/2015</t>
  </si>
  <si>
    <t>6/14/2015</t>
  </si>
  <si>
    <t>6/15/2015</t>
  </si>
  <si>
    <t>6/16/2015</t>
  </si>
  <si>
    <t>6/17/2015</t>
  </si>
  <si>
    <t>6/18/2015</t>
  </si>
  <si>
    <t>6/19/2015</t>
  </si>
  <si>
    <t>6/20/2015</t>
  </si>
  <si>
    <t>6/21/2015</t>
  </si>
  <si>
    <t>6/22/2015</t>
  </si>
  <si>
    <t>6/23/2015</t>
  </si>
  <si>
    <t>6/24/2015</t>
  </si>
  <si>
    <t>6/25/2015</t>
  </si>
  <si>
    <t>6/26/2015</t>
  </si>
  <si>
    <t>6/27/2015</t>
  </si>
  <si>
    <t>6/28/2015</t>
  </si>
  <si>
    <t>6/29/2015</t>
  </si>
  <si>
    <t>6/30/2015</t>
  </si>
  <si>
    <t>7/13/2015</t>
  </si>
  <si>
    <t>7/14/2015</t>
  </si>
  <si>
    <t>7/15/2015</t>
  </si>
  <si>
    <t>7/16/2015</t>
  </si>
  <si>
    <t>7/17/2015</t>
  </si>
  <si>
    <t>7/18/2015</t>
  </si>
  <si>
    <t>7/19/2015</t>
  </si>
  <si>
    <t>7/20/2015</t>
  </si>
  <si>
    <t>7/21/2015</t>
  </si>
  <si>
    <t>7/22/2015</t>
  </si>
  <si>
    <t>7/23/2015</t>
  </si>
  <si>
    <t>7/24/2015</t>
  </si>
  <si>
    <t>7/25/2015</t>
  </si>
  <si>
    <t>7/26/2015</t>
  </si>
  <si>
    <t>7/27/2015</t>
  </si>
  <si>
    <t>7/28/2015</t>
  </si>
  <si>
    <t>7/29/2015</t>
  </si>
  <si>
    <t>7/30/2015</t>
  </si>
  <si>
    <t>7/31/2015</t>
  </si>
  <si>
    <t>8/13/2015</t>
  </si>
  <si>
    <t>8/14/2015</t>
  </si>
  <si>
    <t>8/15/2015</t>
  </si>
  <si>
    <t>8/16/2015</t>
  </si>
  <si>
    <t>8/17/2015</t>
  </si>
  <si>
    <t>8/18/2015</t>
  </si>
  <si>
    <t>8/19/2015</t>
  </si>
  <si>
    <t>8/20/2015</t>
  </si>
  <si>
    <t>8/21/2015</t>
  </si>
  <si>
    <t>8/22/2015</t>
  </si>
  <si>
    <t>8/23/2015</t>
  </si>
  <si>
    <t>8/24/2015</t>
  </si>
  <si>
    <t>8/25/2015</t>
  </si>
  <si>
    <t>8/26/2015</t>
  </si>
  <si>
    <t>8/27/2015</t>
  </si>
  <si>
    <t>Difference Between Actual and Target Profit</t>
  </si>
  <si>
    <t>Row Labels</t>
  </si>
  <si>
    <t>Grand Total</t>
  </si>
  <si>
    <t>Sum of Sales</t>
  </si>
  <si>
    <t>Sum of Profit</t>
  </si>
  <si>
    <t>Average of Inventory Margin</t>
  </si>
  <si>
    <t>Year</t>
  </si>
  <si>
    <t xml:space="preserve">Product Type </t>
  </si>
  <si>
    <t>Product Line</t>
  </si>
  <si>
    <t>☕Herbal Tea</t>
  </si>
  <si>
    <t>☕Tea</t>
  </si>
  <si>
    <t>☕Coffee</t>
  </si>
  <si>
    <t>☕Espresso</t>
  </si>
  <si>
    <t>Sum of Difference Between Actual and Target Profit</t>
  </si>
  <si>
    <t/>
  </si>
  <si>
    <t>(All)</t>
  </si>
  <si>
    <t>N/A</t>
  </si>
  <si>
    <t>REGIONS</t>
  </si>
  <si>
    <t>Percentage of total 'Profit' by 'Product'</t>
  </si>
  <si>
    <t xml:space="preserve">Sum of Target sales </t>
  </si>
  <si>
    <t>To Calculate The Total Sales For A Specific Area Code and Type, Please Select The Desired Values From The Drop-Down Menu's Below</t>
  </si>
  <si>
    <t>To Estimate The Average Cost Of Goods Sold (COGS) For A Specific Area Code, Please Choose The Appropriate Options From The Drop-Down Menu's Below</t>
  </si>
  <si>
    <t>Average Cogs</t>
  </si>
  <si>
    <t>Total Sales</t>
  </si>
  <si>
    <t>Count of Orders</t>
  </si>
  <si>
    <t>To Obtain The Total Number Of Orders For A Specific Market, Please Select The Desired Market From The Drop-Down Menu</t>
  </si>
  <si>
    <t>Skewness</t>
  </si>
  <si>
    <t>Kurtosis</t>
  </si>
  <si>
    <t>Central Tendency</t>
  </si>
  <si>
    <t xml:space="preserve">Mean </t>
  </si>
  <si>
    <t>Median</t>
  </si>
  <si>
    <t>Mode</t>
  </si>
  <si>
    <t>Standard Deviation</t>
  </si>
  <si>
    <t>Max</t>
  </si>
  <si>
    <t>Min</t>
  </si>
  <si>
    <t xml:space="preserve">SUMMARY OF STATISTICS (SALES) </t>
  </si>
  <si>
    <t>Products</t>
  </si>
  <si>
    <t>Regions</t>
  </si>
  <si>
    <t>Total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</si>
</sst>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quot;£&quot;* #,##0.00_-;_-&quot;£&quot;* &quot;-&quot;??_-;_-@_-"/>
    <numFmt numFmtId="43" formatCode="_-* #,##0.00_-;\-* #,##0.00_-;_-* &quot;-&quot;??_-;_-@_-"/>
    <numFmt numFmtId="164" formatCode="yyyy"/>
    <numFmt numFmtId="165" formatCode="_-[$$-409]* #,##0.00_ ;_-[$$-409]* \-#,##0.00\ ;_-[$$-409]* &quot;-&quot;??_ ;_-@_ "/>
    <numFmt numFmtId="166" formatCode="\$#"/>
    <numFmt numFmtId="167" formatCode="_-[$$-409]* #,##0_ ;_-[$$-409]* \-#,##0\ ;_-[$$-409]* &quot;-&quot;??_ ;_-@_ "/>
    <numFmt numFmtId="168" formatCode="\$#.00"/>
  </numFmts>
  <fonts count="3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i/>
      <sz val="11"/>
      <color rgb="FF000000"/>
      <name val="Calibri"/>
      <family val="2"/>
      <scheme val="minor"/>
    </font>
    <font>
      <sz val="12"/>
      <color theme="1"/>
      <name val="Calibri"/>
      <family val="2"/>
      <scheme val="minor"/>
    </font>
    <font>
      <b/>
      <sz val="12"/>
      <color rgb="FFFF9933"/>
      <name val="Calibri"/>
      <family val="2"/>
      <scheme val="minor"/>
    </font>
    <font>
      <sz val="11"/>
      <color rgb="FFF0E9DE"/>
      <name val="Calibri"/>
      <family val="2"/>
      <scheme val="minor"/>
    </font>
    <font>
      <b/>
      <i/>
      <sz val="11"/>
      <color rgb="FF000000"/>
      <name val="Arial"/>
      <family val="2"/>
    </font>
    <font>
      <b/>
      <sz val="16"/>
      <color rgb="FFF0E9DE"/>
      <name val="Arial"/>
      <family val="2"/>
    </font>
    <font>
      <b/>
      <sz val="14"/>
      <color rgb="FF6B4A36"/>
      <name val="Arial"/>
      <family val="2"/>
    </font>
    <font>
      <b/>
      <u/>
      <sz val="14"/>
      <color rgb="FF6B4A36"/>
      <name val="Arial"/>
      <family val="2"/>
    </font>
    <font>
      <u/>
      <sz val="11"/>
      <color theme="1"/>
      <name val="Calibri"/>
      <family val="2"/>
      <scheme val="minor"/>
    </font>
    <font>
      <b/>
      <u/>
      <sz val="16"/>
      <color rgb="FF6B4A36"/>
      <name val="Arial"/>
      <family val="2"/>
    </font>
    <font>
      <u/>
      <sz val="14"/>
      <color theme="1"/>
      <name val="Calibri"/>
      <family val="2"/>
      <scheme val="minor"/>
    </font>
    <font>
      <sz val="11"/>
      <color rgb="FF50C878"/>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theme="1"/>
      </patternFill>
    </fill>
    <fill>
      <patternFill patternType="solid">
        <fgColor theme="0" tint="-0.14999847407452621"/>
        <bgColor theme="0" tint="-0.14999847407452621"/>
      </patternFill>
    </fill>
    <fill>
      <patternFill patternType="solid">
        <fgColor rgb="FF6B4A36"/>
        <bgColor indexed="64"/>
      </patternFill>
    </fill>
    <fill>
      <patternFill patternType="solid">
        <fgColor rgb="FFD8C0A8"/>
        <bgColor indexed="64"/>
      </patternFill>
    </fill>
    <fill>
      <patternFill patternType="solid">
        <fgColor rgb="FFF0E9DE"/>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1"/>
      </top>
      <bottom style="thin">
        <color theme="1"/>
      </bottom>
      <diagonal/>
    </border>
    <border>
      <left style="thin">
        <color indexed="64"/>
      </left>
      <right style="thin">
        <color indexed="64"/>
      </right>
      <top style="thin">
        <color indexed="64"/>
      </top>
      <bottom style="thin">
        <color indexed="64"/>
      </bottom>
      <diagonal/>
    </border>
    <border>
      <left style="thin">
        <color theme="1"/>
      </left>
      <right/>
      <top style="thin">
        <color theme="1"/>
      </top>
      <bottom style="thin">
        <color theme="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4.9989318521683403E-2"/>
      </left>
      <right style="thick">
        <color theme="1" tint="4.9989318521683403E-2"/>
      </right>
      <top style="thick">
        <color theme="1" tint="4.9989318521683403E-2"/>
      </top>
      <bottom style="thick">
        <color theme="1" tint="4.9989318521683403E-2"/>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84">
    <xf numFmtId="0" fontId="0" fillId="0" borderId="0" xfId="0"/>
    <xf numFmtId="14" fontId="0" fillId="0" borderId="0" xfId="0" applyNumberFormat="1"/>
    <xf numFmtId="0" fontId="0" fillId="0" borderId="0" xfId="0" applyAlignment="1">
      <alignment horizontal="center"/>
    </xf>
    <xf numFmtId="0" fontId="0" fillId="0" borderId="0" xfId="0" pivotButton="1"/>
    <xf numFmtId="0" fontId="0" fillId="0" borderId="0" xfId="0" applyAlignment="1">
      <alignment horizontal="left"/>
    </xf>
    <xf numFmtId="165" fontId="0" fillId="0" borderId="0" xfId="0" applyNumberFormat="1"/>
    <xf numFmtId="0" fontId="0" fillId="0" borderId="11" xfId="0" applyBorder="1"/>
    <xf numFmtId="0" fontId="13" fillId="33" borderId="12" xfId="0" applyFont="1" applyFill="1" applyBorder="1" applyAlignment="1">
      <alignment horizontal="center"/>
    </xf>
    <xf numFmtId="0" fontId="0" fillId="34" borderId="12" xfId="0" applyFill="1" applyBorder="1" applyAlignment="1">
      <alignment horizontal="center"/>
    </xf>
    <xf numFmtId="0" fontId="0" fillId="0" borderId="12" xfId="0" applyBorder="1" applyAlignment="1">
      <alignment horizontal="center"/>
    </xf>
    <xf numFmtId="0" fontId="13" fillId="33" borderId="10" xfId="0" applyFont="1" applyFill="1" applyBorder="1" applyAlignment="1">
      <alignment horizontal="center"/>
    </xf>
    <xf numFmtId="0" fontId="0" fillId="34" borderId="10" xfId="0" applyFill="1" applyBorder="1" applyAlignment="1">
      <alignment horizontal="center"/>
    </xf>
    <xf numFmtId="0" fontId="0" fillId="0" borderId="10" xfId="0" applyBorder="1" applyAlignment="1">
      <alignment horizontal="center"/>
    </xf>
    <xf numFmtId="165" fontId="0" fillId="34" borderId="10" xfId="0" applyNumberFormat="1" applyFill="1" applyBorder="1" applyAlignment="1">
      <alignment horizontal="center"/>
    </xf>
    <xf numFmtId="165" fontId="0" fillId="0" borderId="10" xfId="0" applyNumberFormat="1" applyBorder="1" applyAlignment="1">
      <alignment horizontal="center"/>
    </xf>
    <xf numFmtId="0" fontId="0" fillId="0" borderId="11" xfId="0" applyBorder="1" applyAlignment="1">
      <alignment horizontal="left"/>
    </xf>
    <xf numFmtId="167" fontId="0" fillId="0" borderId="11" xfId="0" applyNumberFormat="1" applyBorder="1"/>
    <xf numFmtId="0" fontId="0" fillId="0" borderId="11" xfId="0" pivotButton="1" applyBorder="1"/>
    <xf numFmtId="165" fontId="0" fillId="0" borderId="11" xfId="0" applyNumberFormat="1" applyBorder="1"/>
    <xf numFmtId="168" fontId="0" fillId="0" borderId="11" xfId="0" applyNumberFormat="1" applyBorder="1" applyAlignment="1">
      <alignment horizontal="center"/>
    </xf>
    <xf numFmtId="10" fontId="0" fillId="0" borderId="11" xfId="0" applyNumberFormat="1" applyBorder="1"/>
    <xf numFmtId="167" fontId="0" fillId="0" borderId="11" xfId="0" applyNumberFormat="1" applyBorder="1" applyAlignment="1">
      <alignment horizontal="center"/>
    </xf>
    <xf numFmtId="167" fontId="0" fillId="0" borderId="0" xfId="0" applyNumberFormat="1" applyAlignment="1">
      <alignment horizontal="center"/>
    </xf>
    <xf numFmtId="0" fontId="0" fillId="0" borderId="13" xfId="0" applyBorder="1"/>
    <xf numFmtId="0" fontId="0" fillId="0" borderId="14" xfId="0" pivotButton="1" applyBorder="1"/>
    <xf numFmtId="0" fontId="0" fillId="0" borderId="14" xfId="0" applyBorder="1"/>
    <xf numFmtId="0" fontId="19" fillId="0" borderId="11" xfId="0" pivotButton="1" applyFont="1" applyBorder="1"/>
    <xf numFmtId="0" fontId="19" fillId="0" borderId="11" xfId="0" applyFont="1" applyBorder="1"/>
    <xf numFmtId="0" fontId="19" fillId="0" borderId="11" xfId="0" applyFont="1" applyBorder="1" applyAlignment="1">
      <alignment horizontal="left"/>
    </xf>
    <xf numFmtId="167" fontId="19" fillId="0" borderId="11" xfId="0" applyNumberFormat="1" applyFont="1" applyBorder="1" applyAlignment="1">
      <alignment horizontal="center"/>
    </xf>
    <xf numFmtId="10" fontId="20" fillId="0" borderId="11" xfId="0" applyNumberFormat="1" applyFont="1" applyBorder="1"/>
    <xf numFmtId="168" fontId="21" fillId="0" borderId="11" xfId="0" applyNumberFormat="1" applyFont="1" applyBorder="1" applyAlignment="1">
      <alignment horizontal="center"/>
    </xf>
    <xf numFmtId="0" fontId="23" fillId="35" borderId="23" xfId="0" applyFont="1" applyFill="1" applyBorder="1" applyAlignment="1">
      <alignment horizontal="center"/>
    </xf>
    <xf numFmtId="0" fontId="24" fillId="36" borderId="23" xfId="0" applyFont="1" applyFill="1" applyBorder="1" applyAlignment="1">
      <alignment horizontal="center" vertical="center"/>
    </xf>
    <xf numFmtId="167" fontId="24" fillId="36" borderId="23" xfId="42" applyNumberFormat="1" applyFont="1" applyFill="1" applyBorder="1" applyAlignment="1">
      <alignment horizontal="center" vertical="center"/>
    </xf>
    <xf numFmtId="165" fontId="24" fillId="36" borderId="23" xfId="0" applyNumberFormat="1" applyFont="1" applyFill="1" applyBorder="1" applyAlignment="1">
      <alignment horizontal="center" vertical="center"/>
    </xf>
    <xf numFmtId="0" fontId="0" fillId="0" borderId="11" xfId="0" applyBorder="1" applyAlignment="1">
      <alignment horizontal="center"/>
    </xf>
    <xf numFmtId="165" fontId="0" fillId="0" borderId="11" xfId="42" applyNumberFormat="1" applyFont="1" applyBorder="1" applyAlignment="1">
      <alignment horizontal="center"/>
    </xf>
    <xf numFmtId="166" fontId="0" fillId="0" borderId="11" xfId="0" applyNumberFormat="1" applyBorder="1" applyAlignment="1">
      <alignment horizontal="center"/>
    </xf>
    <xf numFmtId="14" fontId="0" fillId="0" borderId="11" xfId="0" applyNumberFormat="1" applyBorder="1" applyAlignment="1">
      <alignment horizontal="center"/>
    </xf>
    <xf numFmtId="164" fontId="0" fillId="0" borderId="11" xfId="0" applyNumberFormat="1" applyBorder="1" applyAlignment="1">
      <alignment horizontal="center"/>
    </xf>
    <xf numFmtId="167" fontId="0" fillId="0" borderId="11" xfId="43" applyNumberFormat="1" applyFont="1" applyBorder="1" applyAlignment="1">
      <alignment horizontal="center"/>
    </xf>
    <xf numFmtId="165" fontId="0" fillId="0" borderId="11" xfId="0" applyNumberFormat="1" applyBorder="1" applyAlignment="1">
      <alignment horizontal="center"/>
    </xf>
    <xf numFmtId="166" fontId="0" fillId="0" borderId="11" xfId="42" applyNumberFormat="1" applyFont="1" applyBorder="1" applyAlignment="1">
      <alignment horizontal="center"/>
    </xf>
    <xf numFmtId="165" fontId="24" fillId="36" borderId="23" xfId="42" applyNumberFormat="1" applyFont="1" applyFill="1" applyBorder="1" applyAlignment="1">
      <alignment horizontal="center" vertical="center"/>
    </xf>
    <xf numFmtId="2" fontId="24" fillId="36" borderId="23" xfId="0" applyNumberFormat="1" applyFont="1" applyFill="1" applyBorder="1" applyAlignment="1">
      <alignment horizontal="center" vertical="center"/>
    </xf>
    <xf numFmtId="10" fontId="29" fillId="0" borderId="11" xfId="0" applyNumberFormat="1" applyFont="1" applyBorder="1"/>
    <xf numFmtId="0" fontId="25" fillId="37" borderId="15" xfId="0" applyFont="1" applyFill="1" applyBorder="1" applyAlignment="1">
      <alignment horizontal="center" vertical="center" wrapText="1"/>
    </xf>
    <xf numFmtId="0" fontId="25" fillId="37" borderId="16" xfId="0" applyFont="1" applyFill="1" applyBorder="1" applyAlignment="1">
      <alignment horizontal="center" vertical="center" wrapText="1"/>
    </xf>
    <xf numFmtId="0" fontId="25" fillId="37" borderId="17" xfId="0" applyFont="1" applyFill="1" applyBorder="1" applyAlignment="1">
      <alignment horizontal="center" vertical="center" wrapText="1"/>
    </xf>
    <xf numFmtId="0" fontId="25" fillId="37" borderId="18" xfId="0" applyFont="1" applyFill="1" applyBorder="1" applyAlignment="1">
      <alignment horizontal="center" vertical="center" wrapText="1"/>
    </xf>
    <xf numFmtId="0" fontId="25" fillId="37" borderId="0" xfId="0" applyFont="1" applyFill="1" applyAlignment="1">
      <alignment horizontal="center" vertical="center" wrapText="1"/>
    </xf>
    <xf numFmtId="0" fontId="25" fillId="37" borderId="19" xfId="0" applyFont="1" applyFill="1" applyBorder="1" applyAlignment="1">
      <alignment horizontal="center" vertical="center" wrapText="1"/>
    </xf>
    <xf numFmtId="0" fontId="25" fillId="37" borderId="20" xfId="0" applyFont="1" applyFill="1" applyBorder="1" applyAlignment="1">
      <alignment horizontal="center" vertical="center" wrapText="1"/>
    </xf>
    <xf numFmtId="0" fontId="25" fillId="37" borderId="21" xfId="0" applyFont="1" applyFill="1" applyBorder="1" applyAlignment="1">
      <alignment horizontal="center" vertical="center" wrapText="1"/>
    </xf>
    <xf numFmtId="0" fontId="25" fillId="37" borderId="22" xfId="0" applyFont="1" applyFill="1" applyBorder="1" applyAlignment="1">
      <alignment horizontal="center" vertical="center" wrapText="1"/>
    </xf>
    <xf numFmtId="0" fontId="26" fillId="37" borderId="16" xfId="0" applyFont="1" applyFill="1" applyBorder="1" applyAlignment="1">
      <alignment horizontal="center" vertical="center" wrapText="1"/>
    </xf>
    <xf numFmtId="0" fontId="26" fillId="37" borderId="17" xfId="0" applyFont="1" applyFill="1" applyBorder="1" applyAlignment="1">
      <alignment horizontal="center" vertical="center" wrapText="1"/>
    </xf>
    <xf numFmtId="0" fontId="26" fillId="37" borderId="18" xfId="0" applyFont="1" applyFill="1" applyBorder="1" applyAlignment="1">
      <alignment horizontal="center" vertical="center" wrapText="1"/>
    </xf>
    <xf numFmtId="0" fontId="26" fillId="37" borderId="0" xfId="0" applyFont="1" applyFill="1" applyAlignment="1">
      <alignment horizontal="center" vertical="center" wrapText="1"/>
    </xf>
    <xf numFmtId="0" fontId="26" fillId="37" borderId="19" xfId="0" applyFont="1" applyFill="1" applyBorder="1" applyAlignment="1">
      <alignment horizontal="center" vertical="center" wrapText="1"/>
    </xf>
    <xf numFmtId="0" fontId="26" fillId="37" borderId="20" xfId="0" applyFont="1" applyFill="1" applyBorder="1" applyAlignment="1">
      <alignment horizontal="center" vertical="center" wrapText="1"/>
    </xf>
    <xf numFmtId="0" fontId="26" fillId="37" borderId="21" xfId="0" applyFont="1" applyFill="1" applyBorder="1" applyAlignment="1">
      <alignment horizontal="center" vertical="center" wrapText="1"/>
    </xf>
    <xf numFmtId="0" fontId="26" fillId="37" borderId="22" xfId="0" applyFont="1" applyFill="1" applyBorder="1" applyAlignment="1">
      <alignment horizontal="center" vertical="center" wrapText="1"/>
    </xf>
    <xf numFmtId="0" fontId="25" fillId="37" borderId="15" xfId="0" applyFont="1" applyFill="1" applyBorder="1" applyAlignment="1">
      <alignment horizontal="center" vertical="center"/>
    </xf>
    <xf numFmtId="0" fontId="28" fillId="37" borderId="16" xfId="0" applyFont="1" applyFill="1" applyBorder="1" applyAlignment="1">
      <alignment horizontal="center" vertical="center"/>
    </xf>
    <xf numFmtId="0" fontId="28" fillId="37" borderId="17" xfId="0" applyFont="1" applyFill="1" applyBorder="1" applyAlignment="1">
      <alignment horizontal="center" vertical="center"/>
    </xf>
    <xf numFmtId="0" fontId="28" fillId="37" borderId="18" xfId="0" applyFont="1" applyFill="1" applyBorder="1" applyAlignment="1">
      <alignment horizontal="center" vertical="center"/>
    </xf>
    <xf numFmtId="0" fontId="28" fillId="37" borderId="0" xfId="0" applyFont="1" applyFill="1" applyAlignment="1">
      <alignment horizontal="center" vertical="center"/>
    </xf>
    <xf numFmtId="0" fontId="28" fillId="37" borderId="19" xfId="0" applyFont="1" applyFill="1" applyBorder="1" applyAlignment="1">
      <alignment horizontal="center" vertical="center"/>
    </xf>
    <xf numFmtId="0" fontId="28" fillId="37" borderId="20" xfId="0" applyFont="1" applyFill="1" applyBorder="1" applyAlignment="1">
      <alignment horizontal="center" vertical="center"/>
    </xf>
    <xf numFmtId="0" fontId="28" fillId="37" borderId="21" xfId="0" applyFont="1" applyFill="1" applyBorder="1" applyAlignment="1">
      <alignment horizontal="center" vertical="center"/>
    </xf>
    <xf numFmtId="0" fontId="28" fillId="37" borderId="22" xfId="0" applyFont="1" applyFill="1" applyBorder="1" applyAlignment="1">
      <alignment horizontal="center" vertical="center"/>
    </xf>
    <xf numFmtId="0" fontId="27" fillId="37" borderId="15" xfId="0" applyFont="1" applyFill="1" applyBorder="1" applyAlignment="1">
      <alignment horizontal="center" vertical="center"/>
    </xf>
    <xf numFmtId="0" fontId="0" fillId="37" borderId="16" xfId="0" applyFill="1" applyBorder="1" applyAlignment="1">
      <alignment horizontal="center" vertical="center"/>
    </xf>
    <xf numFmtId="0" fontId="0" fillId="37" borderId="17" xfId="0" applyFill="1" applyBorder="1" applyAlignment="1">
      <alignment horizontal="center" vertical="center"/>
    </xf>
    <xf numFmtId="0" fontId="0" fillId="37" borderId="18" xfId="0" applyFill="1" applyBorder="1" applyAlignment="1">
      <alignment horizontal="center" vertical="center"/>
    </xf>
    <xf numFmtId="0" fontId="0" fillId="37" borderId="0" xfId="0" applyFill="1" applyAlignment="1">
      <alignment horizontal="center" vertical="center"/>
    </xf>
    <xf numFmtId="0" fontId="0" fillId="37" borderId="19" xfId="0" applyFill="1" applyBorder="1" applyAlignment="1">
      <alignment horizontal="center" vertical="center"/>
    </xf>
    <xf numFmtId="0" fontId="0" fillId="37" borderId="20" xfId="0" applyFill="1" applyBorder="1" applyAlignment="1">
      <alignment horizontal="center" vertical="center"/>
    </xf>
    <xf numFmtId="0" fontId="0" fillId="37" borderId="21" xfId="0" applyFill="1" applyBorder="1" applyAlignment="1">
      <alignment horizontal="center" vertical="center"/>
    </xf>
    <xf numFmtId="0" fontId="0" fillId="37" borderId="22" xfId="0" applyFill="1" applyBorder="1" applyAlignment="1">
      <alignment horizontal="center" vertical="center"/>
    </xf>
    <xf numFmtId="0" fontId="22" fillId="0" borderId="0" xfId="0" applyFont="1" applyAlignment="1">
      <alignment horizontal="center" vertical="center" wrapText="1"/>
    </xf>
    <xf numFmtId="0" fontId="18" fillId="0" borderId="0" xfId="0" applyFont="1" applyAlignment="1">
      <alignment horizontal="center" vertical="center" wrapText="1"/>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3" builtinId="3"/>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00">
    <dxf>
      <numFmt numFmtId="167" formatCode="_-[$$-409]* #,##0_ ;_-[$$-409]* \-#,##0\ ;_-[$$-409]* &quot;-&quot;??_ ;_-@_ "/>
    </dxf>
    <dxf>
      <numFmt numFmtId="35" formatCode="_-* #,##0.00_-;\-* #,##0.00_-;_-* &quot;-&quot;??_-;_-@_-"/>
    </dxf>
    <dxf>
      <numFmt numFmtId="35" formatCode="_-* #,##0.00_-;\-* #,##0.00_-;_-* &quot;-&quot;??_-;_-@_-"/>
    </dxf>
    <dxf>
      <font>
        <sz val="12"/>
      </font>
    </dxf>
    <dxf>
      <font>
        <sz val="12"/>
      </font>
    </dxf>
    <dxf>
      <font>
        <sz val="12"/>
      </font>
    </dxf>
    <dxf>
      <font>
        <sz val="12"/>
      </font>
    </dxf>
    <dxf>
      <font>
        <sz val="12"/>
      </font>
    </dxf>
    <dxf>
      <font>
        <sz val="12"/>
      </font>
    </dxf>
    <dxf>
      <alignment horizontal="center"/>
    </dxf>
    <dxf>
      <numFmt numFmtId="167" formatCode="_-[$$-409]* #,##0_ ;_-[$$-409]* \-#,##0\ ;_-[$$-409]* &quot;-&quot;??_ ;_-@_ "/>
    </dxf>
    <dxf>
      <numFmt numFmtId="166" formatCode="\$#"/>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409]* #,##0.00_ ;_-[$$-409]* \-#,##0.00\ ;_-[$$-409]* &quot;-&quot;??_ ;_-@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font>
        <color rgb="FF50C878"/>
      </font>
    </dxf>
    <dxf>
      <font>
        <color rgb="FFFF9933"/>
      </font>
    </dxf>
    <dxf>
      <font>
        <sz val="12"/>
      </font>
    </dxf>
    <dxf>
      <font>
        <i val="0"/>
      </font>
    </dxf>
    <dxf>
      <font>
        <b/>
      </font>
    </dxf>
    <dxf>
      <numFmt numFmtId="14" formatCode="0.00%"/>
    </dxf>
    <dxf>
      <numFmt numFmtId="167" formatCode="_-[$$-409]* #,##0_ ;_-[$$-409]* \-#,##0\ ;_-[$$-409]* &quot;-&quot;??_ ;_-@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F0E9DE"/>
      </font>
    </dxf>
    <dxf>
      <font>
        <color rgb="FFF0E9DE"/>
      </font>
    </dxf>
    <dxf>
      <numFmt numFmtId="168" formatCode="\$#.00"/>
    </dxf>
    <dxf>
      <alignment horizontal="center"/>
    </dxf>
    <dxf>
      <numFmt numFmtId="166" formatCode="\$#"/>
    </dxf>
    <dxf>
      <numFmt numFmtId="165" formatCode="_-[$$-409]* #,##0.00_ ;_-[$$-409]* \-#,##0.00\ ;_-[$$-409]* &quot;-&quot;??_ ;_-@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_-[$$-409]* #,##0_ ;_-[$$-409]* \-#,##0\ ;_-[$$-409]* &quot;-&quot;??_ ;_-@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_-[$$-409]* #,##0_ ;_-[$$-409]* \-#,##0\ ;_-[$$-409]* &quot;-&quot;??_ ;_-@_ "/>
    </dxf>
    <dxf>
      <alignment horizontal="cent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center"/>
    </dxf>
    <dxf>
      <numFmt numFmtId="167" formatCode="_-[$$-409]* #,##0_ ;_-[$$-409]* \-#,##0\ ;_-[$$-409]* &quot;-&quot;??_ ;_-@_ "/>
    </dxf>
    <dxf>
      <numFmt numFmtId="167" formatCode="_-[$$-409]* #,##0_ ;_-[$$-409]* \-#,##0\ ;_-[$$-409]* &quot;-&quot;??_ ;_-@_ "/>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numFmt numFmtId="166" formatCode="\$#"/>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numFmt numFmtId="165" formatCode="_-[$$-409]* #,##0.00_ ;_-[$$-409]* \-#,##0.00\ ;_-[$$-409]* &quot;-&quot;??_ ;_-@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dxf>
    <dxf>
      <numFmt numFmtId="165" formatCode="_-[$$-409]* #,##0.00_ ;_-[$$-409]* \-#,##0.00\ ;_-[$$-409]* &quot;-&quot;??_ ;_-@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numFmt numFmtId="165" formatCode="_-[$$-409]* #,##0.00_ ;_-[$$-409]* \-#,##0.00\ ;_-[$$-409]* &quot;-&quot;??_ ;_-@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numFmt numFmtId="165" formatCode="_-[$$-409]* #,##0.00_ ;_-[$$-409]* \-#,##0.00\ ;_-[$$-409]* &quot;-&quot;??_ ;_-@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numFmt numFmtId="165" formatCode="_-[$$-409]* #,##0.00_ ;_-[$$-409]* \-#,##0.00\ ;_-[$$-409]* &quot;-&quot;??_ ;_-@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numFmt numFmtId="165" formatCode="_-[$$-409]* #,##0.00_ ;_-[$$-409]* \-#,##0.00\ ;_-[$$-409]* &quot;-&quot;??_ ;_-@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numFmt numFmtId="165" formatCode="_-[$$-409]* #,##0.00_ ;_-[$$-409]* \-#,##0.00\ ;_-[$$-409]* &quot;-&quot;??_ ;_-@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numFmt numFmtId="167" formatCode="_-[$$-409]* #,##0_ ;_-[$$-409]* \-#,##0\ ;_-[$$-409]* &quot;-&quot;??_ ;_-@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numFmt numFmtId="167" formatCode="_-[$$-409]* #,##0_ ;_-[$$-409]* \-#,##0\ ;_-[$$-409]* &quot;-&quot;??_ ;_-@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numFmt numFmtId="166" formatCode="\$#"/>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dxf>
    <dxf>
      <numFmt numFmtId="165" formatCode="_-[$$-409]* #,##0.00_ ;_-[$$-409]* \-#,##0.00\ ;_-[$$-409]* &quot;-&quot;??_ ;_-@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dxf>
    <dxf>
      <alignment horizontal="center" vertical="bottom" textRotation="0" wrapText="0" indent="0" justifyLastLine="0" shrinkToFit="0" readingOrder="0"/>
    </dxf>
    <dxf>
      <font>
        <color rgb="FF006100"/>
      </font>
      <fill>
        <patternFill>
          <bgColor rgb="FFC6EFCE"/>
        </patternFill>
      </fill>
    </dxf>
    <dxf>
      <font>
        <color rgb="FF9C0006"/>
      </font>
      <fill>
        <patternFill>
          <bgColor rgb="FFFFC7CE"/>
        </patternFill>
      </fill>
    </dxf>
    <dxf>
      <fill>
        <patternFill>
          <bgColor rgb="FFFFFF00"/>
        </patternFill>
      </fill>
    </dxf>
    <dxf>
      <fill>
        <patternFill>
          <bgColor rgb="FFFFFF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b/>
        <i val="0"/>
        <sz val="12"/>
        <color theme="5" tint="0.79998168889431442"/>
        <name val="Arial"/>
        <family val="2"/>
        <scheme val="none"/>
      </font>
      <fill>
        <patternFill>
          <bgColor theme="5" tint="-0.24994659260841701"/>
        </patternFill>
      </fill>
      <border>
        <left style="thin">
          <color auto="1"/>
        </left>
        <right style="thin">
          <color auto="1"/>
        </right>
        <top style="thin">
          <color auto="1"/>
        </top>
        <bottom style="thin">
          <color auto="1"/>
        </bottom>
      </border>
    </dxf>
    <dxf>
      <font>
        <b/>
        <i val="0"/>
        <color theme="5" tint="0.79998168889431442"/>
        <name val="Arial"/>
        <family val="2"/>
        <scheme val="none"/>
      </font>
      <fill>
        <patternFill patternType="solid">
          <fgColor theme="0"/>
          <bgColor theme="5" tint="-0.499984740745262"/>
        </patternFill>
      </fill>
      <border>
        <left style="thin">
          <color theme="1" tint="-0.499984740745262"/>
        </left>
        <right style="thin">
          <color theme="1" tint="-0.499984740745262"/>
        </right>
        <top style="thin">
          <color theme="1" tint="-0.499984740745262"/>
        </top>
        <bottom style="thin">
          <color theme="1" tint="-0.499984740745262"/>
        </bottom>
      </border>
    </dxf>
    <dxf>
      <font>
        <sz val="11"/>
        <color theme="5" tint="-0.499984740745262"/>
        <name val="Arial Black"/>
        <family val="2"/>
        <scheme val="none"/>
      </font>
      <fill>
        <patternFill>
          <bgColor theme="5" tint="0.39994506668294322"/>
        </patternFill>
      </fill>
      <border>
        <left style="thin">
          <color theme="5" tint="-0.499984740745262"/>
        </left>
        <right style="thin">
          <color theme="5" tint="-0.499984740745262"/>
        </right>
        <top style="thin">
          <color theme="5" tint="-0.499984740745262"/>
        </top>
        <bottom style="thin">
          <color theme="5" tint="-0.499984740745262"/>
        </bottom>
      </border>
    </dxf>
    <dxf>
      <fill>
        <patternFill patternType="solid">
          <fgColor theme="0"/>
          <bgColor rgb="FFCC6600"/>
        </patternFill>
      </fill>
      <border>
        <left style="thin">
          <color theme="1" tint="-0.499984740745262"/>
        </left>
        <right style="thin">
          <color theme="1" tint="-0.499984740745262"/>
        </right>
        <top style="thin">
          <color theme="1" tint="-0.499984740745262"/>
        </top>
        <bottom style="thin">
          <color theme="1" tint="-0.499984740745262"/>
        </bottom>
      </border>
    </dxf>
    <dxf>
      <font>
        <sz val="10"/>
        <color theme="5" tint="0.79995117038483843"/>
        <name val="Arial Black"/>
        <family val="2"/>
        <scheme val="none"/>
      </font>
      <fill>
        <patternFill>
          <bgColor theme="5" tint="-0.24994659260841701"/>
        </patternFill>
      </fill>
      <border>
        <left style="thin">
          <color auto="1"/>
        </left>
        <right style="thin">
          <color auto="1"/>
        </right>
        <top style="thin">
          <color auto="1"/>
        </top>
        <bottom style="thin">
          <color auto="1"/>
        </bottom>
      </border>
    </dxf>
    <dxf>
      <fill>
        <patternFill>
          <bgColor theme="5" tint="-0.499984740745262"/>
        </patternFill>
      </fill>
      <border diagonalUp="0" diagonalDown="0">
        <left/>
        <right/>
        <top/>
        <bottom/>
        <vertical/>
        <horizontal/>
      </border>
    </dxf>
    <dxf>
      <font>
        <color theme="5" tint="0.79998168889431442"/>
        <name val="Arial Black"/>
        <family val="2"/>
        <scheme val="none"/>
      </font>
      <fill>
        <patternFill>
          <bgColor theme="5" tint="-0.24994659260841701"/>
        </patternFill>
      </fill>
      <border>
        <left style="thin">
          <color auto="1"/>
        </left>
        <right style="thin">
          <color auto="1"/>
        </right>
        <top style="thin">
          <color auto="1"/>
        </top>
        <bottom style="thin">
          <color auto="1"/>
        </bottom>
      </border>
    </dxf>
    <dxf>
      <fill>
        <patternFill>
          <bgColor theme="5" tint="-0.499984740745262"/>
        </patternFill>
      </fill>
      <border diagonalUp="0" diagonalDown="0">
        <left/>
        <right/>
        <top/>
        <bottom/>
        <vertical/>
        <horizontal/>
      </border>
    </dxf>
    <dxf>
      <font>
        <color theme="1"/>
        <name val="Arial Black"/>
        <family val="2"/>
        <scheme val="none"/>
      </font>
      <fill>
        <patternFill>
          <bgColor rgb="FFFF0000"/>
        </patternFill>
      </fill>
      <border>
        <left style="thin">
          <color auto="1"/>
        </left>
        <right style="thin">
          <color auto="1"/>
        </right>
        <top style="thin">
          <color auto="1"/>
        </top>
        <bottom style="thin">
          <color auto="1"/>
        </bottom>
      </border>
    </dxf>
    <dxf>
      <fill>
        <patternFill>
          <bgColor theme="1"/>
        </patternFill>
      </fill>
      <border>
        <left style="thin">
          <color auto="1"/>
        </left>
        <right style="thin">
          <color auto="1"/>
        </right>
        <top style="thin">
          <color auto="1"/>
        </top>
        <bottom style="thin">
          <color auto="1"/>
        </bottom>
      </border>
    </dxf>
    <dxf>
      <font>
        <name val="Arial Black"/>
        <family val="2"/>
        <scheme val="none"/>
      </font>
      <fill>
        <patternFill>
          <bgColor theme="5" tint="0.39994506668294322"/>
        </patternFill>
      </fill>
      <border>
        <left style="thin">
          <color auto="1"/>
        </left>
        <right style="thin">
          <color auto="1"/>
        </right>
        <top style="thin">
          <color auto="1"/>
        </top>
        <bottom style="thin">
          <color auto="1"/>
        </bottom>
      </border>
    </dxf>
    <dxf>
      <font>
        <color theme="5" tint="-0.499984740745262"/>
        <name val="Arial Black"/>
        <family val="2"/>
        <scheme val="none"/>
      </font>
      <fill>
        <patternFill>
          <bgColor rgb="FFCC6600"/>
        </patternFill>
      </fill>
      <border>
        <left style="thin">
          <color auto="1"/>
        </left>
        <right style="thin">
          <color auto="1"/>
        </right>
        <top style="thin">
          <color auto="1"/>
        </top>
        <bottom style="thin">
          <color auto="1"/>
        </bottom>
      </border>
    </dxf>
    <dxf>
      <font>
        <b val="0"/>
        <i val="0"/>
        <name val="Arial Black"/>
        <family val="2"/>
        <scheme val="none"/>
      </font>
      <fill>
        <patternFill>
          <bgColor theme="5" tint="0.39994506668294322"/>
        </patternFill>
      </fill>
    </dxf>
    <dxf>
      <fill>
        <patternFill>
          <bgColor theme="5" tint="-0.499984740745262"/>
        </patternFill>
      </fill>
      <border>
        <left style="thin">
          <color theme="5" tint="-0.499984740745262"/>
        </left>
        <right style="thin">
          <color theme="5" tint="-0.499984740745262"/>
        </right>
        <top style="thin">
          <color theme="5" tint="-0.499984740745262"/>
        </top>
        <bottom style="thin">
          <color theme="5" tint="-0.499984740745262"/>
        </bottom>
      </border>
    </dxf>
    <dxf>
      <font>
        <b/>
        <i val="0"/>
        <u/>
        <sz val="11"/>
        <color theme="0"/>
        <name val="Arial"/>
        <family val="2"/>
        <scheme val="none"/>
      </font>
      <fill>
        <patternFill>
          <bgColor theme="1" tint="4.9989318521683403E-2"/>
        </patternFill>
      </fill>
    </dxf>
    <dxf>
      <fill>
        <patternFill>
          <bgColor theme="1"/>
        </patternFill>
      </fill>
    </dxf>
    <dxf>
      <font>
        <b/>
        <i val="0"/>
        <color rgb="FFF0E9DE"/>
      </font>
      <fill>
        <patternFill>
          <fgColor rgb="FF9F6F54"/>
        </patternFill>
      </fill>
      <border>
        <left style="thick">
          <color auto="1"/>
        </left>
        <right style="thick">
          <color auto="1"/>
        </right>
        <top style="thick">
          <color auto="1"/>
        </top>
        <bottom style="thick">
          <color auto="1"/>
        </bottom>
      </border>
    </dxf>
    <dxf>
      <font>
        <b/>
        <i val="0"/>
        <color rgb="FFF0E9DE"/>
      </font>
      <fill>
        <patternFill>
          <fgColor rgb="FF6B4A36"/>
        </patternFill>
      </fill>
      <border>
        <left style="thick">
          <color auto="1"/>
        </left>
        <right style="thick">
          <color auto="1"/>
        </right>
        <top style="thick">
          <color auto="1"/>
        </top>
        <bottom style="thick">
          <color auto="1"/>
        </bottom>
      </border>
    </dxf>
    <dxf>
      <font>
        <b/>
        <i val="0"/>
        <color rgb="FFF0E9DE"/>
      </font>
      <fill>
        <patternFill>
          <fgColor rgb="FF9F6F54"/>
        </patternFill>
      </fill>
      <border>
        <left style="thin">
          <color auto="1"/>
        </left>
        <right style="thin">
          <color auto="1"/>
        </right>
        <top style="thin">
          <color auto="1"/>
        </top>
        <bottom style="thin">
          <color auto="1"/>
        </bottom>
        <vertical style="thin">
          <color auto="1"/>
        </vertical>
        <horizontal style="thin">
          <color auto="1"/>
        </horizontal>
      </border>
    </dxf>
    <dxf>
      <font>
        <b/>
        <i val="0"/>
        <color rgb="FFF0E9DE"/>
      </font>
      <fill>
        <patternFill>
          <fgColor rgb="FF9F6F54"/>
        </patternFill>
      </fill>
      <border>
        <left style="thin">
          <color auto="1"/>
        </left>
        <right style="thin">
          <color auto="1"/>
        </right>
        <top style="thin">
          <color auto="1"/>
        </top>
        <bottom style="thin">
          <color auto="1"/>
        </bottom>
        <vertical style="thin">
          <color auto="1"/>
        </vertical>
        <horizontal style="thin">
          <color auto="1"/>
        </horizontal>
      </border>
    </dxf>
    <dxf>
      <font>
        <b/>
        <i val="0"/>
        <color rgb="FFF0E9DE"/>
      </font>
      <fill>
        <patternFill>
          <fgColor rgb="FFD8C0A8"/>
        </patternFill>
      </fill>
      <border>
        <left style="thin">
          <color auto="1"/>
        </left>
        <right style="thin">
          <color auto="1"/>
        </right>
        <top style="thin">
          <color auto="1"/>
        </top>
        <bottom style="thin">
          <color auto="1"/>
        </bottom>
        <vertical style="thin">
          <color auto="1"/>
        </vertical>
        <horizontal style="thin">
          <color auto="1"/>
        </horizontal>
      </border>
    </dxf>
    <dxf>
      <font>
        <b/>
        <i val="0"/>
        <color rgb="FFF0E9DE"/>
      </font>
      <fill>
        <patternFill>
          <fgColor rgb="FF6B4A3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ont>
        <b/>
        <i val="0"/>
        <color rgb="FFF0E9DE"/>
      </font>
      <fill>
        <patternFill>
          <bgColor rgb="FF6B4A36"/>
        </patternFill>
      </fill>
      <border>
        <left style="thick">
          <color rgb="FF6B4A36"/>
        </left>
        <right style="thick">
          <color rgb="FF6B4A36"/>
        </right>
        <top style="thick">
          <color rgb="FF6B4A36"/>
        </top>
        <bottom style="thick">
          <color rgb="FF6B4A36"/>
        </bottom>
      </border>
    </dxf>
    <dxf>
      <font>
        <b/>
        <i val="0"/>
        <color theme="1"/>
      </font>
      <fill>
        <patternFill>
          <bgColor theme="5" tint="0.59996337778862885"/>
        </patternFill>
      </fill>
      <border>
        <left style="thin">
          <color auto="1"/>
        </left>
        <right style="thin">
          <color auto="1"/>
        </right>
        <top style="thin">
          <color auto="1"/>
        </top>
        <bottom style="thin">
          <color auto="1"/>
        </bottom>
      </border>
    </dxf>
    <dxf>
      <font>
        <b/>
        <i val="0"/>
        <color theme="1"/>
      </font>
      <fill>
        <patternFill>
          <bgColor theme="5" tint="0.59996337778862885"/>
        </patternFill>
      </fill>
      <border>
        <left style="thin">
          <color auto="1"/>
        </left>
        <right style="thin">
          <color auto="1"/>
        </right>
        <top style="thin">
          <color auto="1"/>
        </top>
        <bottom style="thin">
          <color auto="1"/>
        </bottom>
      </border>
    </dxf>
    <dxf>
      <font>
        <b/>
        <i val="0"/>
        <color theme="1"/>
      </font>
      <fill>
        <patternFill>
          <bgColor theme="5" tint="0.79998168889431442"/>
        </patternFill>
      </fill>
      <border diagonalUp="0" diagonalDown="0">
        <left style="thin">
          <color auto="1"/>
        </left>
        <right style="thin">
          <color auto="1"/>
        </right>
        <top style="thin">
          <color auto="1"/>
        </top>
        <bottom style="thin">
          <color auto="1"/>
        </bottom>
        <vertical/>
        <horizontal/>
      </border>
    </dxf>
    <dxf>
      <font>
        <b/>
        <i val="0"/>
        <color theme="1"/>
      </font>
      <fill>
        <patternFill>
          <bgColor theme="5" tint="0.39994506668294322"/>
        </patternFill>
      </fill>
      <border>
        <left style="thin">
          <color auto="1"/>
        </left>
        <right style="thin">
          <color auto="1"/>
        </right>
        <top style="thin">
          <color auto="1"/>
        </top>
        <bottom style="thin">
          <color auto="1"/>
        </bottom>
      </border>
    </dxf>
    <dxf>
      <fill>
        <patternFill>
          <bgColor theme="5" tint="-0.499984740745262"/>
        </patternFill>
      </fill>
      <border>
        <left style="thin">
          <color auto="1"/>
        </left>
        <right style="thin">
          <color auto="1"/>
        </right>
        <top style="thin">
          <color auto="1"/>
        </top>
        <bottom style="thin">
          <color auto="1"/>
        </bottom>
      </border>
    </dxf>
    <dxf>
      <font>
        <color rgb="FFF0E9DE"/>
      </font>
      <fill>
        <patternFill patternType="solid">
          <fgColor rgb="FF6B4A36"/>
          <bgColor rgb="FF9F6F54"/>
        </patternFill>
      </fill>
      <border>
        <horizontal style="thin">
          <color theme="5" tint="-0.499984740745262"/>
        </horizontal>
      </border>
    </dxf>
    <dxf>
      <font>
        <b val="0"/>
        <i val="0"/>
        <color rgb="FFF0E9DE"/>
      </font>
      <fill>
        <patternFill patternType="solid">
          <fgColor rgb="FF6B4A36"/>
          <bgColor rgb="FF9F6F54"/>
        </patternFill>
      </fill>
      <border>
        <left style="thin">
          <color theme="5" tint="-0.499984740745262"/>
        </left>
        <right style="thin">
          <color theme="5" tint="-0.499984740745262"/>
        </right>
        <top style="thin">
          <color theme="5" tint="-0.499984740745262"/>
        </top>
        <bottom style="thin">
          <color theme="5" tint="-0.499984740745262"/>
        </bottom>
        <horizontal style="thin">
          <color theme="5" tint="-0.499984740745262"/>
        </horizontal>
      </border>
    </dxf>
    <dxf>
      <font>
        <b/>
        <color theme="1"/>
      </font>
    </dxf>
    <dxf>
      <font>
        <b/>
        <color theme="1"/>
      </font>
      <fill>
        <patternFill patternType="solid">
          <fgColor theme="5" tint="0.79998168889431442"/>
          <bgColor theme="5" tint="0.79998168889431442"/>
        </patternFill>
      </fill>
      <border>
        <top style="thin">
          <color theme="5" tint="0.39997558519241921"/>
        </top>
        <bottom style="thin">
          <color theme="5" tint="0.39997558519241921"/>
        </bottom>
      </border>
    </dxf>
    <dxf>
      <font>
        <b/>
        <color theme="1"/>
      </font>
      <border>
        <bottom style="thin">
          <color theme="5" tint="0.79998168889431442"/>
        </bottom>
      </border>
    </dxf>
    <dxf>
      <font>
        <color rgb="FFF0E9DE"/>
      </font>
      <border>
        <left style="thin">
          <color theme="5" tint="0.79998168889431442"/>
        </left>
        <right style="thin">
          <color theme="5" tint="0.79998168889431442"/>
        </right>
      </border>
    </dxf>
    <dxf>
      <font>
        <color rgb="FFF0E9DE"/>
      </font>
      <border>
        <left style="thin">
          <color auto="1"/>
        </left>
        <right style="thin">
          <color auto="1"/>
        </right>
        <top style="thin">
          <color auto="1"/>
        </top>
        <bottom style="thin">
          <color auto="1"/>
        </bottom>
      </border>
    </dxf>
    <dxf>
      <font>
        <b/>
        <color theme="0"/>
      </font>
      <fill>
        <patternFill patternType="solid">
          <fgColor theme="5" tint="-0.499984740745262"/>
          <bgColor theme="5" tint="-0.499984740745262"/>
        </patternFill>
      </fill>
    </dxf>
    <dxf>
      <font>
        <color rgb="FFF0E9DE"/>
      </font>
      <fill>
        <patternFill patternType="solid">
          <fgColor rgb="FF6B4A36"/>
          <bgColor rgb="FF9F6F54"/>
        </patternFill>
      </fill>
      <border>
        <left style="thin">
          <color theme="5"/>
        </left>
        <right style="thin">
          <color theme="5"/>
        </right>
        <top style="thin">
          <color theme="5"/>
        </top>
        <bottom style="thin">
          <color theme="5"/>
        </bottom>
        <horizontal style="thin">
          <color theme="5" tint="-0.499984740745262"/>
        </horizontal>
      </border>
    </dxf>
    <dxf>
      <font>
        <b/>
        <i val="0"/>
        <color rgb="FFF0E9DE"/>
      </font>
      <fill>
        <patternFill patternType="solid">
          <fgColor rgb="FF6B4A36"/>
          <bgColor theme="5" tint="0.59999389629810485"/>
        </patternFill>
      </fill>
      <border>
        <left style="thin">
          <color theme="5" tint="0.79989013336588644"/>
        </left>
        <right style="thin">
          <color theme="5" tint="0.79989013336588644"/>
        </right>
        <top style="thin">
          <color theme="5" tint="0.79989013336588644"/>
        </top>
        <bottom style="thin">
          <color theme="5" tint="0.79989013336588644"/>
        </bottom>
        <vertical style="thin">
          <color theme="5" tint="0.79995117038483843"/>
        </vertical>
        <horizontal style="thin">
          <color theme="5" tint="0.79995117038483843"/>
        </horizontal>
      </border>
    </dxf>
    <dxf>
      <font>
        <color theme="0"/>
      </font>
      <fill>
        <patternFill patternType="solid">
          <fgColor rgb="FF6B4A36"/>
          <bgColor theme="5" tint="-0.499984740745262"/>
        </patternFill>
      </fill>
      <border>
        <horizontal style="thin">
          <color theme="5" tint="-0.499984740745262"/>
        </horizontal>
      </border>
    </dxf>
    <dxf>
      <font>
        <b/>
        <color theme="0"/>
      </font>
      <fill>
        <patternFill>
          <fgColor rgb="FF6B4A36"/>
        </patternFill>
      </fill>
      <border>
        <horizontal style="thin">
          <color theme="5" tint="-0.499984740745262"/>
        </horizontal>
      </border>
    </dxf>
    <dxf>
      <font>
        <b/>
        <color theme="1"/>
      </font>
    </dxf>
    <dxf>
      <font>
        <b/>
        <color theme="1"/>
      </font>
      <fill>
        <patternFill patternType="solid">
          <fgColor theme="5" tint="0.79998168889431442"/>
          <bgColor theme="5" tint="0.79998168889431442"/>
        </patternFill>
      </fill>
      <border>
        <top style="thin">
          <color theme="5" tint="0.39997558519241921"/>
        </top>
        <bottom style="thin">
          <color theme="5" tint="0.39997558519241921"/>
        </bottom>
      </border>
    </dxf>
    <dxf>
      <font>
        <b/>
        <color theme="1"/>
      </font>
      <border>
        <bottom style="thin">
          <color theme="5" tint="0.79998168889431442"/>
        </bottom>
      </border>
    </dxf>
    <dxf>
      <border>
        <left style="thin">
          <color theme="5" tint="0.79998168889431442"/>
        </left>
        <right style="thin">
          <color theme="5" tint="0.79998168889431442"/>
        </right>
      </border>
    </dxf>
    <dxf>
      <fill>
        <patternFill patternType="solid">
          <fgColor rgb="FFD8C0A8"/>
          <bgColor theme="5" tint="0.39994506668294322"/>
        </patternFill>
      </fill>
    </dxf>
    <dxf>
      <font>
        <b/>
        <color theme="0"/>
      </font>
      <fill>
        <patternFill patternType="solid">
          <fgColor theme="5" tint="-0.499984740745262"/>
          <bgColor theme="5" tint="-0.499984740745262"/>
        </patternFill>
      </fill>
    </dxf>
    <dxf>
      <font>
        <b/>
        <color theme="0"/>
      </font>
      <fill>
        <patternFill patternType="solid">
          <fgColor rgb="FF6B4A36"/>
          <bgColor theme="5" tint="-0.499984740745262"/>
        </patternFill>
      </fill>
      <border>
        <bottom style="thin">
          <color theme="5"/>
        </bottom>
        <horizontal style="thin">
          <color theme="5" tint="-0.499984740745262"/>
        </horizontal>
      </border>
    </dxf>
    <dxf>
      <font>
        <color theme="1"/>
      </font>
      <fill>
        <patternFill patternType="solid">
          <fgColor rgb="FFD8C0A8"/>
          <bgColor theme="5" tint="0.59999389629810485"/>
        </patternFill>
      </fill>
      <border>
        <horizontal style="thin">
          <color theme="5" tint="0.79998168889431442"/>
        </horizontal>
      </border>
    </dxf>
    <dxf>
      <font>
        <color theme="0"/>
      </font>
      <fill>
        <patternFill patternType="solid">
          <fgColor theme="5" tint="-0.499984740745262"/>
          <bgColor rgb="FF6B4A36"/>
        </patternFill>
      </fill>
      <border>
        <left style="thin">
          <color theme="5" tint="-0.499984740745262"/>
        </left>
        <right style="thin">
          <color theme="5" tint="-0.499984740745262"/>
        </right>
        <top style="thin">
          <color theme="5" tint="-0.499984740745262"/>
        </top>
        <bottom style="thin">
          <color theme="5" tint="-0.499984740745262"/>
        </bottom>
        <horizontal style="thin">
          <color theme="5" tint="-0.499984740745262"/>
        </horizontal>
      </border>
    </dxf>
    <dxf>
      <font>
        <b/>
        <color theme="0"/>
      </font>
      <fill>
        <patternFill patternType="solid">
          <fgColor theme="5" tint="-0.499984740745262"/>
          <bgColor rgb="FF6B4A36"/>
        </patternFill>
      </fill>
      <border>
        <left style="thin">
          <color rgb="FFF0E9DE"/>
        </left>
        <right style="thin">
          <color rgb="FFF0E9DE"/>
        </right>
        <top style="thin">
          <color rgb="FFF0E9DE"/>
        </top>
        <bottom style="thin">
          <color rgb="FFF0E9DE"/>
        </bottom>
        <horizontal style="thin">
          <color theme="5" tint="-0.499984740745262"/>
        </horizontal>
      </border>
    </dxf>
    <dxf>
      <font>
        <b/>
        <color theme="1"/>
      </font>
      <border>
        <left style="thin">
          <color auto="1"/>
        </left>
        <right style="thin">
          <color auto="1"/>
        </right>
        <top style="thin">
          <color auto="1"/>
        </top>
        <bottom style="thin">
          <color auto="1"/>
        </bottom>
        <vertical style="thin">
          <color auto="1"/>
        </vertical>
        <horizontal style="thin">
          <color auto="1"/>
        </horizontal>
      </border>
    </dxf>
    <dxf>
      <font>
        <b/>
        <color theme="1"/>
      </font>
      <fill>
        <patternFill patternType="solid">
          <fgColor theme="5" tint="0.79998168889431442"/>
          <bgColor theme="5" tint="0.79998168889431442"/>
        </patternFill>
      </fill>
      <border>
        <left style="thin">
          <color theme="5" tint="0.39994506668294322"/>
        </left>
        <right style="thin">
          <color theme="5" tint="0.39994506668294322"/>
        </right>
        <top style="thin">
          <color theme="5" tint="0.39994506668294322"/>
        </top>
        <bottom style="thin">
          <color theme="5" tint="0.39994506668294322"/>
        </bottom>
        <vertical style="thin">
          <color theme="5" tint="0.39994506668294322"/>
        </vertical>
        <horizontal style="thin">
          <color theme="5" tint="0.39994506668294322"/>
        </horizontal>
      </border>
    </dxf>
    <dxf>
      <font>
        <b/>
        <color theme="1"/>
      </font>
      <border>
        <left style="thin">
          <color rgb="FF6B4A36"/>
        </left>
        <right style="thin">
          <color rgb="FF6B4A36"/>
        </right>
        <top style="thin">
          <color rgb="FF6B4A36"/>
        </top>
        <bottom style="thin">
          <color rgb="FF6B4A36"/>
        </bottom>
        <vertical style="thin">
          <color rgb="FF6B4A36"/>
        </vertical>
        <horizontal style="thin">
          <color rgb="FF6B4A36"/>
        </horizontal>
      </border>
    </dxf>
    <dxf>
      <border>
        <left style="thin">
          <color theme="5" tint="0.79995117038483843"/>
        </left>
        <right style="thin">
          <color theme="5" tint="0.79995117038483843"/>
        </right>
        <top style="thin">
          <color theme="5" tint="0.79995117038483843"/>
        </top>
        <bottom style="thin">
          <color theme="5" tint="0.79995117038483843"/>
        </bottom>
        <vertical style="thin">
          <color theme="5" tint="0.79995117038483843"/>
        </vertical>
        <horizontal style="thin">
          <color theme="5" tint="0.79995117038483843"/>
        </horizontal>
      </border>
    </dxf>
    <dxf>
      <fill>
        <patternFill patternType="solid">
          <fgColor theme="5" tint="0.39997558519241921"/>
          <bgColor theme="5" tint="0.39997558519241921"/>
        </patternFill>
      </fill>
      <border>
        <left style="thin">
          <color auto="1"/>
        </left>
        <right style="thin">
          <color auto="1"/>
        </right>
        <top style="thin">
          <color auto="1"/>
        </top>
        <bottom style="thin">
          <color auto="1"/>
        </bottom>
        <vertical style="thin">
          <color auto="1"/>
        </vertical>
        <horizontal style="thin">
          <color auto="1"/>
        </horizontal>
      </border>
    </dxf>
    <dxf>
      <font>
        <b/>
        <i val="0"/>
        <color rgb="FFF0E9DE"/>
      </font>
      <fill>
        <patternFill patternType="solid">
          <fgColor theme="5" tint="-0.499984740745262"/>
          <bgColor rgb="FF6B4A36"/>
        </patternFill>
      </fill>
      <border>
        <left style="thin">
          <color auto="1"/>
        </left>
        <right style="thin">
          <color auto="1"/>
        </right>
        <top style="thin">
          <color auto="1"/>
        </top>
        <bottom style="thin">
          <color auto="1"/>
        </bottom>
        <vertical style="thin">
          <color auto="1"/>
        </vertical>
        <horizontal style="thin">
          <color auto="1"/>
        </horizontal>
      </border>
    </dxf>
    <dxf>
      <font>
        <b/>
        <i val="0"/>
        <color rgb="FFF0E9DE"/>
      </font>
      <fill>
        <patternFill patternType="solid">
          <fgColor theme="5" tint="-0.499984740745262"/>
          <bgColor rgb="FF6B4A36"/>
        </patternFill>
      </fill>
      <border>
        <left style="thin">
          <color rgb="FF472D2D"/>
        </left>
        <right style="thin">
          <color rgb="FF472D2D"/>
        </right>
        <top style="thin">
          <color rgb="FF472D2D"/>
        </top>
        <bottom style="thin">
          <color rgb="FF472D2D"/>
        </bottom>
        <vertical style="thin">
          <color theme="5"/>
        </vertical>
        <horizontal style="thin">
          <color theme="5" tint="-0.499984740745262"/>
        </horizontal>
      </border>
    </dxf>
    <dxf>
      <font>
        <b/>
        <i val="0"/>
        <color rgb="FFF0E9DE"/>
      </font>
      <fill>
        <patternFill patternType="solid">
          <fgColor rgb="FF9F6F54"/>
          <bgColor rgb="FF9F6F54"/>
        </patternFill>
      </fill>
      <border>
        <left style="thin">
          <color rgb="FFF0E9DE"/>
        </left>
        <right style="thin">
          <color rgb="FFF0E9DE"/>
        </right>
        <top style="thin">
          <color rgb="FFF0E9DE"/>
        </top>
        <bottom style="thin">
          <color rgb="FFF0E9DE"/>
        </bottom>
        <horizontal style="thin">
          <color theme="5" tint="0.79998168889431442"/>
        </horizontal>
      </border>
    </dxf>
    <dxf>
      <font>
        <b/>
        <i val="0"/>
        <sz val="11"/>
        <color rgb="FFF0E9DE"/>
        <name val="Arial"/>
        <family val="2"/>
        <scheme val="none"/>
      </font>
      <fill>
        <patternFill>
          <bgColor rgb="FF6B4A36"/>
        </patternFill>
      </fill>
      <border>
        <left style="thin">
          <color auto="1"/>
        </left>
        <right style="thin">
          <color auto="1"/>
        </right>
        <top style="thin">
          <color auto="1"/>
        </top>
        <bottom style="thin">
          <color auto="1"/>
        </bottom>
      </border>
    </dxf>
    <dxf>
      <font>
        <b/>
        <i val="0"/>
        <name val="Arial"/>
        <family val="2"/>
        <scheme val="none"/>
      </font>
      <fill>
        <patternFill patternType="solid">
          <fgColor theme="0"/>
          <bgColor rgb="FF3E241B"/>
        </patternFill>
      </fill>
      <border>
        <left style="thin">
          <color rgb="FFF0E9DE"/>
        </left>
        <right style="thin">
          <color rgb="FFF0E9DE"/>
        </right>
        <top style="thin">
          <color rgb="FFF0E9DE"/>
        </top>
        <bottom style="thin">
          <color rgb="FFF0E9DE"/>
        </bottom>
      </border>
    </dxf>
    <dxf>
      <font>
        <b/>
        <i val="0"/>
        <color rgb="FFF0E9DE"/>
        <name val="Arial"/>
        <family val="2"/>
        <scheme val="none"/>
      </font>
      <fill>
        <patternFill>
          <bgColor rgb="FF6B4A36"/>
        </patternFill>
      </fill>
      <border>
        <left style="thin">
          <color rgb="FFF0E9DE"/>
        </left>
        <right style="thin">
          <color rgb="FFF0E9DE"/>
        </right>
        <top style="thin">
          <color rgb="FFF0E9DE"/>
        </top>
        <bottom style="thin">
          <color rgb="FFF0E9DE"/>
        </bottom>
        <vertical style="thin">
          <color auto="1"/>
        </vertical>
        <horizontal style="thin">
          <color auto="1"/>
        </horizontal>
      </border>
    </dxf>
    <dxf>
      <font>
        <b/>
        <i val="0"/>
        <color rgb="FFF0E9DE"/>
        <name val="Arial"/>
        <family val="2"/>
        <scheme val="none"/>
      </font>
      <fill>
        <patternFill>
          <bgColor rgb="FF3E241B"/>
        </patternFill>
      </fill>
      <border>
        <left style="thin">
          <color rgb="FFF0E9DE"/>
        </left>
        <right style="thin">
          <color rgb="FFF0E9DE"/>
        </right>
        <top style="thin">
          <color rgb="FFF0E9DE"/>
        </top>
        <bottom style="thin">
          <color rgb="FFF0E9DE"/>
        </bottom>
        <vertical style="thin">
          <color auto="1"/>
        </vertical>
        <horizontal style="thin">
          <color auto="1"/>
        </horizontal>
      </border>
    </dxf>
    <dxf>
      <font>
        <color theme="1"/>
      </font>
    </dxf>
  </dxfs>
  <tableStyles count="16" defaultTableStyle="TableStyleMedium2" defaultPivotStyle="PivotStyleLight16">
    <tableStyle name="Black" pivot="0" table="0" count="1" xr9:uid="{A2FC09DF-5F79-4CBD-B557-2B10883BF5B6}">
      <tableStyleElement type="wholeTable" dxfId="199"/>
    </tableStyle>
    <tableStyle name="Cofee Style" pivot="0" table="0" count="5" xr9:uid="{C049AE3E-8300-4C26-9C5E-0E112A0C202D}">
      <tableStyleElement type="wholeTable" dxfId="198"/>
      <tableStyleElement type="headerRow" dxfId="197"/>
    </tableStyle>
    <tableStyle name="COFFEE" pivot="0" table="0" count="8" xr9:uid="{F92FBC50-793B-4CD2-8CF1-2E869606246B}">
      <tableStyleElement type="wholeTable" dxfId="196"/>
      <tableStyleElement type="headerRow" dxfId="195"/>
    </tableStyle>
    <tableStyle name="Coffee Custom" table="0" count="10" xr9:uid="{297C7327-143E-4409-AAB8-9487F256CD32}">
      <tableStyleElement type="wholeTable" dxfId="194"/>
      <tableStyleElement type="headerRow" dxfId="193"/>
      <tableStyleElement type="totalRow" dxfId="192"/>
      <tableStyleElement type="secondRowStripe" dxfId="191"/>
      <tableStyleElement type="secondColumnStripe" dxfId="190"/>
      <tableStyleElement type="firstSubtotalRow" dxfId="189"/>
      <tableStyleElement type="firstRowSubheading" dxfId="188"/>
      <tableStyleElement type="secondRowSubheading" dxfId="187"/>
      <tableStyleElement type="pageFieldLabels" dxfId="186"/>
      <tableStyleElement type="pageFieldValues" dxfId="185"/>
    </tableStyle>
    <tableStyle name="Coffee Custom 2" table="0" count="10" xr9:uid="{7226339E-0E9A-4AB5-994E-5459A46210EE}">
      <tableStyleElement type="wholeTable" dxfId="184"/>
      <tableStyleElement type="headerRow" dxfId="183"/>
      <tableStyleElement type="totalRow" dxfId="182"/>
      <tableStyleElement type="secondRowStripe" dxfId="181"/>
      <tableStyleElement type="secondColumnStripe" dxfId="180"/>
      <tableStyleElement type="firstSubtotalRow" dxfId="179"/>
      <tableStyleElement type="firstRowSubheading" dxfId="178"/>
      <tableStyleElement type="secondRowSubheading" dxfId="177"/>
      <tableStyleElement type="pageFieldLabels" dxfId="176"/>
      <tableStyleElement type="pageFieldValues" dxfId="175"/>
    </tableStyle>
    <tableStyle name="Coffee Pallette" table="0" count="10" xr9:uid="{7891CD7B-AAB6-4615-A1DD-EBC9EA6914B1}">
      <tableStyleElement type="wholeTable" dxfId="174"/>
      <tableStyleElement type="headerRow" dxfId="173"/>
      <tableStyleElement type="totalRow" dxfId="172"/>
      <tableStyleElement type="secondRowStripe" dxfId="171"/>
      <tableStyleElement type="secondColumnStripe" dxfId="170"/>
      <tableStyleElement type="firstSubtotalRow" dxfId="169"/>
      <tableStyleElement type="firstRowSubheading" dxfId="168"/>
      <tableStyleElement type="secondRowSubheading" dxfId="167"/>
      <tableStyleElement type="pageFieldLabels" dxfId="166"/>
      <tableStyleElement type="pageFieldValues" dxfId="165"/>
    </tableStyle>
    <tableStyle name="PivotTable Style 1" table="0" count="6" xr9:uid="{FB5239D7-5CB2-46AB-A2F8-D9470D3B52D1}">
      <tableStyleElement type="wholeTable" dxfId="164"/>
      <tableStyleElement type="firstRowStripe" dxfId="163"/>
      <tableStyleElement type="secondRowStripe" dxfId="162"/>
      <tableStyleElement type="secondColumnStripe" size="9"/>
      <tableStyleElement type="pageFieldLabels" dxfId="161"/>
      <tableStyleElement type="pageFieldValues" dxfId="160"/>
    </tableStyle>
    <tableStyle name="PivotTable Style coffee" table="0" count="7" xr9:uid="{A22E65C8-E90F-4586-A6F3-054570DF36A4}">
      <tableStyleElement type="wholeTable" dxfId="159"/>
      <tableStyleElement type="headerRow" dxfId="158"/>
      <tableStyleElement type="firstRowStripe" dxfId="157"/>
      <tableStyleElement type="firstColumnStripe" dxfId="156"/>
      <tableStyleElement type="secondColumnStripe" dxfId="155"/>
      <tableStyleElement type="pageFieldLabels" dxfId="154"/>
      <tableStyleElement type="pageFieldValues" dxfId="153"/>
    </tableStyle>
    <tableStyle name="Slicer Style 1" pivot="0" table="0" count="6" xr9:uid="{8F0DB2CD-FCEB-43AD-8443-0B2516C1CD6E}">
      <tableStyleElement type="wholeTable" dxfId="152"/>
      <tableStyleElement type="headerRow" dxfId="151"/>
    </tableStyle>
    <tableStyle name="Slicer Style 2" pivot="0" table="0" count="9" xr9:uid="{B1E5119C-D198-4171-8E3E-5A88C3B07F5B}">
      <tableStyleElement type="wholeTable" dxfId="150"/>
      <tableStyleElement type="headerRow" dxfId="149"/>
    </tableStyle>
    <tableStyle name="Slicer Style 3" pivot="0" table="0" count="4" xr9:uid="{3B75AD3D-8518-4F34-9D81-25A07C4A6D3F}">
      <tableStyleElement type="wholeTable" dxfId="148"/>
      <tableStyleElement type="headerRow" dxfId="147"/>
    </tableStyle>
    <tableStyle name="Slicer Style 4" pivot="0" table="0" count="5" xr9:uid="{004ADC90-9DD4-4700-A6F9-FAD2ECFB1E29}">
      <tableStyleElement type="wholeTable" dxfId="146"/>
      <tableStyleElement type="headerRow" dxfId="145"/>
    </tableStyle>
    <tableStyle name="Slicer Style 5" pivot="0" table="0" count="7" xr9:uid="{69E5BFFC-04B1-49E1-B9FB-4959BA49E3A4}">
      <tableStyleElement type="wholeTable" dxfId="144"/>
      <tableStyleElement type="headerRow" dxfId="143"/>
    </tableStyle>
    <tableStyle name="Slicer Style 5 22" pivot="0" table="0" count="7" xr9:uid="{DD9AAA32-1FA7-4650-949E-19995B205110}">
      <tableStyleElement type="wholeTable" dxfId="142"/>
      <tableStyleElement type="headerRow" dxfId="141"/>
    </tableStyle>
    <tableStyle name="Timeline Style 1" pivot="0" table="0" count="9" xr9:uid="{C81F54A0-F4DE-4D7A-86C4-D472D4796BD2}">
      <tableStyleElement type="wholeTable" dxfId="140"/>
      <tableStyleElement type="headerRow" dxfId="139"/>
    </tableStyle>
    <tableStyle name="Timeline Style 2" pivot="0" table="0" count="9" xr9:uid="{02C1BDB8-8FF1-4592-ADDB-79A5C142C091}">
      <tableStyleElement type="wholeTable" dxfId="138"/>
      <tableStyleElement type="headerRow" dxfId="137"/>
    </tableStyle>
  </tableStyles>
  <colors>
    <mruColors>
      <color rgb="FFF0E9DE"/>
      <color rgb="FF50C878"/>
      <color rgb="FFF48484"/>
      <color rgb="FFEF4B4B"/>
      <color rgb="FF6B4A36"/>
      <color rgb="FFD8C0A8"/>
      <color rgb="FFFF9933"/>
      <color rgb="FFE60000"/>
      <color rgb="FFEC5800"/>
      <color rgb="FFFF4433"/>
    </mruColors>
  </colors>
  <extLst>
    <ext xmlns:x14="http://schemas.microsoft.com/office/spreadsheetml/2009/9/main" uri="{46F421CA-312F-682f-3DD2-61675219B42D}">
      <x14:dxfs count="29">
        <dxf>
          <font>
            <b/>
            <i val="0"/>
            <sz val="10"/>
            <color theme="5" tint="-0.499984740745262"/>
            <name val="Arial"/>
            <family val="2"/>
            <scheme val="none"/>
          </font>
          <fill>
            <patternFill>
              <bgColor theme="5" tint="0.59996337778862885"/>
            </patternFill>
          </fill>
          <border>
            <left style="thin">
              <color auto="1"/>
            </left>
            <right style="thin">
              <color auto="1"/>
            </right>
            <top style="thin">
              <color auto="1"/>
            </top>
            <bottom style="thin">
              <color auto="1"/>
            </bottom>
          </border>
        </dxf>
        <dxf>
          <font>
            <b/>
            <i val="0"/>
            <sz val="10"/>
            <color theme="5" tint="-0.499984740745262"/>
            <name val="Arial"/>
            <family val="2"/>
            <scheme val="none"/>
          </font>
          <fill>
            <patternFill>
              <bgColor theme="5" tint="0.79998168889431442"/>
            </patternFill>
          </fill>
          <border>
            <left style="thin">
              <color auto="1"/>
            </left>
            <right style="thin">
              <color auto="1"/>
            </right>
            <top style="thin">
              <color auto="1"/>
            </top>
            <bottom style="thin">
              <color auto="1"/>
            </bottom>
          </border>
        </dxf>
        <dxf>
          <font>
            <b/>
            <i val="0"/>
            <sz val="9"/>
            <color theme="5" tint="0.79992065187536243"/>
            <name val="Arial"/>
            <family val="2"/>
            <scheme val="none"/>
          </font>
          <fill>
            <patternFill>
              <bgColor theme="5" tint="0.39994506668294322"/>
            </patternFill>
          </fill>
          <border>
            <left style="thin">
              <color auto="1"/>
            </left>
            <right style="thin">
              <color auto="1"/>
            </right>
            <top style="thin">
              <color auto="1"/>
            </top>
            <bottom style="thin">
              <color auto="1"/>
            </bottom>
          </border>
        </dxf>
        <dxf>
          <font>
            <b/>
            <i val="0"/>
            <sz val="8"/>
            <color theme="1"/>
            <name val="Arial"/>
            <family val="2"/>
            <scheme val="none"/>
          </font>
          <border>
            <left style="thick">
              <color theme="1" tint="4.9989318521683403E-2"/>
            </left>
            <right style="thick">
              <color theme="1" tint="4.9989318521683403E-2"/>
            </right>
            <top style="thick">
              <color theme="1" tint="4.9989318521683403E-2"/>
            </top>
            <bottom style="thick">
              <color theme="1" tint="4.9989318521683403E-2"/>
            </bottom>
          </border>
        </dxf>
        <dxf>
          <font>
            <b/>
            <i val="0"/>
            <sz val="9"/>
            <color theme="5" tint="0.79992065187536243"/>
            <name val="Arial"/>
            <family val="2"/>
            <scheme val="none"/>
          </font>
          <fill>
            <patternFill>
              <fgColor theme="5" tint="0.59996337778862885"/>
            </patternFill>
          </fill>
          <border>
            <left style="thin">
              <color auto="1"/>
            </left>
            <right style="thin">
              <color auto="1"/>
            </right>
            <top style="thin">
              <color auto="1"/>
            </top>
            <bottom style="thin">
              <color auto="1"/>
            </bottom>
          </border>
        </dxf>
        <dxf>
          <font>
            <b/>
            <i val="0"/>
            <sz val="12"/>
            <color theme="5" tint="-0.499984740745262"/>
            <name val="Arial"/>
            <family val="2"/>
            <scheme val="none"/>
          </font>
          <fill>
            <patternFill>
              <bgColor theme="5" tint="0.59996337778862885"/>
            </patternFill>
          </fill>
          <border>
            <left style="thin">
              <color auto="1"/>
            </left>
            <right style="thin">
              <color auto="1"/>
            </right>
            <top style="thin">
              <color auto="1"/>
            </top>
            <bottom style="thin">
              <color auto="1"/>
            </bottom>
          </border>
        </dxf>
        <dxf>
          <font>
            <b/>
            <i val="0"/>
            <sz val="12"/>
            <color theme="5" tint="-0.499984740745262"/>
            <name val="Arial"/>
            <family val="2"/>
            <scheme val="none"/>
          </font>
          <fill>
            <patternFill>
              <bgColor theme="5" tint="0.79998168889431442"/>
            </patternFill>
          </fill>
          <border>
            <left style="thin">
              <color auto="1"/>
            </left>
            <right style="thin">
              <color auto="1"/>
            </right>
            <top style="thin">
              <color auto="1"/>
            </top>
            <bottom style="thin">
              <color auto="1"/>
            </bottom>
          </border>
        </dxf>
        <dxf>
          <font>
            <b/>
            <i val="0"/>
            <sz val="12"/>
            <color theme="5" tint="0.79995117038483843"/>
            <name val="Arial"/>
            <family val="2"/>
            <scheme val="none"/>
          </font>
          <fill>
            <patternFill>
              <bgColor theme="5" tint="0.39994506668294322"/>
            </patternFill>
          </fill>
          <border>
            <left style="thin">
              <color auto="1"/>
            </left>
            <right style="thin">
              <color auto="1"/>
            </right>
            <top style="thin">
              <color auto="1"/>
            </top>
            <bottom style="thin">
              <color auto="1"/>
            </bottom>
          </border>
        </dxf>
        <dxf>
          <font>
            <b/>
            <i val="0"/>
            <sz val="10"/>
            <color theme="1"/>
            <name val="Arial"/>
            <family val="2"/>
            <scheme val="none"/>
          </font>
          <border>
            <left style="thick">
              <color theme="1" tint="4.9989318521683403E-2"/>
            </left>
            <right style="thick">
              <color theme="1" tint="4.9989318521683403E-2"/>
            </right>
            <top style="thick">
              <color theme="1" tint="4.9989318521683403E-2"/>
            </top>
            <bottom style="thick">
              <color theme="1" tint="4.9989318521683403E-2"/>
            </bottom>
          </border>
        </dxf>
        <dxf>
          <font>
            <b/>
            <i val="0"/>
            <sz val="12"/>
            <color theme="5" tint="0.79995117038483843"/>
            <name val="Arial"/>
            <family val="2"/>
            <scheme val="none"/>
          </font>
          <fill>
            <patternFill>
              <fgColor theme="5" tint="0.59996337778862885"/>
            </patternFill>
          </fill>
          <border>
            <left style="thin">
              <color auto="1"/>
            </left>
            <right style="thin">
              <color auto="1"/>
            </right>
            <top style="thin">
              <color auto="1"/>
            </top>
            <bottom style="thin">
              <color auto="1"/>
            </bottom>
          </border>
        </dxf>
        <dxf>
          <font>
            <color rgb="FFFF0000"/>
            <name val="Arial"/>
            <family val="2"/>
            <scheme val="none"/>
          </font>
          <border>
            <left style="thin">
              <color auto="1"/>
            </left>
            <right style="thin">
              <color auto="1"/>
            </right>
            <top style="thin">
              <color auto="1"/>
            </top>
            <bottom style="thin">
              <color auto="1"/>
            </bottom>
          </border>
        </dxf>
        <dxf>
          <font>
            <color rgb="FFFF0000"/>
            <name val="Arial"/>
            <family val="2"/>
            <scheme val="none"/>
          </font>
          <border>
            <left style="thin">
              <color auto="1"/>
            </left>
            <right style="thin">
              <color auto="1"/>
            </right>
            <top style="thin">
              <color auto="1"/>
            </top>
            <bottom style="thin">
              <color auto="1"/>
            </bottom>
          </border>
        </dxf>
        <dxf>
          <font>
            <color rgb="FFC00000"/>
            <name val="Arial"/>
            <family val="2"/>
            <scheme val="none"/>
          </font>
          <border>
            <left style="thin">
              <color auto="1"/>
            </left>
            <right style="thin">
              <color auto="1"/>
            </right>
            <top style="thin">
              <color auto="1"/>
            </top>
            <bottom style="thin">
              <color auto="1"/>
            </bottom>
          </border>
        </dxf>
        <dxf>
          <font>
            <color rgb="FFCC6600"/>
            <name val="Arial"/>
            <family val="2"/>
            <scheme val="none"/>
          </font>
          <fill>
            <patternFill>
              <bgColor theme="5" tint="0.79998168889431442"/>
            </patternFill>
          </fill>
          <border>
            <left style="thin">
              <color theme="5" tint="-0.499984740745262"/>
            </left>
            <right style="thin">
              <color theme="5" tint="-0.499984740745262"/>
            </right>
            <top style="thin">
              <color theme="5" tint="-0.499984740745262"/>
            </top>
            <bottom style="thin">
              <color theme="5" tint="-0.499984740745262"/>
            </bottom>
          </border>
        </dxf>
        <dxf>
          <font>
            <color theme="5" tint="0.79998168889431442"/>
            <name val="Arial"/>
            <family val="2"/>
            <scheme val="none"/>
          </font>
          <fill>
            <patternFill>
              <bgColor rgb="FFCC6600"/>
            </patternFill>
          </fill>
          <border>
            <left style="thin">
              <color theme="5" tint="-0.499984740745262"/>
            </left>
            <right style="thin">
              <color theme="5" tint="-0.499984740745262"/>
            </right>
            <top style="thin">
              <color theme="5" tint="-0.499984740745262"/>
            </top>
            <bottom style="thin">
              <color theme="5" tint="-0.499984740745262"/>
            </bottom>
          </border>
        </dxf>
        <dxf>
          <font>
            <color theme="0"/>
            <name val="Arial"/>
            <family val="2"/>
            <scheme val="none"/>
          </font>
          <fill>
            <patternFill>
              <bgColor rgb="FF92D050"/>
            </patternFill>
          </fill>
        </dxf>
        <dxf>
          <font>
            <color theme="0"/>
            <name val="Arial"/>
            <family val="2"/>
            <scheme val="none"/>
          </font>
          <fill>
            <patternFill>
              <bgColor rgb="FF92D050"/>
            </patternFill>
          </fill>
        </dxf>
        <dxf>
          <font>
            <color theme="0"/>
            <name val="Arial"/>
            <family val="2"/>
            <scheme val="none"/>
          </font>
          <fill>
            <patternFill>
              <bgColor rgb="FF92D050"/>
            </patternFill>
          </fill>
        </dxf>
        <dxf>
          <font>
            <color theme="0"/>
            <name val="Arial"/>
            <family val="2"/>
            <scheme val="none"/>
          </font>
          <fill>
            <patternFill>
              <bgColor rgb="FF00B050"/>
            </patternFill>
          </fill>
        </dxf>
        <dxf>
          <font>
            <color theme="0"/>
            <name val="Arial"/>
            <family val="2"/>
            <scheme val="none"/>
          </font>
          <fill>
            <patternFill>
              <bgColor rgb="FF00B050"/>
            </patternFill>
          </fill>
        </dxf>
        <dxf>
          <font>
            <name val="Arial"/>
            <family val="2"/>
            <scheme val="none"/>
          </font>
          <fill>
            <patternFill>
              <bgColor theme="0"/>
            </patternFill>
          </fill>
        </dxf>
        <dxf>
          <font>
            <name val="Arial"/>
            <family val="2"/>
            <scheme val="none"/>
          </font>
          <fill>
            <patternFill>
              <bgColor theme="0"/>
            </patternFill>
          </fill>
        </dxf>
        <dxf>
          <font>
            <name val="Arial"/>
            <family val="2"/>
            <scheme val="none"/>
          </font>
          <fill>
            <patternFill>
              <bgColor rgb="FF00B0F0"/>
            </patternFill>
          </fill>
          <border>
            <left style="thin">
              <color auto="1"/>
            </left>
            <right style="thin">
              <color auto="1"/>
            </right>
            <top style="thin">
              <color auto="1"/>
            </top>
            <bottom style="thin">
              <color auto="1"/>
            </bottom>
          </border>
        </dxf>
        <dxf>
          <font>
            <name val="Arial"/>
            <family val="2"/>
            <scheme val="none"/>
          </font>
          <fill>
            <patternFill>
              <bgColor rgb="FF00B0F0"/>
            </patternFill>
          </fill>
          <border>
            <left style="thin">
              <color auto="1"/>
            </left>
            <right style="thin">
              <color auto="1"/>
            </right>
            <top style="thin">
              <color auto="1"/>
            </top>
            <bottom style="thin">
              <color auto="1"/>
            </bottom>
          </border>
        </dxf>
        <dxf>
          <font>
            <sz val="10"/>
            <color theme="0"/>
            <name val="Arial"/>
            <family val="2"/>
            <scheme val="none"/>
          </font>
          <fill>
            <patternFill>
              <bgColor theme="8" tint="-0.24994659260841701"/>
            </patternFill>
          </fill>
          <border>
            <left style="thick">
              <color theme="1"/>
            </left>
            <right style="thick">
              <color theme="1"/>
            </right>
            <top style="thick">
              <color theme="1"/>
            </top>
            <bottom style="thick">
              <color theme="1"/>
            </bottom>
          </border>
        </dxf>
        <dxf>
          <font>
            <sz val="10"/>
            <name val="Arial"/>
            <family val="2"/>
            <scheme val="none"/>
          </font>
          <fill>
            <patternFill>
              <bgColor theme="8" tint="0.79998168889431442"/>
            </patternFill>
          </fill>
          <border>
            <left style="thin">
              <color auto="1"/>
            </left>
            <right style="thin">
              <color auto="1"/>
            </right>
            <top style="thin">
              <color auto="1"/>
            </top>
            <bottom style="thin">
              <color auto="1"/>
            </bottom>
          </border>
        </dxf>
        <dxf>
          <font>
            <b/>
            <i val="0"/>
            <color rgb="FF3E241B"/>
            <name val="Arial"/>
            <family val="2"/>
            <scheme val="none"/>
          </font>
          <fill>
            <patternFill>
              <bgColor rgb="FFD8C0A8"/>
            </patternFill>
          </fill>
        </dxf>
        <dxf>
          <font>
            <b/>
            <i val="0"/>
            <color rgb="FF3E241B"/>
            <name val="Arial"/>
            <family val="2"/>
            <scheme val="none"/>
          </font>
          <fill>
            <patternFill>
              <bgColor rgb="FFF0E9DE"/>
            </patternFill>
          </fill>
        </dxf>
        <dxf>
          <font>
            <b/>
            <i val="0"/>
            <color rgb="FFF0E9DE"/>
            <name val="Arial"/>
            <family val="2"/>
            <scheme val="none"/>
          </font>
          <fill>
            <patternFill>
              <bgColor rgb="FF9F6F54"/>
            </patternFill>
          </fill>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Black"/>
        <x14:slicerStyle name="Cofee Style">
          <x14:slicerStyleElements>
            <x14:slicerStyleElement type="unselectedItemWithData" dxfId="28"/>
            <x14:slicerStyleElement type="selectedItemWithData" dxfId="27"/>
            <x14:slicerStyleElement type="hoveredSelectedItemWithData" dxfId="26"/>
          </x14:slicerStyleElements>
        </x14:slicerStyle>
        <x14:slicerStyle name="Slicer Style 1">
          <x14:slicerStyleElements>
            <x14:slicerStyleElement type="unselectedItemWithData" dxfId="25"/>
            <x14:slicerStyleElement type="selectedItemWithData" dxfId="24"/>
            <x14:slicerStyleElement type="hoveredUnselectedItemWithData" dxfId="23"/>
            <x14:slicerStyleElement type="hoveredSelectedItemWithData" dxfId="22"/>
          </x14:slicerStyleElements>
        </x14:slicerStyle>
        <x14:slicerStyle name="Slicer Style 2">
          <x14:slicerStyleElements>
            <x14:slicerStyleElement type="unselectedItemWithData" dxfId="21"/>
            <x14:slicerStyleElement type="unselectedItemWithNoData" dxfId="20"/>
            <x14:slicerStyleElement type="selectedItemWithData" dxfId="19"/>
            <x14:slicerStyleElement type="selectedItemWithNoData" dxfId="18"/>
            <x14:slicerStyleElement type="hoveredUnselectedItemWithData" dxfId="17"/>
            <x14:slicerStyleElement type="hoveredSelectedItemWithData" dxfId="16"/>
            <x14:slicerStyleElement type="hoveredSelectedItemWithNoData" dxfId="15"/>
          </x14:slicerStyleElements>
        </x14:slicerStyle>
        <x14:slicerStyle name="Slicer Style 3">
          <x14:slicerStyleElements>
            <x14:slicerStyleElement type="unselectedItemWithData" dxfId="14"/>
            <x14:slicerStyleElement type="selectedItemWithData" dxfId="13"/>
          </x14:slicerStyleElements>
        </x14:slicerStyle>
        <x14:slicerStyle name="Slicer Style 4">
          <x14:slicerStyleElements>
            <x14:slicerStyleElement type="unselectedItemWithData" dxfId="12"/>
            <x14:slicerStyleElement type="selectedItemWithData" dxfId="11"/>
            <x14:slicerStyleElement type="hoveredUnselectedItemWithData" dxfId="10"/>
          </x14:slicerStyleElements>
        </x14:slicerStyle>
        <x14:slicerStyle name="Slicer Style 5">
          <x14:slicerStyleElements>
            <x14:slicerStyleElement type="unselectedItemWithData" dxfId="9"/>
            <x14:slicerStyleElement type="unselectedItemWithNoData" dxfId="8"/>
            <x14:slicerStyleElement type="selectedItemWithData" dxfId="7"/>
            <x14:slicerStyleElement type="hoveredUnselectedItemWithData" dxfId="6"/>
            <x14:slicerStyleElement type="hoveredSelectedItemWithData" dxfId="5"/>
          </x14:slicerStyleElements>
        </x14:slicerStyle>
        <x14:slicerStyle name="Slicer Style 5 22">
          <x14:slicerStyleElements>
            <x14:slicerStyleElement type="unselectedItemWithData" dxfId="4"/>
            <x14:slicerStyleElement type="unselectedItemWithNo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A0A4C193-F2C1-4fcb-8827-314CF55A85BB}">
      <x15:dxfs count="20">
        <dxf>
          <fill>
            <patternFill>
              <bgColor theme="5" tint="0.79998168889431442"/>
            </patternFill>
          </fill>
        </dxf>
        <dxf>
          <fill>
            <patternFill patternType="solid">
              <fgColor theme="0" tint="-0.14993743705557422"/>
              <bgColor theme="0"/>
            </patternFill>
          </fill>
          <border>
            <left style="thin">
              <color auto="1"/>
            </left>
            <right style="thin">
              <color auto="1"/>
            </right>
            <top style="thin">
              <color auto="1"/>
            </top>
            <bottom style="thin">
              <color auto="1"/>
            </bottom>
          </border>
        </dxf>
        <dxf>
          <fill>
            <patternFill patternType="solid">
              <fgColor theme="0"/>
              <bgColor theme="5" tint="0.39994506668294322"/>
            </patternFill>
          </fill>
          <border>
            <left style="thin">
              <color auto="1"/>
            </left>
            <right style="thin">
              <color auto="1"/>
            </right>
            <top style="thin">
              <color auto="1"/>
            </top>
            <bottom style="thin">
              <color auto="1"/>
            </bottom>
          </border>
        </dxf>
        <dxf>
          <font>
            <b/>
            <i val="0"/>
            <sz val="12"/>
            <color theme="5" tint="0.79998168889431442"/>
            <name val="Arial"/>
            <family val="2"/>
            <scheme val="none"/>
          </font>
        </dxf>
        <dxf>
          <font>
            <b/>
            <i val="0"/>
            <sz val="12"/>
            <color theme="5" tint="0.79998168889431442"/>
            <name val="Arial"/>
            <family val="2"/>
            <scheme val="none"/>
          </font>
        </dxf>
        <dxf>
          <font>
            <b/>
            <i val="0"/>
            <sz val="12"/>
            <color theme="5" tint="0.79998168889431442"/>
            <name val="Arial"/>
            <family val="2"/>
            <scheme val="none"/>
          </font>
        </dxf>
        <dxf>
          <font>
            <b/>
            <i val="0"/>
            <sz val="12"/>
            <color theme="5" tint="0.79998168889431442"/>
            <name val="Arial"/>
            <family val="2"/>
            <scheme val="none"/>
          </font>
        </dxf>
        <dxf>
          <fill>
            <patternFill>
              <bgColor theme="5" tint="0.79998168889431442"/>
            </patternFill>
          </fill>
        </dxf>
        <dxf>
          <fill>
            <patternFill patternType="solid">
              <fgColor theme="0" tint="-0.14996795556505021"/>
              <bgColor rgb="FFCC6600"/>
            </patternFill>
          </fill>
          <border>
            <left style="thin">
              <color auto="1"/>
            </left>
            <right style="thin">
              <color auto="1"/>
            </right>
            <top style="thin">
              <color auto="1"/>
            </top>
            <bottom style="thin">
              <color auto="1"/>
            </bottom>
          </border>
        </dxf>
        <dxf>
          <fill>
            <patternFill patternType="solid">
              <fgColor theme="0"/>
              <bgColor theme="5" tint="0.79998168889431442"/>
            </patternFill>
          </fill>
          <border>
            <left style="thin">
              <color theme="5" tint="-0.499984740745262"/>
            </left>
            <right style="thin">
              <color theme="5" tint="-0.499984740745262"/>
            </right>
            <top style="thin">
              <color theme="5" tint="-0.499984740745262"/>
            </top>
            <bottom style="thin">
              <color theme="5" tint="-0.499984740745262"/>
            </bottom>
          </border>
        </dxf>
        <dxf>
          <font>
            <sz val="12"/>
            <color theme="5" tint="0.79998168889431442"/>
            <name val="Arial"/>
            <family val="2"/>
            <scheme val="none"/>
          </font>
        </dxf>
        <dxf>
          <font>
            <sz val="12"/>
            <color theme="5" tint="0.79998168889431442"/>
            <name val="Arial"/>
            <family val="2"/>
            <scheme val="none"/>
          </font>
        </dxf>
        <dxf>
          <font>
            <sz val="12"/>
            <color theme="5" tint="0.79998168889431442"/>
            <name val="Arial"/>
            <family val="2"/>
            <scheme val="none"/>
          </font>
        </dxf>
        <dxf>
          <font>
            <sz val="12"/>
            <color theme="5" tint="0.79995117038483843"/>
            <name val="Arial"/>
            <family val="2"/>
            <scheme val="none"/>
          </font>
        </dxf>
        <dxf>
          <fill>
            <patternFill patternType="solid">
              <fgColor theme="0" tint="-0.14993743705557422"/>
              <bgColor rgb="FFFFFFFF"/>
            </patternFill>
          </fill>
          <border>
            <left style="thin">
              <color auto="1"/>
            </left>
            <right style="thin">
              <color auto="1"/>
            </right>
            <top style="thin">
              <color auto="1"/>
            </top>
            <bottom style="thin">
              <color auto="1"/>
            </bottom>
          </border>
        </dxf>
        <dxf>
          <fill>
            <patternFill patternType="solid">
              <fgColor theme="0"/>
              <bgColor rgb="FFD8C0A8"/>
            </patternFill>
          </fill>
          <border>
            <left style="thin">
              <color rgb="FF3E241B"/>
            </left>
            <right style="thin">
              <color rgb="FF3E241B"/>
            </right>
            <top style="thin">
              <color rgb="FF3E241B"/>
            </top>
            <bottom style="thin">
              <color rgb="FF3E241B"/>
            </bottom>
          </border>
        </dxf>
        <dxf>
          <font>
            <b/>
            <i val="0"/>
            <sz val="9"/>
            <color rgb="FFF0E9DE"/>
            <name val="Arial"/>
            <family val="2"/>
            <scheme val="none"/>
          </font>
        </dxf>
        <dxf>
          <font>
            <b/>
            <i val="0"/>
            <sz val="9"/>
            <color rgb="FFF0E9DE"/>
            <name val="Arial"/>
            <family val="2"/>
            <scheme val="none"/>
          </font>
        </dxf>
        <dxf>
          <font>
            <b/>
            <i val="0"/>
            <sz val="9"/>
            <color rgb="FFF0E9DE"/>
            <name val="Arial"/>
            <family val="2"/>
            <scheme val="none"/>
          </font>
        </dxf>
        <dxf>
          <font>
            <b/>
            <i val="0"/>
            <sz val="10"/>
            <color rgb="FFF0E9DE"/>
            <name val="Arial"/>
            <family val="2"/>
            <scheme val="none"/>
          </font>
        </dxf>
      </x15:dxfs>
    </ext>
    <ext xmlns:x15="http://schemas.microsoft.com/office/spreadsheetml/2010/11/main" uri="{9260A510-F301-46a8-8635-F512D64BE5F5}">
      <x15:timelineStyles defaultTimelineStyle="TimeSlicerStyleLight1">
        <x15:timelineStyle name="COFFEE">
          <x15:timelineStyleElements>
            <x15:timelineStyleElement type="selectionLabel" dxfId="19"/>
            <x15:timelineStyleElement type="timeLevel" dxfId="18"/>
            <x15:timelineStyleElement type="periodLabel1" dxfId="17"/>
            <x15:timelineStyleElement type="periodLabel2" dxfId="16"/>
            <x15:timelineStyleElement type="selectedTimeBlock" dxfId="15"/>
            <x15:timelineStyleElement type="unselectedTimeBlock" dxfId="14"/>
          </x15:timelineStyleElements>
        </x15:timelineStyle>
        <x15:timelineStyle name="Timeline Style 1">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line Style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3.xml"/><Relationship Id="rId26" Type="http://schemas.microsoft.com/office/2007/relationships/slicerCache" Target="slicerCaches/slicerCache11.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microsoft.com/office/2007/relationships/slicerCache" Target="slicerCaches/slicerCache10.xml"/><Relationship Id="rId33"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9.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8.xml"/><Relationship Id="rId28"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4.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7.xml"/><Relationship Id="rId27" Type="http://schemas.microsoft.com/office/2011/relationships/timelineCache" Target="timelineCaches/timelineCache1.xml"/><Relationship Id="rId30" Type="http://schemas.openxmlformats.org/officeDocument/2006/relationships/sharedStrings" Target="sharedString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Chain Analysis.xlsm]DashboardDefault!PivotTable3</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D8C0A8"/>
          </a:solidFill>
          <a:ln w="38100">
            <a:solidFill>
              <a:srgbClr val="3E241B"/>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lumMod val="20000"/>
                      <a:lumOff val="8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DashboardDefault!$B$3</c:f>
              <c:strCache>
                <c:ptCount val="1"/>
                <c:pt idx="0">
                  <c:v>Total</c:v>
                </c:pt>
              </c:strCache>
            </c:strRef>
          </c:tx>
          <c:spPr>
            <a:solidFill>
              <a:srgbClr val="D8C0A8"/>
            </a:solidFill>
            <a:ln w="38100">
              <a:solidFill>
                <a:srgbClr val="3E241B"/>
              </a:solidFill>
            </a:ln>
            <a:effectLst/>
          </c:spPr>
          <c:invertIfNegative val="0"/>
          <c:cat>
            <c:strRef>
              <c:f>DashboardDefault!$A$4:$A$17</c:f>
              <c:strCache>
                <c:ptCount val="13"/>
                <c:pt idx="0">
                  <c:v>Amaretto</c:v>
                </c:pt>
                <c:pt idx="1">
                  <c:v>Caffe Latte</c:v>
                </c:pt>
                <c:pt idx="2">
                  <c:v>Caffe Mocha</c:v>
                </c:pt>
                <c:pt idx="3">
                  <c:v>Chamomile</c:v>
                </c:pt>
                <c:pt idx="4">
                  <c:v>Colombian</c:v>
                </c:pt>
                <c:pt idx="5">
                  <c:v>Darjeeling</c:v>
                </c:pt>
                <c:pt idx="6">
                  <c:v>Decaf Espresso</c:v>
                </c:pt>
                <c:pt idx="7">
                  <c:v>Decaf Irish Cream</c:v>
                </c:pt>
                <c:pt idx="8">
                  <c:v>Earl Grey</c:v>
                </c:pt>
                <c:pt idx="9">
                  <c:v>Green Tea</c:v>
                </c:pt>
                <c:pt idx="10">
                  <c:v>Lemon</c:v>
                </c:pt>
                <c:pt idx="11">
                  <c:v>Mint</c:v>
                </c:pt>
                <c:pt idx="12">
                  <c:v>Regular Espresso</c:v>
                </c:pt>
              </c:strCache>
            </c:strRef>
          </c:cat>
          <c:val>
            <c:numRef>
              <c:f>DashboardDefault!$B$4:$B$17</c:f>
              <c:numCache>
                <c:formatCode>General</c:formatCode>
                <c:ptCount val="13"/>
                <c:pt idx="0">
                  <c:v>6781</c:v>
                </c:pt>
                <c:pt idx="1">
                  <c:v>8665</c:v>
                </c:pt>
                <c:pt idx="2">
                  <c:v>21716</c:v>
                </c:pt>
                <c:pt idx="3">
                  <c:v>19295</c:v>
                </c:pt>
                <c:pt idx="4">
                  <c:v>30761</c:v>
                </c:pt>
                <c:pt idx="5">
                  <c:v>17758</c:v>
                </c:pt>
                <c:pt idx="6">
                  <c:v>18888</c:v>
                </c:pt>
                <c:pt idx="7">
                  <c:v>14831</c:v>
                </c:pt>
                <c:pt idx="8">
                  <c:v>16546</c:v>
                </c:pt>
                <c:pt idx="9">
                  <c:v>8520</c:v>
                </c:pt>
                <c:pt idx="10">
                  <c:v>24048</c:v>
                </c:pt>
                <c:pt idx="11">
                  <c:v>8342</c:v>
                </c:pt>
                <c:pt idx="12">
                  <c:v>6744</c:v>
                </c:pt>
              </c:numCache>
            </c:numRef>
          </c:val>
          <c:extLst>
            <c:ext xmlns:c16="http://schemas.microsoft.com/office/drawing/2014/chart" uri="{C3380CC4-5D6E-409C-BE32-E72D297353CC}">
              <c16:uniqueId val="{00000000-0B3C-41D1-A560-0297C419B1A3}"/>
            </c:ext>
          </c:extLst>
        </c:ser>
        <c:dLbls>
          <c:showLegendKey val="0"/>
          <c:showVal val="0"/>
          <c:showCatName val="0"/>
          <c:showSerName val="0"/>
          <c:showPercent val="0"/>
          <c:showBubbleSize val="0"/>
        </c:dLbls>
        <c:gapWidth val="219"/>
        <c:overlap val="-27"/>
        <c:axId val="144724320"/>
        <c:axId val="356612432"/>
      </c:barChart>
      <c:catAx>
        <c:axId val="144724320"/>
        <c:scaling>
          <c:orientation val="minMax"/>
        </c:scaling>
        <c:delete val="0"/>
        <c:axPos val="b"/>
        <c:title>
          <c:tx>
            <c:rich>
              <a:bodyPr rot="0" spcFirstLastPara="1" vertOverflow="ellipsis" vert="horz" wrap="square" anchor="ctr" anchorCtr="1"/>
              <a:lstStyle/>
              <a:p>
                <a:pPr>
                  <a:defRPr sz="1500" b="0" i="0" u="none" strike="noStrike" kern="1200" baseline="0">
                    <a:solidFill>
                      <a:schemeClr val="accent2">
                        <a:lumMod val="20000"/>
                        <a:lumOff val="80000"/>
                      </a:schemeClr>
                    </a:solidFill>
                    <a:latin typeface="+mn-lt"/>
                    <a:ea typeface="+mn-ea"/>
                    <a:cs typeface="+mn-cs"/>
                  </a:defRPr>
                </a:pPr>
                <a:r>
                  <a:rPr lang="en-GB" sz="1500" b="1" baseline="0">
                    <a:solidFill>
                      <a:srgbClr val="EED6C4"/>
                    </a:solidFill>
                    <a:latin typeface="Arial" panose="020B0604020202020204" pitchFamily="34" charset="0"/>
                    <a:cs typeface="Arial" panose="020B0604020202020204" pitchFamily="34" charset="0"/>
                  </a:rPr>
                  <a:t>PRODUCTS</a:t>
                </a:r>
              </a:p>
            </c:rich>
          </c:tx>
          <c:overlay val="0"/>
          <c:spPr>
            <a:noFill/>
            <a:ln>
              <a:noFill/>
            </a:ln>
            <a:effectLst/>
          </c:spPr>
          <c:txPr>
            <a:bodyPr rot="0" spcFirstLastPara="1" vertOverflow="ellipsis" vert="horz" wrap="square" anchor="ctr" anchorCtr="1"/>
            <a:lstStyle/>
            <a:p>
              <a:pPr>
                <a:defRPr sz="1500" b="0" i="0" u="none" strike="noStrike" kern="1200" baseline="0">
                  <a:solidFill>
                    <a:schemeClr val="accent2">
                      <a:lumMod val="20000"/>
                      <a:lumOff val="8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accent2">
                    <a:lumMod val="20000"/>
                    <a:lumOff val="80000"/>
                  </a:schemeClr>
                </a:solidFill>
                <a:latin typeface="+mn-lt"/>
                <a:ea typeface="+mn-ea"/>
                <a:cs typeface="+mn-cs"/>
              </a:defRPr>
            </a:pPr>
            <a:endParaRPr lang="en-US"/>
          </a:p>
        </c:txPr>
        <c:crossAx val="356612432"/>
        <c:crosses val="autoZero"/>
        <c:auto val="1"/>
        <c:lblAlgn val="ctr"/>
        <c:lblOffset val="100"/>
        <c:noMultiLvlLbl val="0"/>
      </c:catAx>
      <c:valAx>
        <c:axId val="356612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accent2">
                    <a:lumMod val="20000"/>
                    <a:lumOff val="80000"/>
                  </a:schemeClr>
                </a:solidFill>
                <a:latin typeface="+mn-lt"/>
                <a:ea typeface="+mn-ea"/>
                <a:cs typeface="+mn-cs"/>
              </a:defRPr>
            </a:pPr>
            <a:endParaRPr lang="en-US"/>
          </a:p>
        </c:txPr>
        <c:crossAx val="144724320"/>
        <c:crosses val="autoZero"/>
        <c:crossBetween val="between"/>
      </c:valAx>
      <c:spPr>
        <a:noFill/>
        <a:ln w="3175">
          <a:solidFill>
            <a:srgbClr val="F0E9DE">
              <a:alpha val="0"/>
            </a:srgb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6B4A36"/>
    </a:solidFill>
    <a:ln w="28575" cap="flat" cmpd="sng" algn="ctr">
      <a:solidFill>
        <a:schemeClr val="tx1">
          <a:lumMod val="95000"/>
          <a:lumOff val="5000"/>
        </a:schemeClr>
      </a:solidFill>
      <a:round/>
    </a:ln>
    <a:effectLst/>
  </c:spPr>
  <c:txPr>
    <a:bodyPr/>
    <a:lstStyle/>
    <a:p>
      <a:pPr>
        <a:defRPr sz="1000" baseline="0">
          <a:solidFill>
            <a:schemeClr val="accent2">
              <a:lumMod val="20000"/>
              <a:lumOff val="8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Chain Analysis.xlsm]Profit of Product Type !PivotTable3</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1" i="0" u="none" strike="noStrike" kern="1200" spc="0" baseline="0">
                <a:solidFill>
                  <a:srgbClr val="F0E9DE"/>
                </a:solidFill>
                <a:latin typeface="Arial" panose="020B0604020202020204" pitchFamily="34" charset="0"/>
                <a:ea typeface="+mn-ea"/>
                <a:cs typeface="+mn-cs"/>
              </a:defRPr>
            </a:pPr>
            <a:r>
              <a:rPr lang="en-GB" sz="1600" b="1" i="0">
                <a:effectLst/>
              </a:rPr>
              <a:t>Profit Analysis Of Product Types By Market Size</a:t>
            </a:r>
            <a:endParaRPr lang="en-GB" sz="1600" b="0" i="0">
              <a:effectLst/>
            </a:endParaRPr>
          </a:p>
          <a:p>
            <a:pPr marL="0" marR="0" lvl="0" indent="0" algn="ctr" defTabSz="914400" rtl="0" eaLnBrk="1" fontAlgn="auto" latinLnBrk="0" hangingPunct="1">
              <a:lnSpc>
                <a:spcPct val="100000"/>
              </a:lnSpc>
              <a:spcBef>
                <a:spcPts val="0"/>
              </a:spcBef>
              <a:spcAft>
                <a:spcPts val="0"/>
              </a:spcAft>
              <a:buClrTx/>
              <a:buSzTx/>
              <a:buFontTx/>
              <a:buNone/>
              <a:tabLst/>
              <a:defRPr b="1">
                <a:solidFill>
                  <a:srgbClr val="F0E9DE"/>
                </a:solidFill>
                <a:latin typeface="Arial" panose="020B0604020202020204" pitchFamily="34" charset="0"/>
              </a:defRPr>
            </a:pPr>
            <a:endParaRPr lang="en-GB" b="1" i="0" baseline="0">
              <a:solidFill>
                <a:srgbClr val="F0E9DE"/>
              </a:solidFill>
              <a:latin typeface="Arial" panose="020B0604020202020204" pitchFamily="34" charset="0"/>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1" i="0" u="none" strike="noStrike" kern="1200" spc="0" baseline="0">
              <a:solidFill>
                <a:srgbClr val="F0E9DE"/>
              </a:solidFill>
              <a:latin typeface="Arial" panose="020B0604020202020204" pitchFamily="34" charset="0"/>
              <a:ea typeface="+mn-ea"/>
              <a:cs typeface="+mn-cs"/>
            </a:defRPr>
          </a:pPr>
          <a:endParaRPr lang="en-US"/>
        </a:p>
      </c:txPr>
    </c:title>
    <c:autoTitleDeleted val="0"/>
    <c:pivotFmts>
      <c:pivotFmt>
        <c:idx val="0"/>
        <c:spPr>
          <a:solidFill>
            <a:srgbClr val="9F6F54"/>
          </a:solidFill>
          <a:ln w="19050">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0E9DE"/>
                  </a:solidFill>
                  <a:latin typeface="Arial" panose="020B06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8C0A8"/>
          </a:solidFill>
          <a:ln w="19050">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Arial" panose="020B06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8C0A8"/>
          </a:solidFill>
          <a:ln w="19050">
            <a:solidFill>
              <a:schemeClr val="tx1">
                <a:lumMod val="95000"/>
                <a:lumOff val="5000"/>
              </a:schemeClr>
            </a:solidFill>
          </a:ln>
          <a:effectLst/>
        </c:spPr>
      </c:pivotFmt>
    </c:pivotFmts>
    <c:plotArea>
      <c:layout/>
      <c:barChart>
        <c:barDir val="col"/>
        <c:grouping val="clustered"/>
        <c:varyColors val="0"/>
        <c:ser>
          <c:idx val="0"/>
          <c:order val="0"/>
          <c:tx>
            <c:strRef>
              <c:f>'Profit of Product Type '!$B$2:$B$3</c:f>
              <c:strCache>
                <c:ptCount val="1"/>
                <c:pt idx="0">
                  <c:v>Major Market</c:v>
                </c:pt>
              </c:strCache>
            </c:strRef>
          </c:tx>
          <c:spPr>
            <a:solidFill>
              <a:srgbClr val="9F6F54"/>
            </a:solidFill>
            <a:ln w="19050">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0E9DE"/>
                    </a:solidFill>
                    <a:latin typeface="Arial" panose="020B06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of Product Type '!$A$4:$A$8</c:f>
              <c:strCache>
                <c:ptCount val="4"/>
                <c:pt idx="0">
                  <c:v>☕Espresso</c:v>
                </c:pt>
                <c:pt idx="1">
                  <c:v>☕Coffee</c:v>
                </c:pt>
                <c:pt idx="2">
                  <c:v>☕Herbal Tea</c:v>
                </c:pt>
                <c:pt idx="3">
                  <c:v>☕Tea</c:v>
                </c:pt>
              </c:strCache>
            </c:strRef>
          </c:cat>
          <c:val>
            <c:numRef>
              <c:f>'Profit of Product Type '!$B$4:$B$8</c:f>
              <c:numCache>
                <c:formatCode>_-[$$-409]* #,##0_ ;_-[$$-409]* \-#,##0\ ;_-[$$-409]* "-"??_ ;_-@_ </c:formatCode>
                <c:ptCount val="4"/>
                <c:pt idx="0">
                  <c:v>11407</c:v>
                </c:pt>
                <c:pt idx="1">
                  <c:v>11911</c:v>
                </c:pt>
                <c:pt idx="2">
                  <c:v>6825</c:v>
                </c:pt>
                <c:pt idx="3">
                  <c:v>7665</c:v>
                </c:pt>
              </c:numCache>
            </c:numRef>
          </c:val>
          <c:extLst>
            <c:ext xmlns:c16="http://schemas.microsoft.com/office/drawing/2014/chart" uri="{C3380CC4-5D6E-409C-BE32-E72D297353CC}">
              <c16:uniqueId val="{00000000-9160-4CA0-9F11-E79A306C8D6A}"/>
            </c:ext>
          </c:extLst>
        </c:ser>
        <c:ser>
          <c:idx val="1"/>
          <c:order val="1"/>
          <c:tx>
            <c:strRef>
              <c:f>'Profit of Product Type '!$C$2:$C$3</c:f>
              <c:strCache>
                <c:ptCount val="1"/>
                <c:pt idx="0">
                  <c:v>Small Market</c:v>
                </c:pt>
              </c:strCache>
            </c:strRef>
          </c:tx>
          <c:spPr>
            <a:solidFill>
              <a:srgbClr val="D8C0A8"/>
            </a:solidFill>
            <a:ln w="19050">
              <a:solidFill>
                <a:schemeClr val="tx1">
                  <a:lumMod val="95000"/>
                  <a:lumOff val="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20000"/>
                        <a:lumOff val="80000"/>
                      </a:schemeClr>
                    </a:solidFill>
                    <a:latin typeface="Arial" panose="020B06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of Product Type '!$A$4:$A$8</c:f>
              <c:strCache>
                <c:ptCount val="4"/>
                <c:pt idx="0">
                  <c:v>☕Espresso</c:v>
                </c:pt>
                <c:pt idx="1">
                  <c:v>☕Coffee</c:v>
                </c:pt>
                <c:pt idx="2">
                  <c:v>☕Herbal Tea</c:v>
                </c:pt>
                <c:pt idx="3">
                  <c:v>☕Tea</c:v>
                </c:pt>
              </c:strCache>
            </c:strRef>
          </c:cat>
          <c:val>
            <c:numRef>
              <c:f>'Profit of Product Type '!$C$4:$C$8</c:f>
              <c:numCache>
                <c:formatCode>_-[$$-409]* #,##0_ ;_-[$$-409]* \-#,##0\ ;_-[$$-409]* "-"??_ ;_-@_ </c:formatCode>
                <c:ptCount val="4"/>
                <c:pt idx="0">
                  <c:v>6473</c:v>
                </c:pt>
                <c:pt idx="1">
                  <c:v>5574</c:v>
                </c:pt>
                <c:pt idx="2">
                  <c:v>9081</c:v>
                </c:pt>
                <c:pt idx="3">
                  <c:v>5375</c:v>
                </c:pt>
              </c:numCache>
            </c:numRef>
          </c:val>
          <c:extLst>
            <c:ext xmlns:c16="http://schemas.microsoft.com/office/drawing/2014/chart" uri="{C3380CC4-5D6E-409C-BE32-E72D297353CC}">
              <c16:uniqueId val="{00000001-9160-4CA0-9F11-E79A306C8D6A}"/>
            </c:ext>
          </c:extLst>
        </c:ser>
        <c:dLbls>
          <c:dLblPos val="outEnd"/>
          <c:showLegendKey val="0"/>
          <c:showVal val="1"/>
          <c:showCatName val="0"/>
          <c:showSerName val="0"/>
          <c:showPercent val="0"/>
          <c:showBubbleSize val="0"/>
        </c:dLbls>
        <c:gapWidth val="219"/>
        <c:overlap val="-27"/>
        <c:axId val="2045238272"/>
        <c:axId val="46596464"/>
      </c:barChart>
      <c:catAx>
        <c:axId val="2045238272"/>
        <c:scaling>
          <c:orientation val="minMax"/>
        </c:scaling>
        <c:delete val="0"/>
        <c:axPos val="b"/>
        <c:title>
          <c:tx>
            <c:rich>
              <a:bodyPr rot="0" spcFirstLastPara="1" vertOverflow="ellipsis" vert="horz" wrap="square" anchor="ctr" anchorCtr="1"/>
              <a:lstStyle/>
              <a:p>
                <a:pPr>
                  <a:defRPr sz="1100" b="1" i="0" u="none" strike="noStrike" kern="1200" baseline="0">
                    <a:solidFill>
                      <a:srgbClr val="F0E9DE"/>
                    </a:solidFill>
                    <a:latin typeface="Arial" panose="020B0604020202020204" pitchFamily="34" charset="0"/>
                    <a:ea typeface="+mn-ea"/>
                    <a:cs typeface="+mn-cs"/>
                  </a:defRPr>
                </a:pPr>
                <a:r>
                  <a:rPr lang="en-GB" sz="1100" b="1" i="0" baseline="0">
                    <a:solidFill>
                      <a:srgbClr val="F0E9DE"/>
                    </a:solidFill>
                    <a:latin typeface="Arial" panose="020B0604020202020204" pitchFamily="34" charset="0"/>
                  </a:rPr>
                  <a:t>PRODUCT TYPE</a:t>
                </a:r>
              </a:p>
            </c:rich>
          </c:tx>
          <c:overlay val="0"/>
          <c:spPr>
            <a:noFill/>
            <a:ln>
              <a:noFill/>
            </a:ln>
            <a:effectLst/>
          </c:spPr>
          <c:txPr>
            <a:bodyPr rot="0" spcFirstLastPara="1" vertOverflow="ellipsis" vert="horz" wrap="square" anchor="ctr" anchorCtr="1"/>
            <a:lstStyle/>
            <a:p>
              <a:pPr>
                <a:defRPr sz="1100" b="1" i="0" u="none" strike="noStrike" kern="1200" baseline="0">
                  <a:solidFill>
                    <a:srgbClr val="F0E9DE"/>
                  </a:solidFill>
                  <a:latin typeface="Arial" panose="020B0604020202020204" pitchFamily="34" charset="0"/>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F0E9DE"/>
                </a:solidFill>
                <a:latin typeface="Arial" panose="020B0604020202020204" pitchFamily="34" charset="0"/>
                <a:ea typeface="+mn-ea"/>
                <a:cs typeface="+mn-cs"/>
              </a:defRPr>
            </a:pPr>
            <a:endParaRPr lang="en-US"/>
          </a:p>
        </c:txPr>
        <c:crossAx val="46596464"/>
        <c:crosses val="autoZero"/>
        <c:auto val="1"/>
        <c:lblAlgn val="ctr"/>
        <c:lblOffset val="100"/>
        <c:noMultiLvlLbl val="0"/>
      </c:catAx>
      <c:valAx>
        <c:axId val="46596464"/>
        <c:scaling>
          <c:orientation val="minMax"/>
        </c:scaling>
        <c:delete val="0"/>
        <c:axPos val="l"/>
        <c:majorGridlines>
          <c:spPr>
            <a:ln w="9525" cap="flat" cmpd="sng" algn="ctr">
              <a:solidFill>
                <a:srgbClr val="FBE5D6">
                  <a:alpha val="20000"/>
                </a:srgbClr>
              </a:solidFill>
              <a:round/>
            </a:ln>
            <a:effectLst/>
          </c:spPr>
        </c:majorGridlines>
        <c:title>
          <c:tx>
            <c:rich>
              <a:bodyPr rot="-5400000" spcFirstLastPara="1" vertOverflow="ellipsis" vert="horz" wrap="square" anchor="ctr" anchorCtr="1"/>
              <a:lstStyle/>
              <a:p>
                <a:pPr>
                  <a:defRPr sz="1200" b="1" i="0" u="none" strike="noStrike" kern="1200" baseline="0">
                    <a:solidFill>
                      <a:srgbClr val="F0E9DE"/>
                    </a:solidFill>
                    <a:latin typeface="Arial" panose="020B0604020202020204" pitchFamily="34" charset="0"/>
                    <a:ea typeface="+mn-ea"/>
                    <a:cs typeface="+mn-cs"/>
                  </a:defRPr>
                </a:pPr>
                <a:r>
                  <a:rPr lang="en-GB" sz="1200" b="1" i="0" baseline="0">
                    <a:solidFill>
                      <a:srgbClr val="F0E9DE"/>
                    </a:solidFill>
                    <a:latin typeface="Arial" panose="020B0604020202020204" pitchFamily="34" charset="0"/>
                  </a:rPr>
                  <a:t>PROFIT</a:t>
                </a:r>
              </a:p>
            </c:rich>
          </c:tx>
          <c:overlay val="0"/>
          <c:spPr>
            <a:noFill/>
            <a:ln>
              <a:noFill/>
            </a:ln>
            <a:effectLst/>
          </c:spPr>
          <c:txPr>
            <a:bodyPr rot="-5400000" spcFirstLastPara="1" vertOverflow="ellipsis" vert="horz" wrap="square" anchor="ctr" anchorCtr="1"/>
            <a:lstStyle/>
            <a:p>
              <a:pPr>
                <a:defRPr sz="1200" b="1" i="0" u="none" strike="noStrike" kern="1200" baseline="0">
                  <a:solidFill>
                    <a:srgbClr val="F0E9DE"/>
                  </a:solidFill>
                  <a:latin typeface="Arial" panose="020B0604020202020204" pitchFamily="34" charset="0"/>
                  <a:ea typeface="+mn-ea"/>
                  <a:cs typeface="+mn-cs"/>
                </a:defRPr>
              </a:pPr>
              <a:endParaRPr lang="en-US"/>
            </a:p>
          </c:txPr>
        </c:title>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rgbClr val="F0E9DE"/>
                </a:solidFill>
                <a:latin typeface="Arial" panose="020B0604020202020204" pitchFamily="34" charset="0"/>
                <a:ea typeface="+mn-ea"/>
                <a:cs typeface="+mn-cs"/>
              </a:defRPr>
            </a:pPr>
            <a:endParaRPr lang="en-US"/>
          </a:p>
        </c:txPr>
        <c:crossAx val="2045238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rgbClr val="F0E9DE"/>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6B4A36"/>
    </a:solidFill>
    <a:ln w="19050"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Chain Analysis.xlsm]Diff Between Actual And Target !PivotTable3</c:name>
    <c:fmtId val="7"/>
  </c:pivotSource>
  <c:chart>
    <c:title>
      <c:tx>
        <c:rich>
          <a:bodyPr rot="0" spcFirstLastPara="1" vertOverflow="ellipsis" vert="horz" wrap="square" anchor="ctr" anchorCtr="1"/>
          <a:lstStyle/>
          <a:p>
            <a:pPr>
              <a:defRPr sz="1600" b="1" i="0" u="none" strike="noStrike" kern="1200" spc="100" baseline="0">
                <a:solidFill>
                  <a:srgbClr val="F0E9DE"/>
                </a:solidFill>
                <a:effectLst>
                  <a:outerShdw blurRad="50800" dist="38100" dir="5400000" algn="t" rotWithShape="0">
                    <a:prstClr val="black">
                      <a:alpha val="40000"/>
                    </a:prstClr>
                  </a:outerShdw>
                </a:effectLst>
                <a:latin typeface="Arial" panose="020B0604020202020204" pitchFamily="34" charset="0"/>
                <a:ea typeface="+mn-ea"/>
                <a:cs typeface="+mn-cs"/>
              </a:defRPr>
            </a:pPr>
            <a:r>
              <a:rPr lang="en-US" baseline="0">
                <a:solidFill>
                  <a:srgbClr val="F0E9DE"/>
                </a:solidFill>
                <a:latin typeface="Arial" panose="020B0604020202020204" pitchFamily="34" charset="0"/>
              </a:rPr>
              <a:t>REGION WISE PROFIT</a:t>
            </a:r>
          </a:p>
        </c:rich>
      </c:tx>
      <c:overlay val="0"/>
      <c:spPr>
        <a:noFill/>
        <a:ln>
          <a:noFill/>
        </a:ln>
        <a:effectLst/>
      </c:spPr>
      <c:txPr>
        <a:bodyPr rot="0" spcFirstLastPara="1" vertOverflow="ellipsis" vert="horz" wrap="square" anchor="ctr" anchorCtr="1"/>
        <a:lstStyle/>
        <a:p>
          <a:pPr>
            <a:defRPr sz="1600" b="1" i="0" u="none" strike="noStrike" kern="1200" spc="100" baseline="0">
              <a:solidFill>
                <a:srgbClr val="F0E9DE"/>
              </a:solidFill>
              <a:effectLst>
                <a:outerShdw blurRad="50800" dist="38100" dir="5400000" algn="t" rotWithShape="0">
                  <a:prstClr val="black">
                    <a:alpha val="40000"/>
                  </a:prstClr>
                </a:outerShdw>
              </a:effectLst>
              <a:latin typeface="Arial" panose="020B0604020202020204" pitchFamily="34" charset="0"/>
              <a:ea typeface="+mn-ea"/>
              <a:cs typeface="+mn-cs"/>
            </a:defRPr>
          </a:pPr>
          <a:endParaRPr lang="en-US"/>
        </a:p>
      </c:txPr>
    </c:title>
    <c:autoTitleDeleted val="0"/>
    <c:pivotFmts>
      <c:pivotFmt>
        <c:idx val="0"/>
        <c:spPr>
          <a:solidFill>
            <a:srgbClr val="D8C0A8"/>
          </a:solidFill>
          <a:ln w="19050">
            <a:solidFill>
              <a:schemeClr val="tx1">
                <a:lumMod val="95000"/>
                <a:lumOff val="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F0E9DE"/>
                  </a:solidFill>
                  <a:latin typeface="Arial" panose="020B0604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9933"/>
          </a:solidFill>
          <a:ln w="19050">
            <a:solidFill>
              <a:schemeClr val="tx1">
                <a:lumMod val="95000"/>
                <a:lumOff val="5000"/>
              </a:schemeClr>
            </a:solidFill>
          </a:ln>
          <a:effectLst>
            <a:outerShdw blurRad="57150" dist="19050" dir="5400000" algn="ctr" rotWithShape="0">
              <a:srgbClr val="000000">
                <a:alpha val="63000"/>
              </a:srgbClr>
            </a:outerShdw>
          </a:effectLst>
        </c:spPr>
      </c:pivotFmt>
      <c:pivotFmt>
        <c:idx val="2"/>
        <c:spPr>
          <a:solidFill>
            <a:srgbClr val="50C878"/>
          </a:solidFill>
          <a:ln w="19050">
            <a:solidFill>
              <a:schemeClr val="tx1">
                <a:lumMod val="95000"/>
                <a:lumOff val="5000"/>
              </a:schemeClr>
            </a:solidFill>
          </a:ln>
          <a:effectLst>
            <a:outerShdw blurRad="57150" dist="19050" dir="5400000" algn="ctr" rotWithShape="0">
              <a:srgbClr val="000000">
                <a:alpha val="63000"/>
              </a:srgbClr>
            </a:outerShdw>
          </a:effectLst>
        </c:spPr>
      </c:pivotFmt>
      <c:pivotFmt>
        <c:idx val="3"/>
        <c:spPr>
          <a:solidFill>
            <a:srgbClr val="D8C0A8"/>
          </a:solidFill>
          <a:ln w="19050">
            <a:solidFill>
              <a:schemeClr val="tx1">
                <a:lumMod val="95000"/>
                <a:lumOff val="5000"/>
              </a:schemeClr>
            </a:solid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'Diff Between Actual And Target '!$B$3</c:f>
              <c:strCache>
                <c:ptCount val="1"/>
                <c:pt idx="0">
                  <c:v>Total</c:v>
                </c:pt>
              </c:strCache>
            </c:strRef>
          </c:tx>
          <c:spPr>
            <a:solidFill>
              <a:srgbClr val="D8C0A8"/>
            </a:solidFill>
            <a:ln w="19050">
              <a:solidFill>
                <a:schemeClr val="tx1">
                  <a:lumMod val="95000"/>
                  <a:lumOff val="5000"/>
                </a:schemeClr>
              </a:solidFill>
            </a:ln>
            <a:effectLst>
              <a:outerShdw blurRad="57150" dist="19050" dir="5400000" algn="ctr" rotWithShape="0">
                <a:srgbClr val="000000">
                  <a:alpha val="63000"/>
                </a:srgbClr>
              </a:outerShdw>
            </a:effectLst>
          </c:spPr>
          <c:invertIfNegative val="0"/>
          <c:dPt>
            <c:idx val="0"/>
            <c:invertIfNegative val="0"/>
            <c:bubble3D val="0"/>
            <c:spPr>
              <a:solidFill>
                <a:srgbClr val="FF9933"/>
              </a:solidFill>
              <a:ln w="19050">
                <a:solidFill>
                  <a:schemeClr val="tx1">
                    <a:lumMod val="95000"/>
                    <a:lumOff val="5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0-3310-4348-B02D-383CE31D9B66}"/>
              </c:ext>
            </c:extLst>
          </c:dPt>
          <c:dPt>
            <c:idx val="1"/>
            <c:invertIfNegative val="0"/>
            <c:bubble3D val="0"/>
            <c:spPr>
              <a:solidFill>
                <a:srgbClr val="50C878"/>
              </a:solidFill>
              <a:ln w="19050">
                <a:solidFill>
                  <a:schemeClr val="tx1">
                    <a:lumMod val="95000"/>
                    <a:lumOff val="5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310-4348-B02D-383CE31D9B66}"/>
              </c:ext>
            </c:extLst>
          </c:dPt>
          <c:dPt>
            <c:idx val="2"/>
            <c:invertIfNegative val="0"/>
            <c:bubble3D val="0"/>
            <c:spPr>
              <a:solidFill>
                <a:srgbClr val="D8C0A8"/>
              </a:solidFill>
              <a:ln w="19050">
                <a:solidFill>
                  <a:schemeClr val="tx1">
                    <a:lumMod val="95000"/>
                    <a:lumOff val="5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3310-4348-B02D-383CE31D9B66}"/>
              </c:ext>
            </c:extLst>
          </c:dPt>
          <c:dLbls>
            <c:spPr>
              <a:noFill/>
              <a:ln>
                <a:noFill/>
              </a:ln>
              <a:effectLst/>
            </c:spPr>
            <c:txPr>
              <a:bodyPr rot="0" spcFirstLastPara="1" vertOverflow="ellipsis" vert="horz" wrap="square" anchor="ctr" anchorCtr="1"/>
              <a:lstStyle/>
              <a:p>
                <a:pPr>
                  <a:defRPr sz="900" b="0" i="0" u="none" strike="noStrike" kern="1200" baseline="0">
                    <a:solidFill>
                      <a:srgbClr val="F0E9DE"/>
                    </a:solidFill>
                    <a:latin typeface="Arial" panose="020B06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'Diff Between Actual And Target '!$A$4:$A$8</c:f>
              <c:strCache>
                <c:ptCount val="4"/>
                <c:pt idx="0">
                  <c:v>Central</c:v>
                </c:pt>
                <c:pt idx="1">
                  <c:v>East</c:v>
                </c:pt>
                <c:pt idx="2">
                  <c:v>South</c:v>
                </c:pt>
                <c:pt idx="3">
                  <c:v>West</c:v>
                </c:pt>
              </c:strCache>
            </c:strRef>
          </c:cat>
          <c:val>
            <c:numRef>
              <c:f>'Diff Between Actual And Target '!$B$4:$B$8</c:f>
              <c:numCache>
                <c:formatCode>\$#.00</c:formatCode>
                <c:ptCount val="4"/>
                <c:pt idx="0">
                  <c:v>-659</c:v>
                </c:pt>
                <c:pt idx="1">
                  <c:v>1165</c:v>
                </c:pt>
                <c:pt idx="2">
                  <c:v>-244</c:v>
                </c:pt>
                <c:pt idx="3">
                  <c:v>149</c:v>
                </c:pt>
              </c:numCache>
            </c:numRef>
          </c:val>
          <c:extLst>
            <c:ext xmlns:c16="http://schemas.microsoft.com/office/drawing/2014/chart" uri="{C3380CC4-5D6E-409C-BE32-E72D297353CC}">
              <c16:uniqueId val="{00000000-BCAD-44F6-9534-C63BFC6CD2E1}"/>
            </c:ext>
          </c:extLst>
        </c:ser>
        <c:dLbls>
          <c:dLblPos val="outEnd"/>
          <c:showLegendKey val="0"/>
          <c:showVal val="1"/>
          <c:showCatName val="0"/>
          <c:showSerName val="0"/>
          <c:showPercent val="0"/>
          <c:showBubbleSize val="0"/>
        </c:dLbls>
        <c:gapWidth val="115"/>
        <c:axId val="21626927"/>
        <c:axId val="2112691439"/>
      </c:barChart>
      <c:catAx>
        <c:axId val="21626927"/>
        <c:scaling>
          <c:orientation val="minMax"/>
        </c:scaling>
        <c:delete val="0"/>
        <c:axPos val="b"/>
        <c:title>
          <c:tx>
            <c:rich>
              <a:bodyPr rot="0" spcFirstLastPara="1" vertOverflow="ellipsis" vert="horz" wrap="square" anchor="ctr" anchorCtr="1"/>
              <a:lstStyle/>
              <a:p>
                <a:pPr>
                  <a:defRPr sz="1100" b="1" i="0" u="none" strike="noStrike" kern="1200" cap="all" baseline="0">
                    <a:solidFill>
                      <a:srgbClr val="F0E9DE"/>
                    </a:solidFill>
                    <a:latin typeface="Arial" panose="020B0604020202020204" pitchFamily="34" charset="0"/>
                    <a:ea typeface="+mn-ea"/>
                    <a:cs typeface="+mn-cs"/>
                  </a:defRPr>
                </a:pPr>
                <a:r>
                  <a:rPr lang="en-GB" sz="1100" baseline="0">
                    <a:solidFill>
                      <a:srgbClr val="F0E9DE"/>
                    </a:solidFill>
                    <a:latin typeface="Arial" panose="020B0604020202020204" pitchFamily="34" charset="0"/>
                  </a:rPr>
                  <a:t>rEGIONS</a:t>
                </a:r>
              </a:p>
            </c:rich>
          </c:tx>
          <c:overlay val="0"/>
          <c:spPr>
            <a:noFill/>
            <a:ln>
              <a:noFill/>
            </a:ln>
            <a:effectLst/>
          </c:spPr>
          <c:txPr>
            <a:bodyPr rot="0" spcFirstLastPara="1" vertOverflow="ellipsis" vert="horz" wrap="square" anchor="ctr" anchorCtr="1"/>
            <a:lstStyle/>
            <a:p>
              <a:pPr>
                <a:defRPr sz="1100" b="1" i="0" u="none" strike="noStrike" kern="1200" cap="all" baseline="0">
                  <a:solidFill>
                    <a:srgbClr val="F0E9DE"/>
                  </a:solidFill>
                  <a:latin typeface="Arial" panose="020B0604020202020204" pitchFamily="34" charset="0"/>
                  <a:ea typeface="+mn-ea"/>
                  <a:cs typeface="+mn-cs"/>
                </a:defRPr>
              </a:pPr>
              <a:endParaRPr lang="en-US"/>
            </a:p>
          </c:txPr>
        </c:title>
        <c:numFmt formatCode="General"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rgbClr val="F0E9DE"/>
                </a:solidFill>
                <a:latin typeface="Arial" panose="020B0604020202020204" pitchFamily="34" charset="0"/>
                <a:ea typeface="+mn-ea"/>
                <a:cs typeface="+mn-cs"/>
              </a:defRPr>
            </a:pPr>
            <a:endParaRPr lang="en-US"/>
          </a:p>
        </c:txPr>
        <c:crossAx val="2112691439"/>
        <c:crosses val="autoZero"/>
        <c:auto val="1"/>
        <c:lblAlgn val="ctr"/>
        <c:lblOffset val="200"/>
        <c:noMultiLvlLbl val="0"/>
      </c:catAx>
      <c:valAx>
        <c:axId val="2112691439"/>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lgn="ctr" rtl="0">
                  <a:defRPr sz="1100" b="1" i="0" u="none" strike="noStrike" kern="1200" cap="all" baseline="0">
                    <a:solidFill>
                      <a:srgbClr val="F0E9DE"/>
                    </a:solidFill>
                    <a:latin typeface="Arial" panose="020B0604020202020204" pitchFamily="34" charset="0"/>
                    <a:ea typeface="+mn-ea"/>
                    <a:cs typeface="+mn-cs"/>
                  </a:defRPr>
                </a:pPr>
                <a:r>
                  <a:rPr lang="en-GB" sz="1100" baseline="0">
                    <a:solidFill>
                      <a:srgbClr val="F0E9DE"/>
                    </a:solidFill>
                    <a:latin typeface="Arial" panose="020B0604020202020204" pitchFamily="34" charset="0"/>
                  </a:rPr>
                  <a:t>Sum of Difference Between Actual and Target Profit</a:t>
                </a:r>
              </a:p>
              <a:p>
                <a:pPr algn="ctr" rtl="0">
                  <a:defRPr sz="1100"/>
                </a:pPr>
                <a:endParaRPr lang="en-GB" sz="1100" baseline="0">
                  <a:solidFill>
                    <a:srgbClr val="F0E9DE"/>
                  </a:solidFill>
                  <a:latin typeface="Arial" panose="020B0604020202020204" pitchFamily="34" charset="0"/>
                </a:endParaRPr>
              </a:p>
            </c:rich>
          </c:tx>
          <c:layout>
            <c:manualLayout>
              <c:xMode val="edge"/>
              <c:yMode val="edge"/>
              <c:x val="2.8132992327365727E-2"/>
              <c:y val="0.14241460059128297"/>
            </c:manualLayout>
          </c:layout>
          <c:overlay val="0"/>
          <c:spPr>
            <a:noFill/>
            <a:ln>
              <a:noFill/>
            </a:ln>
            <a:effectLst/>
          </c:spPr>
          <c:txPr>
            <a:bodyPr rot="-5400000" spcFirstLastPara="1" vertOverflow="ellipsis" vert="horz" wrap="square" anchor="ctr" anchorCtr="1"/>
            <a:lstStyle/>
            <a:p>
              <a:pPr algn="ctr" rtl="0">
                <a:defRPr sz="1100" b="1" i="0" u="none" strike="noStrike" kern="1200" cap="all" baseline="0">
                  <a:solidFill>
                    <a:srgbClr val="F0E9DE"/>
                  </a:solidFill>
                  <a:latin typeface="Arial" panose="020B0604020202020204" pitchFamily="34" charset="0"/>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F0E9DE"/>
                </a:solidFill>
                <a:latin typeface="Arial" panose="020B0604020202020204" pitchFamily="34" charset="0"/>
                <a:ea typeface="+mn-ea"/>
                <a:cs typeface="+mn-cs"/>
              </a:defRPr>
            </a:pPr>
            <a:endParaRPr lang="en-US"/>
          </a:p>
        </c:txPr>
        <c:crossAx val="216269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rgbClr val="F0E9DE"/>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6B4A36"/>
    </a:solidFill>
    <a:ln w="28575">
      <a:solidFill>
        <a:schemeClr val="tx1">
          <a:lumMod val="95000"/>
          <a:lumOff val="5000"/>
        </a:schemeClr>
      </a:solidFill>
    </a:ln>
    <a:effectLst/>
  </c:spPr>
  <c:txPr>
    <a:bodyPr/>
    <a:lstStyle/>
    <a:p>
      <a:pPr>
        <a:defRPr baseline="0">
          <a:solidFill>
            <a:srgbClr val="F0E9DE"/>
          </a:solidFill>
          <a:latin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Chain Analysis.xlsm]Profit Made By Each Product!PivotTable2</c:name>
    <c:fmtId val="0"/>
  </c:pivotSource>
  <c:chart>
    <c:title>
      <c:tx>
        <c:rich>
          <a:bodyPr rot="0" spcFirstLastPara="1" vertOverflow="ellipsis" vert="horz" wrap="square" anchor="ctr" anchorCtr="1"/>
          <a:lstStyle/>
          <a:p>
            <a:pPr>
              <a:defRPr sz="1600" b="1" i="0" u="none" strike="noStrike" kern="1200" spc="100" baseline="0">
                <a:solidFill>
                  <a:srgbClr val="F0E9DE"/>
                </a:solidFill>
                <a:effectLst>
                  <a:outerShdw blurRad="50800" dist="38100" dir="5400000" algn="t" rotWithShape="0">
                    <a:prstClr val="black">
                      <a:alpha val="40000"/>
                    </a:prstClr>
                  </a:outerShdw>
                </a:effectLst>
                <a:latin typeface="Arial" panose="020B0604020202020204" pitchFamily="34" charset="0"/>
                <a:ea typeface="+mn-ea"/>
                <a:cs typeface="+mn-cs"/>
              </a:defRPr>
            </a:pPr>
            <a:r>
              <a:rPr lang="en-US" baseline="0">
                <a:solidFill>
                  <a:srgbClr val="F0E9DE"/>
                </a:solidFill>
                <a:latin typeface="Arial" panose="020B0604020202020204" pitchFamily="34" charset="0"/>
              </a:rPr>
              <a:t>Profitibility Of Products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rgbClr val="F0E9DE"/>
              </a:solidFill>
              <a:effectLst>
                <a:outerShdw blurRad="50800" dist="38100" dir="5400000" algn="t" rotWithShape="0">
                  <a:prstClr val="black">
                    <a:alpha val="40000"/>
                  </a:prstClr>
                </a:outerShdw>
              </a:effectLst>
              <a:latin typeface="Arial" panose="020B0604020202020204" pitchFamily="34" charset="0"/>
              <a:ea typeface="+mn-ea"/>
              <a:cs typeface="+mn-cs"/>
            </a:defRPr>
          </a:pPr>
          <a:endParaRPr lang="en-US"/>
        </a:p>
      </c:txPr>
    </c:title>
    <c:autoTitleDeleted val="0"/>
    <c:pivotFmts>
      <c:pivotFmt>
        <c:idx val="0"/>
        <c:spPr>
          <a:solidFill>
            <a:srgbClr val="D8C0A8"/>
          </a:solidFill>
          <a:ln w="19050">
            <a:solidFill>
              <a:schemeClr val="tx1">
                <a:lumMod val="95000"/>
                <a:lumOff val="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w="19050">
            <a:solidFill>
              <a:schemeClr val="tx1">
                <a:lumMod val="95000"/>
                <a:lumOff val="5000"/>
              </a:schemeClr>
            </a:solidFill>
          </a:ln>
          <a:effectLst>
            <a:outerShdw blurRad="57150" dist="19050" dir="5400000" algn="ctr" rotWithShape="0">
              <a:srgbClr val="000000">
                <a:alpha val="63000"/>
              </a:srgbClr>
            </a:outerShdw>
          </a:effectLst>
        </c:spPr>
      </c:pivotFmt>
      <c:pivotFmt>
        <c:idx val="2"/>
        <c:spPr>
          <a:solidFill>
            <a:srgbClr val="FF0000"/>
          </a:solidFill>
          <a:ln w="19050">
            <a:solidFill>
              <a:schemeClr val="tx1">
                <a:lumMod val="95000"/>
                <a:lumOff val="5000"/>
              </a:schemeClr>
            </a:solidFill>
          </a:ln>
          <a:effectLst>
            <a:outerShdw blurRad="57150" dist="19050" dir="5400000" algn="ctr" rotWithShape="0">
              <a:srgbClr val="000000">
                <a:alpha val="63000"/>
              </a:srgbClr>
            </a:outerShdw>
          </a:effectLst>
        </c:spPr>
      </c:pivotFmt>
    </c:pivotFmts>
    <c:plotArea>
      <c:layout/>
      <c:barChart>
        <c:barDir val="bar"/>
        <c:grouping val="clustered"/>
        <c:varyColors val="0"/>
        <c:ser>
          <c:idx val="0"/>
          <c:order val="0"/>
          <c:tx>
            <c:strRef>
              <c:f>'Profit Made By Each Product'!$B$4</c:f>
              <c:strCache>
                <c:ptCount val="1"/>
                <c:pt idx="0">
                  <c:v>Total</c:v>
                </c:pt>
              </c:strCache>
            </c:strRef>
          </c:tx>
          <c:spPr>
            <a:solidFill>
              <a:srgbClr val="D8C0A8"/>
            </a:solidFill>
            <a:ln w="19050">
              <a:solidFill>
                <a:schemeClr val="tx1">
                  <a:lumMod val="95000"/>
                  <a:lumOff val="5000"/>
                </a:schemeClr>
              </a:solidFill>
            </a:ln>
            <a:effectLst>
              <a:outerShdw blurRad="57150" dist="19050" dir="5400000" algn="ctr" rotWithShape="0">
                <a:srgbClr val="000000">
                  <a:alpha val="63000"/>
                </a:srgbClr>
              </a:outerShdw>
            </a:effectLst>
          </c:spPr>
          <c:invertIfNegative val="0"/>
          <c:dPt>
            <c:idx val="0"/>
            <c:invertIfNegative val="0"/>
            <c:bubble3D val="0"/>
            <c:spPr>
              <a:solidFill>
                <a:srgbClr val="00B050"/>
              </a:solidFill>
              <a:ln w="19050">
                <a:solidFill>
                  <a:schemeClr val="tx1">
                    <a:lumMod val="95000"/>
                    <a:lumOff val="5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0-73E5-4467-AFED-13EDB93C4D80}"/>
              </c:ext>
            </c:extLst>
          </c:dPt>
          <c:dPt>
            <c:idx val="12"/>
            <c:invertIfNegative val="0"/>
            <c:bubble3D val="0"/>
            <c:spPr>
              <a:solidFill>
                <a:srgbClr val="FF0000"/>
              </a:solidFill>
              <a:ln w="19050">
                <a:solidFill>
                  <a:schemeClr val="tx1">
                    <a:lumMod val="95000"/>
                    <a:lumOff val="5000"/>
                  </a:schemeClr>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3E5-4467-AFED-13EDB93C4D80}"/>
              </c:ext>
            </c:extLst>
          </c:dPt>
          <c:cat>
            <c:strRef>
              <c:f>'Profit Made By Each Product'!$A$5:$A$18</c:f>
              <c:strCache>
                <c:ptCount val="13"/>
                <c:pt idx="0">
                  <c:v>Colombian</c:v>
                </c:pt>
                <c:pt idx="1">
                  <c:v>Lemon</c:v>
                </c:pt>
                <c:pt idx="2">
                  <c:v>Decaf Espresso</c:v>
                </c:pt>
                <c:pt idx="3">
                  <c:v>Chamomile</c:v>
                </c:pt>
                <c:pt idx="4">
                  <c:v>Darjeeling</c:v>
                </c:pt>
                <c:pt idx="5">
                  <c:v>Earl Grey</c:v>
                </c:pt>
                <c:pt idx="6">
                  <c:v>Caffe Mocha</c:v>
                </c:pt>
                <c:pt idx="7">
                  <c:v>Regular Espresso</c:v>
                </c:pt>
                <c:pt idx="8">
                  <c:v>Decaf Irish Cream</c:v>
                </c:pt>
                <c:pt idx="9">
                  <c:v>Caffe Latte</c:v>
                </c:pt>
                <c:pt idx="10">
                  <c:v>Amaretto</c:v>
                </c:pt>
                <c:pt idx="11">
                  <c:v>Mint</c:v>
                </c:pt>
                <c:pt idx="12">
                  <c:v>Green Tea</c:v>
                </c:pt>
              </c:strCache>
            </c:strRef>
          </c:cat>
          <c:val>
            <c:numRef>
              <c:f>'Profit Made By Each Product'!$B$5:$B$18</c:f>
              <c:numCache>
                <c:formatCode>0.00%</c:formatCode>
                <c:ptCount val="13"/>
                <c:pt idx="0">
                  <c:v>0.20108535087310103</c:v>
                </c:pt>
                <c:pt idx="1">
                  <c:v>0.1183934319167794</c:v>
                </c:pt>
                <c:pt idx="2">
                  <c:v>0.10945250423722225</c:v>
                </c:pt>
                <c:pt idx="3">
                  <c:v>0.10893937273561288</c:v>
                </c:pt>
                <c:pt idx="4">
                  <c:v>0.10847288955233164</c:v>
                </c:pt>
                <c:pt idx="5">
                  <c:v>9.2907900670180843E-2</c:v>
                </c:pt>
                <c:pt idx="6">
                  <c:v>7.2880222667972824E-2</c:v>
                </c:pt>
                <c:pt idx="7">
                  <c:v>5.3458972804030412E-2</c:v>
                </c:pt>
                <c:pt idx="8">
                  <c:v>4.9773755656108594E-2</c:v>
                </c:pt>
                <c:pt idx="9">
                  <c:v>4.2232277526395176E-2</c:v>
                </c:pt>
                <c:pt idx="10">
                  <c:v>2.102284212654134E-2</c:v>
                </c:pt>
                <c:pt idx="11">
                  <c:v>1.9996579123322603E-2</c:v>
                </c:pt>
                <c:pt idx="12">
                  <c:v>1.3839001104010201E-3</c:v>
                </c:pt>
              </c:numCache>
            </c:numRef>
          </c:val>
          <c:extLst>
            <c:ext xmlns:c16="http://schemas.microsoft.com/office/drawing/2014/chart" uri="{C3380CC4-5D6E-409C-BE32-E72D297353CC}">
              <c16:uniqueId val="{00000000-3294-4C88-8B08-F9E5DEDD43F1}"/>
            </c:ext>
          </c:extLst>
        </c:ser>
        <c:dLbls>
          <c:showLegendKey val="0"/>
          <c:showVal val="0"/>
          <c:showCatName val="0"/>
          <c:showSerName val="0"/>
          <c:showPercent val="0"/>
          <c:showBubbleSize val="0"/>
        </c:dLbls>
        <c:gapWidth val="115"/>
        <c:overlap val="-20"/>
        <c:axId val="557686095"/>
        <c:axId val="483877855"/>
      </c:barChart>
      <c:catAx>
        <c:axId val="557686095"/>
        <c:scaling>
          <c:orientation val="maxMin"/>
        </c:scaling>
        <c:delete val="0"/>
        <c:axPos val="l"/>
        <c:title>
          <c:tx>
            <c:rich>
              <a:bodyPr rot="-5400000" spcFirstLastPara="1" vertOverflow="ellipsis" vert="horz" wrap="square" anchor="ctr" anchorCtr="1"/>
              <a:lstStyle/>
              <a:p>
                <a:pPr>
                  <a:defRPr sz="1100" b="1" i="0" u="none" strike="noStrike" kern="1200" cap="all" baseline="0">
                    <a:solidFill>
                      <a:srgbClr val="F0E9DE"/>
                    </a:solidFill>
                    <a:latin typeface="Arial" panose="020B0604020202020204" pitchFamily="34" charset="0"/>
                    <a:ea typeface="+mn-ea"/>
                    <a:cs typeface="+mn-cs"/>
                  </a:defRPr>
                </a:pPr>
                <a:r>
                  <a:rPr lang="en-GB" sz="1100" baseline="0">
                    <a:solidFill>
                      <a:srgbClr val="F0E9DE"/>
                    </a:solidFill>
                    <a:latin typeface="Arial" panose="020B0604020202020204" pitchFamily="34" charset="0"/>
                  </a:rPr>
                  <a:t>Product</a:t>
                </a:r>
              </a:p>
            </c:rich>
          </c:tx>
          <c:overlay val="0"/>
          <c:spPr>
            <a:noFill/>
            <a:ln>
              <a:noFill/>
            </a:ln>
            <a:effectLst/>
          </c:spPr>
          <c:txPr>
            <a:bodyPr rot="-5400000" spcFirstLastPara="1" vertOverflow="ellipsis" vert="horz" wrap="square" anchor="ctr" anchorCtr="1"/>
            <a:lstStyle/>
            <a:p>
              <a:pPr>
                <a:defRPr sz="1100" b="1" i="0" u="none" strike="noStrike" kern="1200" cap="all" baseline="0">
                  <a:solidFill>
                    <a:srgbClr val="F0E9DE"/>
                  </a:solidFill>
                  <a:latin typeface="Arial" panose="020B0604020202020204" pitchFamily="34" charset="0"/>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rgbClr val="F0E9DE"/>
                </a:solidFill>
                <a:latin typeface="+mn-lt"/>
                <a:ea typeface="+mn-ea"/>
                <a:cs typeface="+mn-cs"/>
              </a:defRPr>
            </a:pPr>
            <a:endParaRPr lang="en-US"/>
          </a:p>
        </c:txPr>
        <c:crossAx val="483877855"/>
        <c:crosses val="autoZero"/>
        <c:auto val="1"/>
        <c:lblAlgn val="ctr"/>
        <c:lblOffset val="100"/>
        <c:noMultiLvlLbl val="0"/>
      </c:catAx>
      <c:valAx>
        <c:axId val="483877855"/>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1100" b="1" i="0" u="none" strike="noStrike" kern="1200" cap="all" baseline="0">
                    <a:solidFill>
                      <a:srgbClr val="F0E9DE"/>
                    </a:solidFill>
                    <a:latin typeface="Arial" panose="020B0604020202020204" pitchFamily="34" charset="0"/>
                    <a:ea typeface="+mn-ea"/>
                    <a:cs typeface="+mn-cs"/>
                  </a:defRPr>
                </a:pPr>
                <a:r>
                  <a:rPr lang="en-GB" sz="1100" baseline="0">
                    <a:solidFill>
                      <a:srgbClr val="F0E9DE"/>
                    </a:solidFill>
                    <a:latin typeface="Arial" panose="020B0604020202020204" pitchFamily="34" charset="0"/>
                  </a:rPr>
                  <a:t>Profit</a:t>
                </a:r>
              </a:p>
            </c:rich>
          </c:tx>
          <c:overlay val="0"/>
          <c:spPr>
            <a:noFill/>
            <a:ln>
              <a:noFill/>
            </a:ln>
            <a:effectLst/>
          </c:spPr>
          <c:txPr>
            <a:bodyPr rot="0" spcFirstLastPara="1" vertOverflow="ellipsis" vert="horz" wrap="square" anchor="ctr" anchorCtr="1"/>
            <a:lstStyle/>
            <a:p>
              <a:pPr>
                <a:defRPr sz="1100" b="1" i="0" u="none" strike="noStrike" kern="1200" cap="all" baseline="0">
                  <a:solidFill>
                    <a:srgbClr val="F0E9DE"/>
                  </a:solidFill>
                  <a:latin typeface="Arial" panose="020B0604020202020204" pitchFamily="34" charset="0"/>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50" b="0" i="0" u="none" strike="noStrike" kern="1200" baseline="0">
                <a:solidFill>
                  <a:srgbClr val="F0E9DE"/>
                </a:solidFill>
                <a:latin typeface="Arial" panose="020B0604020202020204" pitchFamily="34" charset="0"/>
                <a:ea typeface="+mn-ea"/>
                <a:cs typeface="+mn-cs"/>
              </a:defRPr>
            </a:pPr>
            <a:endParaRPr lang="en-US"/>
          </a:p>
        </c:txPr>
        <c:crossAx val="557686095"/>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6B4A36"/>
    </a:solidFill>
    <a:ln w="28575">
      <a:solidFill>
        <a:schemeClr val="tx1">
          <a:lumMod val="95000"/>
          <a:lumOff val="5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Chain Analysis.xlsm]Inventory Margin By Market Size!PivotTable4</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GB" b="1" i="0">
                <a:effectLst/>
              </a:rPr>
              <a:t>Inventory Margin Analysis By Market Size And Type Of Product</a:t>
            </a:r>
            <a:endParaRPr lang="en-GB" b="0" i="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rgbClr val="9F6F54"/>
          </a:solidFill>
          <a:ln w="19050">
            <a:solidFill>
              <a:schemeClr val="tx1">
                <a:lumMod val="95000"/>
                <a:lumOff val="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D8C0A8"/>
          </a:solidFill>
          <a:ln w="19050">
            <a:solidFill>
              <a:schemeClr val="tx1">
                <a:lumMod val="95000"/>
                <a:lumOff val="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'Inventory Margin By Market Size'!$B$2:$B$3</c:f>
              <c:strCache>
                <c:ptCount val="1"/>
                <c:pt idx="0">
                  <c:v>Decaf</c:v>
                </c:pt>
              </c:strCache>
            </c:strRef>
          </c:tx>
          <c:spPr>
            <a:solidFill>
              <a:srgbClr val="9F6F54"/>
            </a:solidFill>
            <a:ln w="19050">
              <a:solidFill>
                <a:schemeClr val="tx1">
                  <a:lumMod val="95000"/>
                  <a:lumOff val="5000"/>
                </a:schemeClr>
              </a:solid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'Inventory Margin By Market Size'!$A$4:$A$6</c:f>
              <c:strCache>
                <c:ptCount val="2"/>
                <c:pt idx="0">
                  <c:v>Major Market</c:v>
                </c:pt>
                <c:pt idx="1">
                  <c:v>Small Market</c:v>
                </c:pt>
              </c:strCache>
            </c:strRef>
          </c:cat>
          <c:val>
            <c:numRef>
              <c:f>'Inventory Margin By Market Size'!$B$4:$B$6</c:f>
              <c:numCache>
                <c:formatCode>_-[$$-409]* #,##0.00_ ;_-[$$-409]* \-#,##0.00\ ;_-[$$-409]* "-"??_ ;_-@_ </c:formatCode>
                <c:ptCount val="2"/>
                <c:pt idx="0">
                  <c:v>1021.6021505376344</c:v>
                </c:pt>
                <c:pt idx="1">
                  <c:v>800.83333333333337</c:v>
                </c:pt>
              </c:numCache>
            </c:numRef>
          </c:val>
          <c:extLst>
            <c:ext xmlns:c16="http://schemas.microsoft.com/office/drawing/2014/chart" uri="{C3380CC4-5D6E-409C-BE32-E72D297353CC}">
              <c16:uniqueId val="{00000000-5841-4B20-9C0F-F4642CC512D5}"/>
            </c:ext>
          </c:extLst>
        </c:ser>
        <c:ser>
          <c:idx val="1"/>
          <c:order val="1"/>
          <c:tx>
            <c:strRef>
              <c:f>'Inventory Margin By Market Size'!$C$2:$C$3</c:f>
              <c:strCache>
                <c:ptCount val="1"/>
                <c:pt idx="0">
                  <c:v>Regular</c:v>
                </c:pt>
              </c:strCache>
            </c:strRef>
          </c:tx>
          <c:spPr>
            <a:solidFill>
              <a:srgbClr val="D8C0A8"/>
            </a:solidFill>
            <a:ln w="19050">
              <a:solidFill>
                <a:schemeClr val="tx1">
                  <a:lumMod val="95000"/>
                  <a:lumOff val="5000"/>
                </a:schemeClr>
              </a:solid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'Inventory Margin By Market Size'!$A$4:$A$6</c:f>
              <c:strCache>
                <c:ptCount val="2"/>
                <c:pt idx="0">
                  <c:v>Major Market</c:v>
                </c:pt>
                <c:pt idx="1">
                  <c:v>Small Market</c:v>
                </c:pt>
              </c:strCache>
            </c:strRef>
          </c:cat>
          <c:val>
            <c:numRef>
              <c:f>'Inventory Margin By Market Size'!$C$4:$C$6</c:f>
              <c:numCache>
                <c:formatCode>_-[$$-409]* #,##0.00_ ;_-[$$-409]* \-#,##0.00\ ;_-[$$-409]* "-"??_ ;_-@_ </c:formatCode>
                <c:ptCount val="2"/>
                <c:pt idx="0">
                  <c:v>894.27499999999998</c:v>
                </c:pt>
                <c:pt idx="1">
                  <c:v>666.7833333333333</c:v>
                </c:pt>
              </c:numCache>
            </c:numRef>
          </c:val>
          <c:extLst>
            <c:ext xmlns:c16="http://schemas.microsoft.com/office/drawing/2014/chart" uri="{C3380CC4-5D6E-409C-BE32-E72D297353CC}">
              <c16:uniqueId val="{00000001-5841-4B20-9C0F-F4642CC512D5}"/>
            </c:ext>
          </c:extLst>
        </c:ser>
        <c:dLbls>
          <c:dLblPos val="outEnd"/>
          <c:showLegendKey val="0"/>
          <c:showVal val="1"/>
          <c:showCatName val="0"/>
          <c:showSerName val="0"/>
          <c:showPercent val="0"/>
          <c:showBubbleSize val="0"/>
        </c:dLbls>
        <c:gapWidth val="115"/>
        <c:overlap val="-20"/>
        <c:axId val="557683695"/>
        <c:axId val="483853551"/>
      </c:barChart>
      <c:catAx>
        <c:axId val="557683695"/>
        <c:scaling>
          <c:orientation val="maxMin"/>
        </c:scaling>
        <c:delete val="0"/>
        <c:axPos val="l"/>
        <c:title>
          <c:tx>
            <c:rich>
              <a:bodyPr rot="-5400000" spcFirstLastPara="1" vertOverflow="ellipsis" vert="horz" wrap="square" anchor="ctr" anchorCtr="1"/>
              <a:lstStyle/>
              <a:p>
                <a:pPr>
                  <a:defRPr sz="1100" b="1" i="0" u="none" strike="noStrike" kern="1200" cap="all" baseline="0">
                    <a:solidFill>
                      <a:srgbClr val="F0E9DE"/>
                    </a:solidFill>
                    <a:latin typeface="Arial" panose="020B0604020202020204" pitchFamily="34" charset="0"/>
                    <a:ea typeface="+mn-ea"/>
                    <a:cs typeface="+mn-cs"/>
                  </a:defRPr>
                </a:pPr>
                <a:r>
                  <a:rPr lang="en-GB" sz="1100" baseline="0">
                    <a:solidFill>
                      <a:srgbClr val="F0E9DE"/>
                    </a:solidFill>
                    <a:latin typeface="Arial" panose="020B0604020202020204" pitchFamily="34" charset="0"/>
                  </a:rPr>
                  <a:t>Market_size</a:t>
                </a:r>
              </a:p>
            </c:rich>
          </c:tx>
          <c:overlay val="0"/>
          <c:spPr>
            <a:noFill/>
            <a:ln>
              <a:noFill/>
            </a:ln>
            <a:effectLst/>
          </c:spPr>
          <c:txPr>
            <a:bodyPr rot="-5400000" spcFirstLastPara="1" vertOverflow="ellipsis" vert="horz" wrap="square" anchor="ctr" anchorCtr="1"/>
            <a:lstStyle/>
            <a:p>
              <a:pPr>
                <a:defRPr sz="1100" b="1" i="0" u="none" strike="noStrike" kern="1200" cap="all" baseline="0">
                  <a:solidFill>
                    <a:srgbClr val="F0E9DE"/>
                  </a:solidFill>
                  <a:latin typeface="Arial" panose="020B0604020202020204" pitchFamily="34" charset="0"/>
                  <a:ea typeface="+mn-ea"/>
                  <a:cs typeface="+mn-cs"/>
                </a:defRPr>
              </a:pPr>
              <a:endParaRPr lang="en-US"/>
            </a:p>
          </c:txPr>
        </c:title>
        <c:numFmt formatCode="General" sourceLinked="1"/>
        <c:majorTickMark val="none"/>
        <c:minorTickMark val="none"/>
        <c:tickLblPos val="low"/>
        <c:spPr>
          <a:noFill/>
          <a:ln w="12700" cap="flat" cmpd="sng" algn="ctr">
            <a:solidFill>
              <a:schemeClr val="lt1">
                <a:lumMod val="95000"/>
                <a:alpha val="54000"/>
              </a:schemeClr>
            </a:solidFill>
            <a:round/>
          </a:ln>
          <a:effectLst/>
        </c:spPr>
        <c:txPr>
          <a:bodyPr rot="0" spcFirstLastPara="1" vertOverflow="ellipsis" wrap="square" anchor="ctr" anchorCtr="1"/>
          <a:lstStyle/>
          <a:p>
            <a:pPr>
              <a:defRPr sz="900" b="0" i="0" u="none" strike="noStrike" kern="1200" baseline="0">
                <a:solidFill>
                  <a:srgbClr val="F0E9DE"/>
                </a:solidFill>
                <a:latin typeface="Arial" panose="020B0604020202020204" pitchFamily="34" charset="0"/>
                <a:ea typeface="+mn-ea"/>
                <a:cs typeface="+mn-cs"/>
              </a:defRPr>
            </a:pPr>
            <a:endParaRPr lang="en-US"/>
          </a:p>
        </c:txPr>
        <c:crossAx val="483853551"/>
        <c:crosses val="autoZero"/>
        <c:auto val="1"/>
        <c:lblAlgn val="ctr"/>
        <c:lblOffset val="100"/>
        <c:noMultiLvlLbl val="0"/>
      </c:catAx>
      <c:valAx>
        <c:axId val="483853551"/>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1100" b="1" i="0" u="none" strike="noStrike" kern="1200" cap="all" baseline="0">
                    <a:solidFill>
                      <a:srgbClr val="F0E9DE"/>
                    </a:solidFill>
                    <a:latin typeface="Arial" panose="020B0604020202020204" pitchFamily="34" charset="0"/>
                    <a:ea typeface="+mn-ea"/>
                    <a:cs typeface="+mn-cs"/>
                  </a:defRPr>
                </a:pPr>
                <a:r>
                  <a:rPr lang="en-GB" sz="1100" baseline="0">
                    <a:solidFill>
                      <a:srgbClr val="F0E9DE"/>
                    </a:solidFill>
                    <a:latin typeface="Arial" panose="020B0604020202020204" pitchFamily="34" charset="0"/>
                  </a:rPr>
                  <a:t>Inventory Margin</a:t>
                </a:r>
              </a:p>
            </c:rich>
          </c:tx>
          <c:overlay val="0"/>
          <c:spPr>
            <a:noFill/>
            <a:ln>
              <a:noFill/>
            </a:ln>
            <a:effectLst/>
          </c:spPr>
          <c:txPr>
            <a:bodyPr rot="0" spcFirstLastPara="1" vertOverflow="ellipsis" vert="horz" wrap="square" anchor="ctr" anchorCtr="1"/>
            <a:lstStyle/>
            <a:p>
              <a:pPr>
                <a:defRPr sz="1100" b="1" i="0" u="none" strike="noStrike" kern="1200" cap="all" baseline="0">
                  <a:solidFill>
                    <a:srgbClr val="F0E9DE"/>
                  </a:solidFill>
                  <a:latin typeface="Arial" panose="020B0604020202020204" pitchFamily="34" charset="0"/>
                  <a:ea typeface="+mn-ea"/>
                  <a:cs typeface="+mn-cs"/>
                </a:defRPr>
              </a:pPr>
              <a:endParaRPr lang="en-US"/>
            </a:p>
          </c:txPr>
        </c:title>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7683695"/>
        <c:crosses val="max"/>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rgbClr val="D8C0A8"/>
              </a:solidFill>
              <a:latin typeface="Arial" panose="020B06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6B4A36"/>
    </a:solidFill>
    <a:ln w="28575">
      <a:solidFill>
        <a:schemeClr val="tx1">
          <a:lumMod val="95000"/>
          <a:lumOff val="5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rgbClr val="F0E9DE"/>
                </a:solidFill>
              </a:rPr>
              <a:t>CORRELATION</a:t>
            </a:r>
            <a:r>
              <a:rPr lang="en-US" b="1" u="sng" baseline="0">
                <a:solidFill>
                  <a:srgbClr val="F0E9DE"/>
                </a:solidFill>
              </a:rPr>
              <a:t> BETWEEN SALES AND TARGET PROFIT </a:t>
            </a:r>
            <a:endParaRPr lang="en-US" b="1" u="sng">
              <a:solidFill>
                <a:srgbClr val="F0E9DE"/>
              </a:solidFill>
            </a:endParaRPr>
          </a:p>
        </c:rich>
      </c:tx>
      <c:layout>
        <c:manualLayout>
          <c:xMode val="edge"/>
          <c:yMode val="edge"/>
          <c:x val="0.13879463520668164"/>
          <c:y val="3.5037226517284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'Formatted Data'!$T$1</c:f>
              <c:strCache>
                <c:ptCount val="1"/>
                <c:pt idx="0">
                  <c:v>Target_profit</c:v>
                </c:pt>
              </c:strCache>
            </c:strRef>
          </c:tx>
          <c:spPr>
            <a:ln w="25400" cap="rnd">
              <a:noFill/>
              <a:round/>
            </a:ln>
            <a:effectLst/>
          </c:spPr>
          <c:marker>
            <c:symbol val="circle"/>
            <c:size val="7"/>
            <c:spPr>
              <a:solidFill>
                <a:srgbClr val="A9443B"/>
              </a:solidFill>
              <a:ln w="9525">
                <a:solidFill>
                  <a:srgbClr val="FFFFFF"/>
                </a:solidFill>
                <a:prstDash val="solid"/>
              </a:ln>
              <a:effectLst/>
            </c:spPr>
          </c:marker>
          <c:trendline>
            <c:spPr>
              <a:ln w="19050" cap="rnd">
                <a:solidFill>
                  <a:srgbClr val="FFFF00"/>
                </a:solidFill>
                <a:prstDash val="sysDot"/>
              </a:ln>
              <a:effectLst/>
            </c:spPr>
            <c:trendlineType val="linear"/>
            <c:dispRSqr val="0"/>
            <c:dispEq val="0"/>
          </c:trendline>
          <c:xVal>
            <c:numRef>
              <c:f>'Formatted Data'!$P$2:$P$1063</c:f>
              <c:numCache>
                <c:formatCode>_-[$$-409]* #,##0.00_ ;_-[$$-409]* \-#,##0.00\ ;_-[$$-409]* "-"??_ ;_-@_ </c:formatCode>
                <c:ptCount val="1062"/>
                <c:pt idx="0">
                  <c:v>66</c:v>
                </c:pt>
                <c:pt idx="1">
                  <c:v>68</c:v>
                </c:pt>
                <c:pt idx="2">
                  <c:v>120</c:v>
                </c:pt>
                <c:pt idx="3">
                  <c:v>114</c:v>
                </c:pt>
                <c:pt idx="4">
                  <c:v>77</c:v>
                </c:pt>
                <c:pt idx="5">
                  <c:v>92</c:v>
                </c:pt>
                <c:pt idx="6">
                  <c:v>92</c:v>
                </c:pt>
                <c:pt idx="7">
                  <c:v>78</c:v>
                </c:pt>
                <c:pt idx="8">
                  <c:v>88</c:v>
                </c:pt>
                <c:pt idx="9">
                  <c:v>121</c:v>
                </c:pt>
                <c:pt idx="10">
                  <c:v>113</c:v>
                </c:pt>
                <c:pt idx="11">
                  <c:v>109</c:v>
                </c:pt>
                <c:pt idx="12">
                  <c:v>99</c:v>
                </c:pt>
                <c:pt idx="13">
                  <c:v>85</c:v>
                </c:pt>
                <c:pt idx="14">
                  <c:v>82</c:v>
                </c:pt>
                <c:pt idx="15">
                  <c:v>122</c:v>
                </c:pt>
                <c:pt idx="16">
                  <c:v>88</c:v>
                </c:pt>
                <c:pt idx="17">
                  <c:v>70</c:v>
                </c:pt>
                <c:pt idx="18">
                  <c:v>72</c:v>
                </c:pt>
                <c:pt idx="19">
                  <c:v>128</c:v>
                </c:pt>
                <c:pt idx="20">
                  <c:v>121</c:v>
                </c:pt>
                <c:pt idx="21">
                  <c:v>82</c:v>
                </c:pt>
                <c:pt idx="22">
                  <c:v>98</c:v>
                </c:pt>
                <c:pt idx="23">
                  <c:v>98</c:v>
                </c:pt>
                <c:pt idx="24">
                  <c:v>83</c:v>
                </c:pt>
                <c:pt idx="25">
                  <c:v>94</c:v>
                </c:pt>
                <c:pt idx="26">
                  <c:v>129</c:v>
                </c:pt>
                <c:pt idx="27">
                  <c:v>120</c:v>
                </c:pt>
                <c:pt idx="28">
                  <c:v>116</c:v>
                </c:pt>
                <c:pt idx="29">
                  <c:v>106</c:v>
                </c:pt>
                <c:pt idx="30">
                  <c:v>91</c:v>
                </c:pt>
                <c:pt idx="31">
                  <c:v>87</c:v>
                </c:pt>
                <c:pt idx="32">
                  <c:v>130</c:v>
                </c:pt>
                <c:pt idx="33">
                  <c:v>94</c:v>
                </c:pt>
                <c:pt idx="34">
                  <c:v>90</c:v>
                </c:pt>
                <c:pt idx="35">
                  <c:v>122</c:v>
                </c:pt>
                <c:pt idx="36">
                  <c:v>74</c:v>
                </c:pt>
                <c:pt idx="37">
                  <c:v>99</c:v>
                </c:pt>
                <c:pt idx="38">
                  <c:v>101</c:v>
                </c:pt>
                <c:pt idx="39">
                  <c:v>69</c:v>
                </c:pt>
                <c:pt idx="40">
                  <c:v>96</c:v>
                </c:pt>
                <c:pt idx="41">
                  <c:v>130</c:v>
                </c:pt>
                <c:pt idx="42">
                  <c:v>79</c:v>
                </c:pt>
                <c:pt idx="43">
                  <c:v>106</c:v>
                </c:pt>
                <c:pt idx="44">
                  <c:v>108</c:v>
                </c:pt>
                <c:pt idx="45">
                  <c:v>74</c:v>
                </c:pt>
                <c:pt idx="46">
                  <c:v>109</c:v>
                </c:pt>
                <c:pt idx="47">
                  <c:v>68</c:v>
                </c:pt>
                <c:pt idx="48">
                  <c:v>64</c:v>
                </c:pt>
                <c:pt idx="49">
                  <c:v>64</c:v>
                </c:pt>
                <c:pt idx="50">
                  <c:v>116</c:v>
                </c:pt>
                <c:pt idx="51">
                  <c:v>72</c:v>
                </c:pt>
                <c:pt idx="52">
                  <c:v>68</c:v>
                </c:pt>
                <c:pt idx="53">
                  <c:v>68</c:v>
                </c:pt>
                <c:pt idx="54">
                  <c:v>122</c:v>
                </c:pt>
                <c:pt idx="55">
                  <c:v>123</c:v>
                </c:pt>
                <c:pt idx="56">
                  <c:v>107</c:v>
                </c:pt>
                <c:pt idx="57">
                  <c:v>125</c:v>
                </c:pt>
                <c:pt idx="58">
                  <c:v>114</c:v>
                </c:pt>
                <c:pt idx="59">
                  <c:v>109</c:v>
                </c:pt>
                <c:pt idx="60">
                  <c:v>112</c:v>
                </c:pt>
                <c:pt idx="61">
                  <c:v>127</c:v>
                </c:pt>
                <c:pt idx="62">
                  <c:v>139</c:v>
                </c:pt>
                <c:pt idx="63">
                  <c:v>127</c:v>
                </c:pt>
                <c:pt idx="64">
                  <c:v>98</c:v>
                </c:pt>
                <c:pt idx="65">
                  <c:v>130</c:v>
                </c:pt>
                <c:pt idx="66">
                  <c:v>131</c:v>
                </c:pt>
                <c:pt idx="67">
                  <c:v>114</c:v>
                </c:pt>
                <c:pt idx="68">
                  <c:v>133</c:v>
                </c:pt>
                <c:pt idx="69">
                  <c:v>121</c:v>
                </c:pt>
                <c:pt idx="70">
                  <c:v>116</c:v>
                </c:pt>
                <c:pt idx="71">
                  <c:v>119</c:v>
                </c:pt>
                <c:pt idx="72">
                  <c:v>135</c:v>
                </c:pt>
                <c:pt idx="73">
                  <c:v>148</c:v>
                </c:pt>
                <c:pt idx="74">
                  <c:v>135</c:v>
                </c:pt>
                <c:pt idx="75">
                  <c:v>104</c:v>
                </c:pt>
                <c:pt idx="76">
                  <c:v>52</c:v>
                </c:pt>
                <c:pt idx="77">
                  <c:v>41</c:v>
                </c:pt>
                <c:pt idx="78">
                  <c:v>69</c:v>
                </c:pt>
                <c:pt idx="79">
                  <c:v>55</c:v>
                </c:pt>
                <c:pt idx="80">
                  <c:v>44</c:v>
                </c:pt>
                <c:pt idx="81">
                  <c:v>74</c:v>
                </c:pt>
                <c:pt idx="82">
                  <c:v>142</c:v>
                </c:pt>
                <c:pt idx="83">
                  <c:v>126</c:v>
                </c:pt>
                <c:pt idx="84">
                  <c:v>138</c:v>
                </c:pt>
                <c:pt idx="85">
                  <c:v>150</c:v>
                </c:pt>
                <c:pt idx="86">
                  <c:v>114</c:v>
                </c:pt>
                <c:pt idx="87">
                  <c:v>115</c:v>
                </c:pt>
                <c:pt idx="88">
                  <c:v>125</c:v>
                </c:pt>
                <c:pt idx="89">
                  <c:v>124</c:v>
                </c:pt>
                <c:pt idx="90">
                  <c:v>101</c:v>
                </c:pt>
                <c:pt idx="91">
                  <c:v>145</c:v>
                </c:pt>
                <c:pt idx="92">
                  <c:v>112</c:v>
                </c:pt>
                <c:pt idx="93">
                  <c:v>114</c:v>
                </c:pt>
                <c:pt idx="94">
                  <c:v>151</c:v>
                </c:pt>
                <c:pt idx="95">
                  <c:v>134</c:v>
                </c:pt>
                <c:pt idx="96">
                  <c:v>147</c:v>
                </c:pt>
                <c:pt idx="97">
                  <c:v>160</c:v>
                </c:pt>
                <c:pt idx="98">
                  <c:v>121</c:v>
                </c:pt>
                <c:pt idx="99">
                  <c:v>123</c:v>
                </c:pt>
                <c:pt idx="100">
                  <c:v>133</c:v>
                </c:pt>
                <c:pt idx="101">
                  <c:v>132</c:v>
                </c:pt>
                <c:pt idx="102">
                  <c:v>108</c:v>
                </c:pt>
                <c:pt idx="103">
                  <c:v>155</c:v>
                </c:pt>
                <c:pt idx="104">
                  <c:v>119</c:v>
                </c:pt>
                <c:pt idx="105">
                  <c:v>121</c:v>
                </c:pt>
                <c:pt idx="106">
                  <c:v>90</c:v>
                </c:pt>
                <c:pt idx="107">
                  <c:v>520</c:v>
                </c:pt>
                <c:pt idx="108">
                  <c:v>118</c:v>
                </c:pt>
                <c:pt idx="109">
                  <c:v>119</c:v>
                </c:pt>
                <c:pt idx="110">
                  <c:v>114</c:v>
                </c:pt>
                <c:pt idx="111">
                  <c:v>205</c:v>
                </c:pt>
                <c:pt idx="112">
                  <c:v>490</c:v>
                </c:pt>
                <c:pt idx="113">
                  <c:v>200</c:v>
                </c:pt>
                <c:pt idx="114">
                  <c:v>525</c:v>
                </c:pt>
                <c:pt idx="115">
                  <c:v>160</c:v>
                </c:pt>
                <c:pt idx="116">
                  <c:v>120</c:v>
                </c:pt>
                <c:pt idx="117">
                  <c:v>122</c:v>
                </c:pt>
                <c:pt idx="118">
                  <c:v>185</c:v>
                </c:pt>
                <c:pt idx="119">
                  <c:v>96</c:v>
                </c:pt>
                <c:pt idx="120">
                  <c:v>554</c:v>
                </c:pt>
                <c:pt idx="121">
                  <c:v>126</c:v>
                </c:pt>
                <c:pt idx="122">
                  <c:v>127</c:v>
                </c:pt>
                <c:pt idx="123">
                  <c:v>121</c:v>
                </c:pt>
                <c:pt idx="124">
                  <c:v>218</c:v>
                </c:pt>
                <c:pt idx="125">
                  <c:v>522</c:v>
                </c:pt>
                <c:pt idx="126">
                  <c:v>213</c:v>
                </c:pt>
                <c:pt idx="127">
                  <c:v>559</c:v>
                </c:pt>
                <c:pt idx="128">
                  <c:v>171</c:v>
                </c:pt>
                <c:pt idx="129">
                  <c:v>128</c:v>
                </c:pt>
                <c:pt idx="130">
                  <c:v>130</c:v>
                </c:pt>
                <c:pt idx="131">
                  <c:v>197</c:v>
                </c:pt>
                <c:pt idx="132">
                  <c:v>313</c:v>
                </c:pt>
                <c:pt idx="133">
                  <c:v>325</c:v>
                </c:pt>
                <c:pt idx="134">
                  <c:v>289</c:v>
                </c:pt>
                <c:pt idx="135">
                  <c:v>334</c:v>
                </c:pt>
                <c:pt idx="136">
                  <c:v>346</c:v>
                </c:pt>
                <c:pt idx="137">
                  <c:v>308</c:v>
                </c:pt>
                <c:pt idx="138">
                  <c:v>218</c:v>
                </c:pt>
                <c:pt idx="139">
                  <c:v>205</c:v>
                </c:pt>
                <c:pt idx="140">
                  <c:v>474</c:v>
                </c:pt>
                <c:pt idx="141">
                  <c:v>650</c:v>
                </c:pt>
                <c:pt idx="142">
                  <c:v>245</c:v>
                </c:pt>
                <c:pt idx="143">
                  <c:v>197</c:v>
                </c:pt>
                <c:pt idx="144">
                  <c:v>454</c:v>
                </c:pt>
                <c:pt idx="145">
                  <c:v>623</c:v>
                </c:pt>
                <c:pt idx="146">
                  <c:v>320</c:v>
                </c:pt>
                <c:pt idx="147">
                  <c:v>221</c:v>
                </c:pt>
                <c:pt idx="148">
                  <c:v>510</c:v>
                </c:pt>
                <c:pt idx="149">
                  <c:v>699</c:v>
                </c:pt>
                <c:pt idx="150">
                  <c:v>232</c:v>
                </c:pt>
                <c:pt idx="151">
                  <c:v>218</c:v>
                </c:pt>
                <c:pt idx="152">
                  <c:v>505</c:v>
                </c:pt>
                <c:pt idx="153">
                  <c:v>693</c:v>
                </c:pt>
                <c:pt idx="154">
                  <c:v>261</c:v>
                </c:pt>
                <c:pt idx="155">
                  <c:v>210</c:v>
                </c:pt>
                <c:pt idx="156">
                  <c:v>484</c:v>
                </c:pt>
                <c:pt idx="157">
                  <c:v>664</c:v>
                </c:pt>
                <c:pt idx="158">
                  <c:v>341</c:v>
                </c:pt>
                <c:pt idx="159">
                  <c:v>236</c:v>
                </c:pt>
                <c:pt idx="160">
                  <c:v>543</c:v>
                </c:pt>
                <c:pt idx="161">
                  <c:v>745</c:v>
                </c:pt>
                <c:pt idx="162">
                  <c:v>265</c:v>
                </c:pt>
                <c:pt idx="163">
                  <c:v>298</c:v>
                </c:pt>
                <c:pt idx="164">
                  <c:v>302</c:v>
                </c:pt>
                <c:pt idx="165">
                  <c:v>367</c:v>
                </c:pt>
                <c:pt idx="166">
                  <c:v>23</c:v>
                </c:pt>
                <c:pt idx="167">
                  <c:v>202</c:v>
                </c:pt>
                <c:pt idx="168">
                  <c:v>177</c:v>
                </c:pt>
                <c:pt idx="169">
                  <c:v>230</c:v>
                </c:pt>
                <c:pt idx="170">
                  <c:v>198</c:v>
                </c:pt>
                <c:pt idx="171">
                  <c:v>278</c:v>
                </c:pt>
                <c:pt idx="172">
                  <c:v>290</c:v>
                </c:pt>
                <c:pt idx="173">
                  <c:v>412</c:v>
                </c:pt>
                <c:pt idx="174">
                  <c:v>23</c:v>
                </c:pt>
                <c:pt idx="175">
                  <c:v>180</c:v>
                </c:pt>
                <c:pt idx="176">
                  <c:v>39</c:v>
                </c:pt>
                <c:pt idx="177">
                  <c:v>184</c:v>
                </c:pt>
                <c:pt idx="178">
                  <c:v>224</c:v>
                </c:pt>
                <c:pt idx="179">
                  <c:v>210</c:v>
                </c:pt>
                <c:pt idx="180">
                  <c:v>312</c:v>
                </c:pt>
                <c:pt idx="181">
                  <c:v>302</c:v>
                </c:pt>
                <c:pt idx="182">
                  <c:v>534</c:v>
                </c:pt>
                <c:pt idx="183">
                  <c:v>24</c:v>
                </c:pt>
                <c:pt idx="184">
                  <c:v>195</c:v>
                </c:pt>
                <c:pt idx="185">
                  <c:v>153</c:v>
                </c:pt>
                <c:pt idx="186">
                  <c:v>250</c:v>
                </c:pt>
                <c:pt idx="187">
                  <c:v>282</c:v>
                </c:pt>
                <c:pt idx="188">
                  <c:v>318</c:v>
                </c:pt>
                <c:pt idx="189">
                  <c:v>322</c:v>
                </c:pt>
                <c:pt idx="190">
                  <c:v>391</c:v>
                </c:pt>
                <c:pt idx="191">
                  <c:v>25</c:v>
                </c:pt>
                <c:pt idx="192">
                  <c:v>215</c:v>
                </c:pt>
                <c:pt idx="193">
                  <c:v>189</c:v>
                </c:pt>
                <c:pt idx="194">
                  <c:v>245</c:v>
                </c:pt>
                <c:pt idx="195">
                  <c:v>211</c:v>
                </c:pt>
                <c:pt idx="196">
                  <c:v>296</c:v>
                </c:pt>
                <c:pt idx="197">
                  <c:v>309</c:v>
                </c:pt>
                <c:pt idx="198">
                  <c:v>439</c:v>
                </c:pt>
                <c:pt idx="199">
                  <c:v>25</c:v>
                </c:pt>
                <c:pt idx="200">
                  <c:v>192</c:v>
                </c:pt>
                <c:pt idx="201">
                  <c:v>42</c:v>
                </c:pt>
                <c:pt idx="202">
                  <c:v>196</c:v>
                </c:pt>
                <c:pt idx="203">
                  <c:v>239</c:v>
                </c:pt>
                <c:pt idx="204">
                  <c:v>224</c:v>
                </c:pt>
                <c:pt idx="205">
                  <c:v>332</c:v>
                </c:pt>
                <c:pt idx="206">
                  <c:v>322</c:v>
                </c:pt>
                <c:pt idx="207">
                  <c:v>569</c:v>
                </c:pt>
                <c:pt idx="208">
                  <c:v>26</c:v>
                </c:pt>
                <c:pt idx="209">
                  <c:v>208</c:v>
                </c:pt>
                <c:pt idx="210">
                  <c:v>163</c:v>
                </c:pt>
                <c:pt idx="211">
                  <c:v>266</c:v>
                </c:pt>
                <c:pt idx="212">
                  <c:v>130</c:v>
                </c:pt>
                <c:pt idx="213">
                  <c:v>109</c:v>
                </c:pt>
                <c:pt idx="214">
                  <c:v>650</c:v>
                </c:pt>
                <c:pt idx="215">
                  <c:v>107</c:v>
                </c:pt>
                <c:pt idx="216">
                  <c:v>177</c:v>
                </c:pt>
                <c:pt idx="217">
                  <c:v>230</c:v>
                </c:pt>
                <c:pt idx="218">
                  <c:v>122</c:v>
                </c:pt>
                <c:pt idx="219">
                  <c:v>142</c:v>
                </c:pt>
                <c:pt idx="220">
                  <c:v>144</c:v>
                </c:pt>
                <c:pt idx="221">
                  <c:v>111</c:v>
                </c:pt>
                <c:pt idx="222">
                  <c:v>167</c:v>
                </c:pt>
                <c:pt idx="223">
                  <c:v>146</c:v>
                </c:pt>
                <c:pt idx="224">
                  <c:v>116</c:v>
                </c:pt>
                <c:pt idx="225">
                  <c:v>623</c:v>
                </c:pt>
                <c:pt idx="226">
                  <c:v>184</c:v>
                </c:pt>
                <c:pt idx="227">
                  <c:v>224</c:v>
                </c:pt>
                <c:pt idx="228">
                  <c:v>150</c:v>
                </c:pt>
                <c:pt idx="229">
                  <c:v>128</c:v>
                </c:pt>
                <c:pt idx="230">
                  <c:v>156</c:v>
                </c:pt>
                <c:pt idx="231">
                  <c:v>192</c:v>
                </c:pt>
                <c:pt idx="232">
                  <c:v>102</c:v>
                </c:pt>
                <c:pt idx="233">
                  <c:v>699</c:v>
                </c:pt>
                <c:pt idx="234">
                  <c:v>153</c:v>
                </c:pt>
                <c:pt idx="235">
                  <c:v>250</c:v>
                </c:pt>
                <c:pt idx="236">
                  <c:v>139</c:v>
                </c:pt>
                <c:pt idx="237">
                  <c:v>176</c:v>
                </c:pt>
                <c:pt idx="238">
                  <c:v>139</c:v>
                </c:pt>
                <c:pt idx="239">
                  <c:v>116</c:v>
                </c:pt>
                <c:pt idx="240">
                  <c:v>693</c:v>
                </c:pt>
                <c:pt idx="241">
                  <c:v>114</c:v>
                </c:pt>
                <c:pt idx="242">
                  <c:v>189</c:v>
                </c:pt>
                <c:pt idx="243">
                  <c:v>245</c:v>
                </c:pt>
                <c:pt idx="244">
                  <c:v>130</c:v>
                </c:pt>
                <c:pt idx="245">
                  <c:v>151</c:v>
                </c:pt>
                <c:pt idx="246">
                  <c:v>153</c:v>
                </c:pt>
                <c:pt idx="247">
                  <c:v>118</c:v>
                </c:pt>
                <c:pt idx="248">
                  <c:v>178</c:v>
                </c:pt>
                <c:pt idx="249">
                  <c:v>156</c:v>
                </c:pt>
                <c:pt idx="250">
                  <c:v>124</c:v>
                </c:pt>
                <c:pt idx="251">
                  <c:v>664</c:v>
                </c:pt>
                <c:pt idx="252">
                  <c:v>196</c:v>
                </c:pt>
                <c:pt idx="253">
                  <c:v>239</c:v>
                </c:pt>
                <c:pt idx="254">
                  <c:v>160</c:v>
                </c:pt>
                <c:pt idx="255">
                  <c:v>136</c:v>
                </c:pt>
                <c:pt idx="256">
                  <c:v>166</c:v>
                </c:pt>
                <c:pt idx="257">
                  <c:v>205</c:v>
                </c:pt>
                <c:pt idx="258">
                  <c:v>109</c:v>
                </c:pt>
                <c:pt idx="259">
                  <c:v>745</c:v>
                </c:pt>
                <c:pt idx="260">
                  <c:v>163</c:v>
                </c:pt>
                <c:pt idx="261">
                  <c:v>266</c:v>
                </c:pt>
                <c:pt idx="262">
                  <c:v>148</c:v>
                </c:pt>
                <c:pt idx="263">
                  <c:v>188</c:v>
                </c:pt>
                <c:pt idx="264">
                  <c:v>43</c:v>
                </c:pt>
                <c:pt idx="265">
                  <c:v>111</c:v>
                </c:pt>
                <c:pt idx="266">
                  <c:v>99</c:v>
                </c:pt>
                <c:pt idx="267">
                  <c:v>109</c:v>
                </c:pt>
                <c:pt idx="268">
                  <c:v>144</c:v>
                </c:pt>
                <c:pt idx="269">
                  <c:v>120</c:v>
                </c:pt>
                <c:pt idx="270">
                  <c:v>123</c:v>
                </c:pt>
                <c:pt idx="271">
                  <c:v>120</c:v>
                </c:pt>
                <c:pt idx="272">
                  <c:v>81</c:v>
                </c:pt>
                <c:pt idx="273">
                  <c:v>120</c:v>
                </c:pt>
                <c:pt idx="274">
                  <c:v>106</c:v>
                </c:pt>
                <c:pt idx="275">
                  <c:v>141</c:v>
                </c:pt>
                <c:pt idx="276">
                  <c:v>121</c:v>
                </c:pt>
                <c:pt idx="277">
                  <c:v>133</c:v>
                </c:pt>
                <c:pt idx="278">
                  <c:v>77</c:v>
                </c:pt>
                <c:pt idx="279">
                  <c:v>131</c:v>
                </c:pt>
                <c:pt idx="280">
                  <c:v>118</c:v>
                </c:pt>
                <c:pt idx="281">
                  <c:v>46</c:v>
                </c:pt>
                <c:pt idx="282">
                  <c:v>118</c:v>
                </c:pt>
                <c:pt idx="283">
                  <c:v>106</c:v>
                </c:pt>
                <c:pt idx="284">
                  <c:v>116</c:v>
                </c:pt>
                <c:pt idx="285">
                  <c:v>153</c:v>
                </c:pt>
                <c:pt idx="286">
                  <c:v>128</c:v>
                </c:pt>
                <c:pt idx="287">
                  <c:v>131</c:v>
                </c:pt>
                <c:pt idx="288">
                  <c:v>128</c:v>
                </c:pt>
                <c:pt idx="289">
                  <c:v>86</c:v>
                </c:pt>
                <c:pt idx="290">
                  <c:v>128</c:v>
                </c:pt>
                <c:pt idx="291">
                  <c:v>113</c:v>
                </c:pt>
                <c:pt idx="292">
                  <c:v>150</c:v>
                </c:pt>
                <c:pt idx="293">
                  <c:v>129</c:v>
                </c:pt>
                <c:pt idx="294">
                  <c:v>142</c:v>
                </c:pt>
                <c:pt idx="295">
                  <c:v>82</c:v>
                </c:pt>
                <c:pt idx="296">
                  <c:v>140</c:v>
                </c:pt>
                <c:pt idx="297">
                  <c:v>126</c:v>
                </c:pt>
                <c:pt idx="298">
                  <c:v>51</c:v>
                </c:pt>
                <c:pt idx="299">
                  <c:v>58</c:v>
                </c:pt>
                <c:pt idx="300">
                  <c:v>43</c:v>
                </c:pt>
                <c:pt idx="301">
                  <c:v>56</c:v>
                </c:pt>
                <c:pt idx="302">
                  <c:v>106</c:v>
                </c:pt>
                <c:pt idx="303">
                  <c:v>99</c:v>
                </c:pt>
                <c:pt idx="304">
                  <c:v>43</c:v>
                </c:pt>
                <c:pt idx="305">
                  <c:v>106</c:v>
                </c:pt>
                <c:pt idx="306">
                  <c:v>58</c:v>
                </c:pt>
                <c:pt idx="307">
                  <c:v>107</c:v>
                </c:pt>
                <c:pt idx="308">
                  <c:v>103</c:v>
                </c:pt>
                <c:pt idx="309">
                  <c:v>54</c:v>
                </c:pt>
                <c:pt idx="310">
                  <c:v>62</c:v>
                </c:pt>
                <c:pt idx="311">
                  <c:v>46</c:v>
                </c:pt>
                <c:pt idx="312">
                  <c:v>60</c:v>
                </c:pt>
                <c:pt idx="313">
                  <c:v>113</c:v>
                </c:pt>
                <c:pt idx="314">
                  <c:v>106</c:v>
                </c:pt>
                <c:pt idx="315">
                  <c:v>46</c:v>
                </c:pt>
                <c:pt idx="316">
                  <c:v>113</c:v>
                </c:pt>
                <c:pt idx="317">
                  <c:v>62</c:v>
                </c:pt>
                <c:pt idx="318">
                  <c:v>114</c:v>
                </c:pt>
                <c:pt idx="319">
                  <c:v>110</c:v>
                </c:pt>
                <c:pt idx="320">
                  <c:v>113</c:v>
                </c:pt>
                <c:pt idx="321">
                  <c:v>109</c:v>
                </c:pt>
                <c:pt idx="322">
                  <c:v>79</c:v>
                </c:pt>
                <c:pt idx="323">
                  <c:v>52</c:v>
                </c:pt>
                <c:pt idx="324">
                  <c:v>82</c:v>
                </c:pt>
                <c:pt idx="325">
                  <c:v>76</c:v>
                </c:pt>
                <c:pt idx="326">
                  <c:v>80</c:v>
                </c:pt>
                <c:pt idx="327">
                  <c:v>43</c:v>
                </c:pt>
                <c:pt idx="328">
                  <c:v>81</c:v>
                </c:pt>
                <c:pt idx="329">
                  <c:v>56</c:v>
                </c:pt>
                <c:pt idx="330">
                  <c:v>43</c:v>
                </c:pt>
                <c:pt idx="331">
                  <c:v>77</c:v>
                </c:pt>
                <c:pt idx="332">
                  <c:v>120</c:v>
                </c:pt>
                <c:pt idx="333">
                  <c:v>116</c:v>
                </c:pt>
                <c:pt idx="334">
                  <c:v>84</c:v>
                </c:pt>
                <c:pt idx="335">
                  <c:v>55</c:v>
                </c:pt>
                <c:pt idx="336">
                  <c:v>87</c:v>
                </c:pt>
                <c:pt idx="337">
                  <c:v>81</c:v>
                </c:pt>
                <c:pt idx="338">
                  <c:v>85</c:v>
                </c:pt>
                <c:pt idx="339">
                  <c:v>46</c:v>
                </c:pt>
                <c:pt idx="340">
                  <c:v>86</c:v>
                </c:pt>
                <c:pt idx="341">
                  <c:v>60</c:v>
                </c:pt>
                <c:pt idx="342">
                  <c:v>46</c:v>
                </c:pt>
                <c:pt idx="343">
                  <c:v>82</c:v>
                </c:pt>
                <c:pt idx="344">
                  <c:v>116</c:v>
                </c:pt>
                <c:pt idx="345">
                  <c:v>182</c:v>
                </c:pt>
                <c:pt idx="346">
                  <c:v>159</c:v>
                </c:pt>
                <c:pt idx="347">
                  <c:v>123</c:v>
                </c:pt>
                <c:pt idx="348">
                  <c:v>126</c:v>
                </c:pt>
                <c:pt idx="349">
                  <c:v>124</c:v>
                </c:pt>
                <c:pt idx="350">
                  <c:v>132</c:v>
                </c:pt>
                <c:pt idx="351">
                  <c:v>147</c:v>
                </c:pt>
                <c:pt idx="352">
                  <c:v>124</c:v>
                </c:pt>
                <c:pt idx="353">
                  <c:v>168</c:v>
                </c:pt>
                <c:pt idx="354">
                  <c:v>114</c:v>
                </c:pt>
                <c:pt idx="355">
                  <c:v>123</c:v>
                </c:pt>
                <c:pt idx="356">
                  <c:v>131</c:v>
                </c:pt>
                <c:pt idx="357">
                  <c:v>118</c:v>
                </c:pt>
                <c:pt idx="358">
                  <c:v>127</c:v>
                </c:pt>
                <c:pt idx="359">
                  <c:v>124</c:v>
                </c:pt>
                <c:pt idx="360">
                  <c:v>194</c:v>
                </c:pt>
                <c:pt idx="361">
                  <c:v>169</c:v>
                </c:pt>
                <c:pt idx="362">
                  <c:v>131</c:v>
                </c:pt>
                <c:pt idx="363">
                  <c:v>134</c:v>
                </c:pt>
                <c:pt idx="364">
                  <c:v>132</c:v>
                </c:pt>
                <c:pt idx="365">
                  <c:v>141</c:v>
                </c:pt>
                <c:pt idx="366">
                  <c:v>157</c:v>
                </c:pt>
                <c:pt idx="367">
                  <c:v>132</c:v>
                </c:pt>
                <c:pt idx="368">
                  <c:v>179</c:v>
                </c:pt>
                <c:pt idx="369">
                  <c:v>121</c:v>
                </c:pt>
                <c:pt idx="370">
                  <c:v>131</c:v>
                </c:pt>
                <c:pt idx="371">
                  <c:v>140</c:v>
                </c:pt>
                <c:pt idx="372">
                  <c:v>126</c:v>
                </c:pt>
                <c:pt idx="373">
                  <c:v>135</c:v>
                </c:pt>
                <c:pt idx="374">
                  <c:v>92</c:v>
                </c:pt>
                <c:pt idx="375">
                  <c:v>58</c:v>
                </c:pt>
                <c:pt idx="376">
                  <c:v>56</c:v>
                </c:pt>
                <c:pt idx="377">
                  <c:v>53</c:v>
                </c:pt>
                <c:pt idx="378">
                  <c:v>43</c:v>
                </c:pt>
                <c:pt idx="379">
                  <c:v>56</c:v>
                </c:pt>
                <c:pt idx="380">
                  <c:v>76</c:v>
                </c:pt>
                <c:pt idx="381">
                  <c:v>52</c:v>
                </c:pt>
                <c:pt idx="382">
                  <c:v>89</c:v>
                </c:pt>
                <c:pt idx="383">
                  <c:v>58</c:v>
                </c:pt>
                <c:pt idx="384">
                  <c:v>45</c:v>
                </c:pt>
                <c:pt idx="385">
                  <c:v>73</c:v>
                </c:pt>
                <c:pt idx="386">
                  <c:v>56</c:v>
                </c:pt>
                <c:pt idx="387">
                  <c:v>98</c:v>
                </c:pt>
                <c:pt idx="388">
                  <c:v>62</c:v>
                </c:pt>
                <c:pt idx="389">
                  <c:v>60</c:v>
                </c:pt>
                <c:pt idx="390">
                  <c:v>56</c:v>
                </c:pt>
                <c:pt idx="391">
                  <c:v>46</c:v>
                </c:pt>
                <c:pt idx="392">
                  <c:v>60</c:v>
                </c:pt>
                <c:pt idx="393">
                  <c:v>81</c:v>
                </c:pt>
                <c:pt idx="394">
                  <c:v>55</c:v>
                </c:pt>
                <c:pt idx="395">
                  <c:v>95</c:v>
                </c:pt>
                <c:pt idx="396">
                  <c:v>62</c:v>
                </c:pt>
                <c:pt idx="397">
                  <c:v>48</c:v>
                </c:pt>
                <c:pt idx="398">
                  <c:v>78</c:v>
                </c:pt>
                <c:pt idx="399">
                  <c:v>60</c:v>
                </c:pt>
                <c:pt idx="400">
                  <c:v>187</c:v>
                </c:pt>
                <c:pt idx="401">
                  <c:v>79</c:v>
                </c:pt>
                <c:pt idx="402">
                  <c:v>205</c:v>
                </c:pt>
                <c:pt idx="403">
                  <c:v>218</c:v>
                </c:pt>
                <c:pt idx="404">
                  <c:v>124</c:v>
                </c:pt>
                <c:pt idx="405">
                  <c:v>164</c:v>
                </c:pt>
                <c:pt idx="406">
                  <c:v>147</c:v>
                </c:pt>
                <c:pt idx="407">
                  <c:v>138</c:v>
                </c:pt>
                <c:pt idx="408">
                  <c:v>103</c:v>
                </c:pt>
                <c:pt idx="409">
                  <c:v>145</c:v>
                </c:pt>
                <c:pt idx="410">
                  <c:v>199</c:v>
                </c:pt>
                <c:pt idx="411">
                  <c:v>84</c:v>
                </c:pt>
                <c:pt idx="412">
                  <c:v>218</c:v>
                </c:pt>
                <c:pt idx="413">
                  <c:v>232</c:v>
                </c:pt>
                <c:pt idx="414">
                  <c:v>132</c:v>
                </c:pt>
                <c:pt idx="415">
                  <c:v>175</c:v>
                </c:pt>
                <c:pt idx="416">
                  <c:v>157</c:v>
                </c:pt>
                <c:pt idx="417">
                  <c:v>147</c:v>
                </c:pt>
                <c:pt idx="418">
                  <c:v>110</c:v>
                </c:pt>
                <c:pt idx="419">
                  <c:v>155</c:v>
                </c:pt>
                <c:pt idx="420">
                  <c:v>302</c:v>
                </c:pt>
                <c:pt idx="421">
                  <c:v>56</c:v>
                </c:pt>
                <c:pt idx="422">
                  <c:v>189</c:v>
                </c:pt>
                <c:pt idx="423">
                  <c:v>290</c:v>
                </c:pt>
                <c:pt idx="424">
                  <c:v>197</c:v>
                </c:pt>
                <c:pt idx="425">
                  <c:v>245</c:v>
                </c:pt>
                <c:pt idx="426">
                  <c:v>302</c:v>
                </c:pt>
                <c:pt idx="427">
                  <c:v>221</c:v>
                </c:pt>
                <c:pt idx="428">
                  <c:v>45</c:v>
                </c:pt>
                <c:pt idx="429">
                  <c:v>320</c:v>
                </c:pt>
                <c:pt idx="430">
                  <c:v>322</c:v>
                </c:pt>
                <c:pt idx="431">
                  <c:v>60</c:v>
                </c:pt>
                <c:pt idx="432">
                  <c:v>201</c:v>
                </c:pt>
                <c:pt idx="433">
                  <c:v>309</c:v>
                </c:pt>
                <c:pt idx="434">
                  <c:v>210</c:v>
                </c:pt>
                <c:pt idx="435">
                  <c:v>261</c:v>
                </c:pt>
                <c:pt idx="436">
                  <c:v>322</c:v>
                </c:pt>
                <c:pt idx="437">
                  <c:v>236</c:v>
                </c:pt>
                <c:pt idx="438">
                  <c:v>48</c:v>
                </c:pt>
                <c:pt idx="439">
                  <c:v>341</c:v>
                </c:pt>
                <c:pt idx="440">
                  <c:v>144</c:v>
                </c:pt>
                <c:pt idx="441">
                  <c:v>153</c:v>
                </c:pt>
                <c:pt idx="442">
                  <c:v>202</c:v>
                </c:pt>
                <c:pt idx="443">
                  <c:v>230</c:v>
                </c:pt>
                <c:pt idx="444">
                  <c:v>69</c:v>
                </c:pt>
                <c:pt idx="445">
                  <c:v>322</c:v>
                </c:pt>
                <c:pt idx="446">
                  <c:v>765</c:v>
                </c:pt>
                <c:pt idx="447">
                  <c:v>180</c:v>
                </c:pt>
                <c:pt idx="448">
                  <c:v>224</c:v>
                </c:pt>
                <c:pt idx="449">
                  <c:v>61</c:v>
                </c:pt>
                <c:pt idx="450">
                  <c:v>363</c:v>
                </c:pt>
                <c:pt idx="451">
                  <c:v>675</c:v>
                </c:pt>
                <c:pt idx="452">
                  <c:v>195</c:v>
                </c:pt>
                <c:pt idx="453">
                  <c:v>250</c:v>
                </c:pt>
                <c:pt idx="454">
                  <c:v>66</c:v>
                </c:pt>
                <c:pt idx="455">
                  <c:v>306</c:v>
                </c:pt>
                <c:pt idx="456">
                  <c:v>657</c:v>
                </c:pt>
                <c:pt idx="457">
                  <c:v>215</c:v>
                </c:pt>
                <c:pt idx="458">
                  <c:v>245</c:v>
                </c:pt>
                <c:pt idx="459">
                  <c:v>74</c:v>
                </c:pt>
                <c:pt idx="460">
                  <c:v>343</c:v>
                </c:pt>
                <c:pt idx="461">
                  <c:v>815</c:v>
                </c:pt>
                <c:pt idx="462">
                  <c:v>192</c:v>
                </c:pt>
                <c:pt idx="463">
                  <c:v>239</c:v>
                </c:pt>
                <c:pt idx="464">
                  <c:v>65</c:v>
                </c:pt>
                <c:pt idx="465">
                  <c:v>387</c:v>
                </c:pt>
                <c:pt idx="466">
                  <c:v>719</c:v>
                </c:pt>
                <c:pt idx="467">
                  <c:v>208</c:v>
                </c:pt>
                <c:pt idx="468">
                  <c:v>266</c:v>
                </c:pt>
                <c:pt idx="469">
                  <c:v>70</c:v>
                </c:pt>
                <c:pt idx="470">
                  <c:v>326</c:v>
                </c:pt>
                <c:pt idx="471">
                  <c:v>700</c:v>
                </c:pt>
                <c:pt idx="472">
                  <c:v>182</c:v>
                </c:pt>
                <c:pt idx="473">
                  <c:v>478</c:v>
                </c:pt>
                <c:pt idx="474">
                  <c:v>120</c:v>
                </c:pt>
                <c:pt idx="475">
                  <c:v>187</c:v>
                </c:pt>
                <c:pt idx="476">
                  <c:v>598</c:v>
                </c:pt>
                <c:pt idx="477">
                  <c:v>322</c:v>
                </c:pt>
                <c:pt idx="478">
                  <c:v>99</c:v>
                </c:pt>
                <c:pt idx="479">
                  <c:v>174</c:v>
                </c:pt>
                <c:pt idx="480">
                  <c:v>189</c:v>
                </c:pt>
                <c:pt idx="481">
                  <c:v>423</c:v>
                </c:pt>
                <c:pt idx="482">
                  <c:v>123</c:v>
                </c:pt>
                <c:pt idx="483">
                  <c:v>532</c:v>
                </c:pt>
                <c:pt idx="484">
                  <c:v>363</c:v>
                </c:pt>
                <c:pt idx="485">
                  <c:v>132</c:v>
                </c:pt>
                <c:pt idx="486">
                  <c:v>164</c:v>
                </c:pt>
                <c:pt idx="487">
                  <c:v>168</c:v>
                </c:pt>
                <c:pt idx="488">
                  <c:v>501</c:v>
                </c:pt>
                <c:pt idx="489">
                  <c:v>133</c:v>
                </c:pt>
                <c:pt idx="490">
                  <c:v>576</c:v>
                </c:pt>
                <c:pt idx="491">
                  <c:v>306</c:v>
                </c:pt>
                <c:pt idx="492">
                  <c:v>123</c:v>
                </c:pt>
                <c:pt idx="493">
                  <c:v>176</c:v>
                </c:pt>
                <c:pt idx="494">
                  <c:v>194</c:v>
                </c:pt>
                <c:pt idx="495">
                  <c:v>509</c:v>
                </c:pt>
                <c:pt idx="496">
                  <c:v>128</c:v>
                </c:pt>
                <c:pt idx="497">
                  <c:v>199</c:v>
                </c:pt>
                <c:pt idx="498">
                  <c:v>637</c:v>
                </c:pt>
                <c:pt idx="499">
                  <c:v>343</c:v>
                </c:pt>
                <c:pt idx="500">
                  <c:v>106</c:v>
                </c:pt>
                <c:pt idx="501">
                  <c:v>185</c:v>
                </c:pt>
                <c:pt idx="502">
                  <c:v>201</c:v>
                </c:pt>
                <c:pt idx="503">
                  <c:v>451</c:v>
                </c:pt>
                <c:pt idx="504">
                  <c:v>131</c:v>
                </c:pt>
                <c:pt idx="505">
                  <c:v>567</c:v>
                </c:pt>
                <c:pt idx="506">
                  <c:v>387</c:v>
                </c:pt>
                <c:pt idx="507">
                  <c:v>141</c:v>
                </c:pt>
                <c:pt idx="508">
                  <c:v>175</c:v>
                </c:pt>
                <c:pt idx="509">
                  <c:v>179</c:v>
                </c:pt>
                <c:pt idx="510">
                  <c:v>534</c:v>
                </c:pt>
                <c:pt idx="511">
                  <c:v>142</c:v>
                </c:pt>
                <c:pt idx="512">
                  <c:v>614</c:v>
                </c:pt>
                <c:pt idx="513">
                  <c:v>326</c:v>
                </c:pt>
                <c:pt idx="514">
                  <c:v>131</c:v>
                </c:pt>
                <c:pt idx="515">
                  <c:v>188</c:v>
                </c:pt>
                <c:pt idx="516">
                  <c:v>598</c:v>
                </c:pt>
                <c:pt idx="517">
                  <c:v>478</c:v>
                </c:pt>
                <c:pt idx="518">
                  <c:v>298</c:v>
                </c:pt>
                <c:pt idx="519">
                  <c:v>322</c:v>
                </c:pt>
                <c:pt idx="520">
                  <c:v>174</c:v>
                </c:pt>
                <c:pt idx="521">
                  <c:v>51</c:v>
                </c:pt>
                <c:pt idx="522">
                  <c:v>52</c:v>
                </c:pt>
                <c:pt idx="523">
                  <c:v>236</c:v>
                </c:pt>
                <c:pt idx="524">
                  <c:v>532</c:v>
                </c:pt>
                <c:pt idx="525">
                  <c:v>423</c:v>
                </c:pt>
                <c:pt idx="526">
                  <c:v>289</c:v>
                </c:pt>
                <c:pt idx="527">
                  <c:v>363</c:v>
                </c:pt>
                <c:pt idx="528">
                  <c:v>39</c:v>
                </c:pt>
                <c:pt idx="529">
                  <c:v>231</c:v>
                </c:pt>
                <c:pt idx="530">
                  <c:v>576</c:v>
                </c:pt>
                <c:pt idx="531">
                  <c:v>501</c:v>
                </c:pt>
                <c:pt idx="532">
                  <c:v>322</c:v>
                </c:pt>
                <c:pt idx="533">
                  <c:v>306</c:v>
                </c:pt>
                <c:pt idx="534">
                  <c:v>176</c:v>
                </c:pt>
                <c:pt idx="535">
                  <c:v>41</c:v>
                </c:pt>
                <c:pt idx="536">
                  <c:v>214</c:v>
                </c:pt>
                <c:pt idx="537">
                  <c:v>637</c:v>
                </c:pt>
                <c:pt idx="538">
                  <c:v>509</c:v>
                </c:pt>
                <c:pt idx="539">
                  <c:v>318</c:v>
                </c:pt>
                <c:pt idx="540">
                  <c:v>343</c:v>
                </c:pt>
                <c:pt idx="541">
                  <c:v>185</c:v>
                </c:pt>
                <c:pt idx="542">
                  <c:v>54</c:v>
                </c:pt>
                <c:pt idx="543">
                  <c:v>55</c:v>
                </c:pt>
                <c:pt idx="544">
                  <c:v>251</c:v>
                </c:pt>
                <c:pt idx="545">
                  <c:v>567</c:v>
                </c:pt>
                <c:pt idx="546">
                  <c:v>451</c:v>
                </c:pt>
                <c:pt idx="547">
                  <c:v>308</c:v>
                </c:pt>
                <c:pt idx="548">
                  <c:v>387</c:v>
                </c:pt>
                <c:pt idx="549">
                  <c:v>42</c:v>
                </c:pt>
                <c:pt idx="550">
                  <c:v>246</c:v>
                </c:pt>
                <c:pt idx="551">
                  <c:v>614</c:v>
                </c:pt>
                <c:pt idx="552">
                  <c:v>534</c:v>
                </c:pt>
                <c:pt idx="553">
                  <c:v>343</c:v>
                </c:pt>
                <c:pt idx="554">
                  <c:v>326</c:v>
                </c:pt>
                <c:pt idx="555">
                  <c:v>188</c:v>
                </c:pt>
                <c:pt idx="556">
                  <c:v>44</c:v>
                </c:pt>
                <c:pt idx="557">
                  <c:v>228</c:v>
                </c:pt>
                <c:pt idx="558">
                  <c:v>122</c:v>
                </c:pt>
                <c:pt idx="559">
                  <c:v>123</c:v>
                </c:pt>
                <c:pt idx="560">
                  <c:v>107</c:v>
                </c:pt>
                <c:pt idx="561">
                  <c:v>109</c:v>
                </c:pt>
                <c:pt idx="562">
                  <c:v>118</c:v>
                </c:pt>
                <c:pt idx="563">
                  <c:v>120</c:v>
                </c:pt>
                <c:pt idx="564">
                  <c:v>119</c:v>
                </c:pt>
                <c:pt idx="565">
                  <c:v>164</c:v>
                </c:pt>
                <c:pt idx="566">
                  <c:v>114</c:v>
                </c:pt>
                <c:pt idx="567">
                  <c:v>121</c:v>
                </c:pt>
                <c:pt idx="568">
                  <c:v>113</c:v>
                </c:pt>
                <c:pt idx="569">
                  <c:v>109</c:v>
                </c:pt>
                <c:pt idx="570">
                  <c:v>115</c:v>
                </c:pt>
                <c:pt idx="571">
                  <c:v>112</c:v>
                </c:pt>
                <c:pt idx="572">
                  <c:v>127</c:v>
                </c:pt>
                <c:pt idx="573">
                  <c:v>145</c:v>
                </c:pt>
                <c:pt idx="574">
                  <c:v>176</c:v>
                </c:pt>
                <c:pt idx="575">
                  <c:v>127</c:v>
                </c:pt>
                <c:pt idx="576">
                  <c:v>101</c:v>
                </c:pt>
                <c:pt idx="577">
                  <c:v>118</c:v>
                </c:pt>
                <c:pt idx="578">
                  <c:v>107</c:v>
                </c:pt>
                <c:pt idx="579">
                  <c:v>160</c:v>
                </c:pt>
                <c:pt idx="580">
                  <c:v>153</c:v>
                </c:pt>
                <c:pt idx="581">
                  <c:v>139</c:v>
                </c:pt>
                <c:pt idx="582">
                  <c:v>160</c:v>
                </c:pt>
                <c:pt idx="583">
                  <c:v>130</c:v>
                </c:pt>
                <c:pt idx="584">
                  <c:v>131</c:v>
                </c:pt>
                <c:pt idx="585">
                  <c:v>114</c:v>
                </c:pt>
                <c:pt idx="586">
                  <c:v>116</c:v>
                </c:pt>
                <c:pt idx="587">
                  <c:v>126</c:v>
                </c:pt>
                <c:pt idx="588">
                  <c:v>128</c:v>
                </c:pt>
                <c:pt idx="589">
                  <c:v>127</c:v>
                </c:pt>
                <c:pt idx="590">
                  <c:v>175</c:v>
                </c:pt>
                <c:pt idx="591">
                  <c:v>121</c:v>
                </c:pt>
                <c:pt idx="592">
                  <c:v>129</c:v>
                </c:pt>
                <c:pt idx="593">
                  <c:v>120</c:v>
                </c:pt>
                <c:pt idx="594">
                  <c:v>116</c:v>
                </c:pt>
                <c:pt idx="595">
                  <c:v>123</c:v>
                </c:pt>
                <c:pt idx="596">
                  <c:v>119</c:v>
                </c:pt>
                <c:pt idx="597">
                  <c:v>135</c:v>
                </c:pt>
                <c:pt idx="598">
                  <c:v>155</c:v>
                </c:pt>
                <c:pt idx="599">
                  <c:v>188</c:v>
                </c:pt>
                <c:pt idx="600">
                  <c:v>135</c:v>
                </c:pt>
                <c:pt idx="601">
                  <c:v>108</c:v>
                </c:pt>
                <c:pt idx="602">
                  <c:v>126</c:v>
                </c:pt>
                <c:pt idx="603">
                  <c:v>114</c:v>
                </c:pt>
                <c:pt idx="604">
                  <c:v>171</c:v>
                </c:pt>
                <c:pt idx="605">
                  <c:v>163</c:v>
                </c:pt>
                <c:pt idx="606">
                  <c:v>148</c:v>
                </c:pt>
                <c:pt idx="607">
                  <c:v>171</c:v>
                </c:pt>
                <c:pt idx="608">
                  <c:v>174</c:v>
                </c:pt>
                <c:pt idx="609">
                  <c:v>177</c:v>
                </c:pt>
                <c:pt idx="610">
                  <c:v>142</c:v>
                </c:pt>
                <c:pt idx="611">
                  <c:v>92</c:v>
                </c:pt>
                <c:pt idx="612">
                  <c:v>88</c:v>
                </c:pt>
                <c:pt idx="613">
                  <c:v>124</c:v>
                </c:pt>
                <c:pt idx="614">
                  <c:v>92</c:v>
                </c:pt>
                <c:pt idx="615">
                  <c:v>106</c:v>
                </c:pt>
                <c:pt idx="616">
                  <c:v>78</c:v>
                </c:pt>
                <c:pt idx="617">
                  <c:v>150</c:v>
                </c:pt>
                <c:pt idx="618">
                  <c:v>99</c:v>
                </c:pt>
                <c:pt idx="619">
                  <c:v>99</c:v>
                </c:pt>
                <c:pt idx="620">
                  <c:v>185</c:v>
                </c:pt>
                <c:pt idx="621">
                  <c:v>189</c:v>
                </c:pt>
                <c:pt idx="622">
                  <c:v>151</c:v>
                </c:pt>
                <c:pt idx="623">
                  <c:v>98</c:v>
                </c:pt>
                <c:pt idx="624">
                  <c:v>94</c:v>
                </c:pt>
                <c:pt idx="625">
                  <c:v>132</c:v>
                </c:pt>
                <c:pt idx="626">
                  <c:v>98</c:v>
                </c:pt>
                <c:pt idx="627">
                  <c:v>113</c:v>
                </c:pt>
                <c:pt idx="628">
                  <c:v>83</c:v>
                </c:pt>
                <c:pt idx="629">
                  <c:v>160</c:v>
                </c:pt>
                <c:pt idx="630">
                  <c:v>106</c:v>
                </c:pt>
                <c:pt idx="631">
                  <c:v>106</c:v>
                </c:pt>
                <c:pt idx="632">
                  <c:v>90</c:v>
                </c:pt>
                <c:pt idx="633">
                  <c:v>90</c:v>
                </c:pt>
                <c:pt idx="634">
                  <c:v>68</c:v>
                </c:pt>
                <c:pt idx="635">
                  <c:v>80</c:v>
                </c:pt>
                <c:pt idx="636">
                  <c:v>121</c:v>
                </c:pt>
                <c:pt idx="637">
                  <c:v>122</c:v>
                </c:pt>
                <c:pt idx="638">
                  <c:v>122</c:v>
                </c:pt>
                <c:pt idx="639">
                  <c:v>73</c:v>
                </c:pt>
                <c:pt idx="640">
                  <c:v>82</c:v>
                </c:pt>
                <c:pt idx="641">
                  <c:v>103</c:v>
                </c:pt>
                <c:pt idx="642">
                  <c:v>85</c:v>
                </c:pt>
                <c:pt idx="643">
                  <c:v>88</c:v>
                </c:pt>
                <c:pt idx="644">
                  <c:v>69</c:v>
                </c:pt>
                <c:pt idx="645">
                  <c:v>96</c:v>
                </c:pt>
                <c:pt idx="646">
                  <c:v>96</c:v>
                </c:pt>
                <c:pt idx="647">
                  <c:v>72</c:v>
                </c:pt>
                <c:pt idx="648">
                  <c:v>85</c:v>
                </c:pt>
                <c:pt idx="649">
                  <c:v>129</c:v>
                </c:pt>
                <c:pt idx="650">
                  <c:v>130</c:v>
                </c:pt>
                <c:pt idx="651">
                  <c:v>130</c:v>
                </c:pt>
                <c:pt idx="652">
                  <c:v>78</c:v>
                </c:pt>
                <c:pt idx="653">
                  <c:v>87</c:v>
                </c:pt>
                <c:pt idx="654">
                  <c:v>110</c:v>
                </c:pt>
                <c:pt idx="655">
                  <c:v>91</c:v>
                </c:pt>
                <c:pt idx="656">
                  <c:v>94</c:v>
                </c:pt>
                <c:pt idx="657">
                  <c:v>74</c:v>
                </c:pt>
                <c:pt idx="658">
                  <c:v>126</c:v>
                </c:pt>
                <c:pt idx="659">
                  <c:v>114</c:v>
                </c:pt>
                <c:pt idx="660">
                  <c:v>125</c:v>
                </c:pt>
                <c:pt idx="661">
                  <c:v>138</c:v>
                </c:pt>
                <c:pt idx="662">
                  <c:v>138</c:v>
                </c:pt>
                <c:pt idx="663">
                  <c:v>184</c:v>
                </c:pt>
                <c:pt idx="664">
                  <c:v>145</c:v>
                </c:pt>
                <c:pt idx="665">
                  <c:v>127</c:v>
                </c:pt>
                <c:pt idx="666">
                  <c:v>122</c:v>
                </c:pt>
                <c:pt idx="667">
                  <c:v>120</c:v>
                </c:pt>
                <c:pt idx="668">
                  <c:v>134</c:v>
                </c:pt>
                <c:pt idx="669">
                  <c:v>121</c:v>
                </c:pt>
                <c:pt idx="670">
                  <c:v>133</c:v>
                </c:pt>
                <c:pt idx="671">
                  <c:v>147</c:v>
                </c:pt>
                <c:pt idx="672">
                  <c:v>147</c:v>
                </c:pt>
                <c:pt idx="673">
                  <c:v>196</c:v>
                </c:pt>
                <c:pt idx="674">
                  <c:v>155</c:v>
                </c:pt>
                <c:pt idx="675">
                  <c:v>135</c:v>
                </c:pt>
                <c:pt idx="676">
                  <c:v>130</c:v>
                </c:pt>
                <c:pt idx="677">
                  <c:v>128</c:v>
                </c:pt>
                <c:pt idx="678">
                  <c:v>53</c:v>
                </c:pt>
                <c:pt idx="679">
                  <c:v>66</c:v>
                </c:pt>
                <c:pt idx="680">
                  <c:v>126</c:v>
                </c:pt>
                <c:pt idx="681">
                  <c:v>120</c:v>
                </c:pt>
                <c:pt idx="682">
                  <c:v>77</c:v>
                </c:pt>
                <c:pt idx="683">
                  <c:v>52</c:v>
                </c:pt>
                <c:pt idx="684">
                  <c:v>61</c:v>
                </c:pt>
                <c:pt idx="685">
                  <c:v>74</c:v>
                </c:pt>
                <c:pt idx="686">
                  <c:v>64</c:v>
                </c:pt>
                <c:pt idx="687">
                  <c:v>63</c:v>
                </c:pt>
                <c:pt idx="688">
                  <c:v>56</c:v>
                </c:pt>
                <c:pt idx="689">
                  <c:v>60</c:v>
                </c:pt>
                <c:pt idx="690">
                  <c:v>56</c:v>
                </c:pt>
                <c:pt idx="691">
                  <c:v>70</c:v>
                </c:pt>
                <c:pt idx="692">
                  <c:v>134</c:v>
                </c:pt>
                <c:pt idx="693">
                  <c:v>128</c:v>
                </c:pt>
                <c:pt idx="694">
                  <c:v>82</c:v>
                </c:pt>
                <c:pt idx="695">
                  <c:v>55</c:v>
                </c:pt>
                <c:pt idx="696">
                  <c:v>65</c:v>
                </c:pt>
                <c:pt idx="697">
                  <c:v>79</c:v>
                </c:pt>
                <c:pt idx="698">
                  <c:v>68</c:v>
                </c:pt>
                <c:pt idx="699">
                  <c:v>67</c:v>
                </c:pt>
                <c:pt idx="700">
                  <c:v>60</c:v>
                </c:pt>
                <c:pt idx="701">
                  <c:v>64</c:v>
                </c:pt>
                <c:pt idx="702">
                  <c:v>123</c:v>
                </c:pt>
                <c:pt idx="703">
                  <c:v>159</c:v>
                </c:pt>
                <c:pt idx="704">
                  <c:v>141</c:v>
                </c:pt>
                <c:pt idx="705">
                  <c:v>153</c:v>
                </c:pt>
                <c:pt idx="706">
                  <c:v>131</c:v>
                </c:pt>
                <c:pt idx="707">
                  <c:v>169</c:v>
                </c:pt>
                <c:pt idx="708">
                  <c:v>150</c:v>
                </c:pt>
                <c:pt idx="709">
                  <c:v>163</c:v>
                </c:pt>
                <c:pt idx="710">
                  <c:v>236</c:v>
                </c:pt>
                <c:pt idx="711">
                  <c:v>177</c:v>
                </c:pt>
                <c:pt idx="712">
                  <c:v>230</c:v>
                </c:pt>
                <c:pt idx="713">
                  <c:v>231</c:v>
                </c:pt>
                <c:pt idx="714">
                  <c:v>39</c:v>
                </c:pt>
                <c:pt idx="715">
                  <c:v>184</c:v>
                </c:pt>
                <c:pt idx="716">
                  <c:v>224</c:v>
                </c:pt>
                <c:pt idx="717">
                  <c:v>214</c:v>
                </c:pt>
                <c:pt idx="718">
                  <c:v>41</c:v>
                </c:pt>
                <c:pt idx="719">
                  <c:v>250</c:v>
                </c:pt>
                <c:pt idx="720">
                  <c:v>251</c:v>
                </c:pt>
                <c:pt idx="721">
                  <c:v>189</c:v>
                </c:pt>
                <c:pt idx="722">
                  <c:v>245</c:v>
                </c:pt>
                <c:pt idx="723">
                  <c:v>246</c:v>
                </c:pt>
                <c:pt idx="724">
                  <c:v>42</c:v>
                </c:pt>
                <c:pt idx="725">
                  <c:v>196</c:v>
                </c:pt>
                <c:pt idx="726">
                  <c:v>239</c:v>
                </c:pt>
                <c:pt idx="727">
                  <c:v>228</c:v>
                </c:pt>
                <c:pt idx="728">
                  <c:v>44</c:v>
                </c:pt>
                <c:pt idx="729">
                  <c:v>266</c:v>
                </c:pt>
                <c:pt idx="730">
                  <c:v>51</c:v>
                </c:pt>
                <c:pt idx="731">
                  <c:v>513</c:v>
                </c:pt>
                <c:pt idx="732">
                  <c:v>164</c:v>
                </c:pt>
                <c:pt idx="733">
                  <c:v>52</c:v>
                </c:pt>
                <c:pt idx="734">
                  <c:v>576</c:v>
                </c:pt>
                <c:pt idx="735">
                  <c:v>160</c:v>
                </c:pt>
                <c:pt idx="736">
                  <c:v>747</c:v>
                </c:pt>
                <c:pt idx="737">
                  <c:v>148</c:v>
                </c:pt>
                <c:pt idx="738">
                  <c:v>54</c:v>
                </c:pt>
                <c:pt idx="739">
                  <c:v>547</c:v>
                </c:pt>
                <c:pt idx="740">
                  <c:v>175</c:v>
                </c:pt>
                <c:pt idx="741">
                  <c:v>55</c:v>
                </c:pt>
                <c:pt idx="742">
                  <c:v>614</c:v>
                </c:pt>
                <c:pt idx="743">
                  <c:v>171</c:v>
                </c:pt>
                <c:pt idx="744">
                  <c:v>796</c:v>
                </c:pt>
                <c:pt idx="745">
                  <c:v>158</c:v>
                </c:pt>
                <c:pt idx="746">
                  <c:v>322</c:v>
                </c:pt>
                <c:pt idx="747">
                  <c:v>302</c:v>
                </c:pt>
                <c:pt idx="748">
                  <c:v>265</c:v>
                </c:pt>
                <c:pt idx="749">
                  <c:v>598</c:v>
                </c:pt>
                <c:pt idx="750">
                  <c:v>298</c:v>
                </c:pt>
                <c:pt idx="751">
                  <c:v>109</c:v>
                </c:pt>
                <c:pt idx="752">
                  <c:v>363</c:v>
                </c:pt>
                <c:pt idx="753">
                  <c:v>290</c:v>
                </c:pt>
                <c:pt idx="754">
                  <c:v>198</c:v>
                </c:pt>
                <c:pt idx="755">
                  <c:v>532</c:v>
                </c:pt>
                <c:pt idx="756">
                  <c:v>278</c:v>
                </c:pt>
                <c:pt idx="757">
                  <c:v>306</c:v>
                </c:pt>
                <c:pt idx="758">
                  <c:v>302</c:v>
                </c:pt>
                <c:pt idx="759">
                  <c:v>210</c:v>
                </c:pt>
                <c:pt idx="760">
                  <c:v>576</c:v>
                </c:pt>
                <c:pt idx="761">
                  <c:v>312</c:v>
                </c:pt>
                <c:pt idx="762">
                  <c:v>343</c:v>
                </c:pt>
                <c:pt idx="763">
                  <c:v>322</c:v>
                </c:pt>
                <c:pt idx="764">
                  <c:v>282</c:v>
                </c:pt>
                <c:pt idx="765">
                  <c:v>637</c:v>
                </c:pt>
                <c:pt idx="766">
                  <c:v>318</c:v>
                </c:pt>
                <c:pt idx="767">
                  <c:v>116</c:v>
                </c:pt>
                <c:pt idx="768">
                  <c:v>387</c:v>
                </c:pt>
                <c:pt idx="769">
                  <c:v>309</c:v>
                </c:pt>
                <c:pt idx="770">
                  <c:v>211</c:v>
                </c:pt>
                <c:pt idx="771">
                  <c:v>567</c:v>
                </c:pt>
                <c:pt idx="772">
                  <c:v>296</c:v>
                </c:pt>
                <c:pt idx="773">
                  <c:v>326</c:v>
                </c:pt>
                <c:pt idx="774">
                  <c:v>322</c:v>
                </c:pt>
                <c:pt idx="775">
                  <c:v>224</c:v>
                </c:pt>
                <c:pt idx="776">
                  <c:v>614</c:v>
                </c:pt>
                <c:pt idx="777">
                  <c:v>332</c:v>
                </c:pt>
                <c:pt idx="778">
                  <c:v>265</c:v>
                </c:pt>
                <c:pt idx="779">
                  <c:v>520</c:v>
                </c:pt>
                <c:pt idx="780">
                  <c:v>298</c:v>
                </c:pt>
                <c:pt idx="781">
                  <c:v>313</c:v>
                </c:pt>
                <c:pt idx="782">
                  <c:v>367</c:v>
                </c:pt>
                <c:pt idx="783">
                  <c:v>205</c:v>
                </c:pt>
                <c:pt idx="784">
                  <c:v>298</c:v>
                </c:pt>
                <c:pt idx="785">
                  <c:v>109</c:v>
                </c:pt>
                <c:pt idx="786">
                  <c:v>198</c:v>
                </c:pt>
                <c:pt idx="787">
                  <c:v>490</c:v>
                </c:pt>
                <c:pt idx="788">
                  <c:v>289</c:v>
                </c:pt>
                <c:pt idx="789">
                  <c:v>325</c:v>
                </c:pt>
                <c:pt idx="790">
                  <c:v>412</c:v>
                </c:pt>
                <c:pt idx="791">
                  <c:v>200</c:v>
                </c:pt>
                <c:pt idx="792">
                  <c:v>278</c:v>
                </c:pt>
                <c:pt idx="793">
                  <c:v>210</c:v>
                </c:pt>
                <c:pt idx="794">
                  <c:v>525</c:v>
                </c:pt>
                <c:pt idx="795">
                  <c:v>322</c:v>
                </c:pt>
                <c:pt idx="796">
                  <c:v>289</c:v>
                </c:pt>
                <c:pt idx="797">
                  <c:v>534</c:v>
                </c:pt>
                <c:pt idx="798">
                  <c:v>185</c:v>
                </c:pt>
                <c:pt idx="799">
                  <c:v>312</c:v>
                </c:pt>
                <c:pt idx="800">
                  <c:v>282</c:v>
                </c:pt>
                <c:pt idx="801">
                  <c:v>554</c:v>
                </c:pt>
                <c:pt idx="802">
                  <c:v>318</c:v>
                </c:pt>
                <c:pt idx="803">
                  <c:v>334</c:v>
                </c:pt>
                <c:pt idx="804">
                  <c:v>391</c:v>
                </c:pt>
                <c:pt idx="805">
                  <c:v>218</c:v>
                </c:pt>
                <c:pt idx="806">
                  <c:v>318</c:v>
                </c:pt>
                <c:pt idx="807">
                  <c:v>116</c:v>
                </c:pt>
                <c:pt idx="808">
                  <c:v>211</c:v>
                </c:pt>
                <c:pt idx="809">
                  <c:v>522</c:v>
                </c:pt>
                <c:pt idx="810">
                  <c:v>308</c:v>
                </c:pt>
                <c:pt idx="811">
                  <c:v>346</c:v>
                </c:pt>
                <c:pt idx="812">
                  <c:v>439</c:v>
                </c:pt>
                <c:pt idx="813">
                  <c:v>213</c:v>
                </c:pt>
                <c:pt idx="814">
                  <c:v>296</c:v>
                </c:pt>
                <c:pt idx="815">
                  <c:v>224</c:v>
                </c:pt>
                <c:pt idx="816">
                  <c:v>559</c:v>
                </c:pt>
                <c:pt idx="817">
                  <c:v>343</c:v>
                </c:pt>
                <c:pt idx="818">
                  <c:v>308</c:v>
                </c:pt>
                <c:pt idx="819">
                  <c:v>569</c:v>
                </c:pt>
                <c:pt idx="820">
                  <c:v>197</c:v>
                </c:pt>
                <c:pt idx="821">
                  <c:v>332</c:v>
                </c:pt>
                <c:pt idx="822">
                  <c:v>94</c:v>
                </c:pt>
                <c:pt idx="823">
                  <c:v>182</c:v>
                </c:pt>
                <c:pt idx="824">
                  <c:v>99</c:v>
                </c:pt>
                <c:pt idx="825">
                  <c:v>205</c:v>
                </c:pt>
                <c:pt idx="826">
                  <c:v>218</c:v>
                </c:pt>
                <c:pt idx="827">
                  <c:v>124</c:v>
                </c:pt>
                <c:pt idx="828">
                  <c:v>123</c:v>
                </c:pt>
                <c:pt idx="829">
                  <c:v>125</c:v>
                </c:pt>
                <c:pt idx="830">
                  <c:v>88</c:v>
                </c:pt>
                <c:pt idx="831">
                  <c:v>90</c:v>
                </c:pt>
                <c:pt idx="832">
                  <c:v>147</c:v>
                </c:pt>
                <c:pt idx="833">
                  <c:v>133</c:v>
                </c:pt>
                <c:pt idx="834">
                  <c:v>131</c:v>
                </c:pt>
                <c:pt idx="835">
                  <c:v>100</c:v>
                </c:pt>
                <c:pt idx="836">
                  <c:v>194</c:v>
                </c:pt>
                <c:pt idx="837">
                  <c:v>106</c:v>
                </c:pt>
                <c:pt idx="838">
                  <c:v>218</c:v>
                </c:pt>
                <c:pt idx="839">
                  <c:v>232</c:v>
                </c:pt>
                <c:pt idx="840">
                  <c:v>132</c:v>
                </c:pt>
                <c:pt idx="841">
                  <c:v>131</c:v>
                </c:pt>
                <c:pt idx="842">
                  <c:v>133</c:v>
                </c:pt>
                <c:pt idx="843">
                  <c:v>94</c:v>
                </c:pt>
                <c:pt idx="844">
                  <c:v>96</c:v>
                </c:pt>
                <c:pt idx="845">
                  <c:v>157</c:v>
                </c:pt>
                <c:pt idx="846">
                  <c:v>142</c:v>
                </c:pt>
                <c:pt idx="847">
                  <c:v>140</c:v>
                </c:pt>
                <c:pt idx="848">
                  <c:v>120</c:v>
                </c:pt>
                <c:pt idx="849">
                  <c:v>118</c:v>
                </c:pt>
                <c:pt idx="850">
                  <c:v>66</c:v>
                </c:pt>
                <c:pt idx="851">
                  <c:v>187</c:v>
                </c:pt>
                <c:pt idx="852">
                  <c:v>113</c:v>
                </c:pt>
                <c:pt idx="853">
                  <c:v>144</c:v>
                </c:pt>
                <c:pt idx="854">
                  <c:v>159</c:v>
                </c:pt>
                <c:pt idx="855">
                  <c:v>70</c:v>
                </c:pt>
                <c:pt idx="856">
                  <c:v>78</c:v>
                </c:pt>
                <c:pt idx="857">
                  <c:v>80</c:v>
                </c:pt>
                <c:pt idx="858">
                  <c:v>123</c:v>
                </c:pt>
                <c:pt idx="859">
                  <c:v>120</c:v>
                </c:pt>
                <c:pt idx="860">
                  <c:v>120</c:v>
                </c:pt>
                <c:pt idx="861">
                  <c:v>103</c:v>
                </c:pt>
                <c:pt idx="862">
                  <c:v>116</c:v>
                </c:pt>
                <c:pt idx="863">
                  <c:v>82</c:v>
                </c:pt>
                <c:pt idx="864">
                  <c:v>85</c:v>
                </c:pt>
                <c:pt idx="865">
                  <c:v>106</c:v>
                </c:pt>
                <c:pt idx="866">
                  <c:v>82</c:v>
                </c:pt>
                <c:pt idx="867">
                  <c:v>118</c:v>
                </c:pt>
                <c:pt idx="868">
                  <c:v>131</c:v>
                </c:pt>
                <c:pt idx="869">
                  <c:v>128</c:v>
                </c:pt>
                <c:pt idx="870">
                  <c:v>126</c:v>
                </c:pt>
                <c:pt idx="871">
                  <c:v>70</c:v>
                </c:pt>
                <c:pt idx="872">
                  <c:v>199</c:v>
                </c:pt>
                <c:pt idx="873">
                  <c:v>120</c:v>
                </c:pt>
                <c:pt idx="874">
                  <c:v>153</c:v>
                </c:pt>
                <c:pt idx="875">
                  <c:v>169</c:v>
                </c:pt>
                <c:pt idx="876">
                  <c:v>75</c:v>
                </c:pt>
                <c:pt idx="877">
                  <c:v>83</c:v>
                </c:pt>
                <c:pt idx="878">
                  <c:v>85</c:v>
                </c:pt>
                <c:pt idx="879">
                  <c:v>131</c:v>
                </c:pt>
                <c:pt idx="880">
                  <c:v>128</c:v>
                </c:pt>
                <c:pt idx="881">
                  <c:v>128</c:v>
                </c:pt>
                <c:pt idx="882">
                  <c:v>110</c:v>
                </c:pt>
                <c:pt idx="883">
                  <c:v>124</c:v>
                </c:pt>
                <c:pt idx="884">
                  <c:v>87</c:v>
                </c:pt>
                <c:pt idx="885">
                  <c:v>91</c:v>
                </c:pt>
                <c:pt idx="886">
                  <c:v>113</c:v>
                </c:pt>
                <c:pt idx="887">
                  <c:v>87</c:v>
                </c:pt>
                <c:pt idx="888">
                  <c:v>126</c:v>
                </c:pt>
                <c:pt idx="889">
                  <c:v>140</c:v>
                </c:pt>
                <c:pt idx="890">
                  <c:v>92</c:v>
                </c:pt>
                <c:pt idx="891">
                  <c:v>60</c:v>
                </c:pt>
                <c:pt idx="892">
                  <c:v>43</c:v>
                </c:pt>
                <c:pt idx="893">
                  <c:v>109</c:v>
                </c:pt>
                <c:pt idx="894">
                  <c:v>144</c:v>
                </c:pt>
                <c:pt idx="895">
                  <c:v>82</c:v>
                </c:pt>
                <c:pt idx="896">
                  <c:v>76</c:v>
                </c:pt>
                <c:pt idx="897">
                  <c:v>74</c:v>
                </c:pt>
                <c:pt idx="898">
                  <c:v>43</c:v>
                </c:pt>
                <c:pt idx="899">
                  <c:v>106</c:v>
                </c:pt>
                <c:pt idx="900">
                  <c:v>75</c:v>
                </c:pt>
                <c:pt idx="901">
                  <c:v>73</c:v>
                </c:pt>
                <c:pt idx="902">
                  <c:v>89</c:v>
                </c:pt>
                <c:pt idx="903">
                  <c:v>88</c:v>
                </c:pt>
                <c:pt idx="904">
                  <c:v>43</c:v>
                </c:pt>
                <c:pt idx="905">
                  <c:v>107</c:v>
                </c:pt>
                <c:pt idx="906">
                  <c:v>89</c:v>
                </c:pt>
                <c:pt idx="907">
                  <c:v>106</c:v>
                </c:pt>
                <c:pt idx="908">
                  <c:v>98</c:v>
                </c:pt>
                <c:pt idx="909">
                  <c:v>64</c:v>
                </c:pt>
                <c:pt idx="910">
                  <c:v>46</c:v>
                </c:pt>
                <c:pt idx="911">
                  <c:v>116</c:v>
                </c:pt>
                <c:pt idx="912">
                  <c:v>153</c:v>
                </c:pt>
                <c:pt idx="913">
                  <c:v>87</c:v>
                </c:pt>
                <c:pt idx="914">
                  <c:v>81</c:v>
                </c:pt>
                <c:pt idx="915">
                  <c:v>79</c:v>
                </c:pt>
                <c:pt idx="916">
                  <c:v>46</c:v>
                </c:pt>
                <c:pt idx="917">
                  <c:v>113</c:v>
                </c:pt>
                <c:pt idx="918">
                  <c:v>80</c:v>
                </c:pt>
                <c:pt idx="919">
                  <c:v>78</c:v>
                </c:pt>
                <c:pt idx="920">
                  <c:v>95</c:v>
                </c:pt>
                <c:pt idx="921">
                  <c:v>94</c:v>
                </c:pt>
                <c:pt idx="922">
                  <c:v>46</c:v>
                </c:pt>
                <c:pt idx="923">
                  <c:v>114</c:v>
                </c:pt>
                <c:pt idx="924">
                  <c:v>95</c:v>
                </c:pt>
                <c:pt idx="925">
                  <c:v>113</c:v>
                </c:pt>
                <c:pt idx="926">
                  <c:v>118</c:v>
                </c:pt>
                <c:pt idx="927">
                  <c:v>123</c:v>
                </c:pt>
                <c:pt idx="928">
                  <c:v>147</c:v>
                </c:pt>
                <c:pt idx="929">
                  <c:v>141</c:v>
                </c:pt>
                <c:pt idx="930">
                  <c:v>133</c:v>
                </c:pt>
                <c:pt idx="931">
                  <c:v>123</c:v>
                </c:pt>
                <c:pt idx="932">
                  <c:v>126</c:v>
                </c:pt>
                <c:pt idx="933">
                  <c:v>131</c:v>
                </c:pt>
                <c:pt idx="934">
                  <c:v>157</c:v>
                </c:pt>
                <c:pt idx="935">
                  <c:v>150</c:v>
                </c:pt>
                <c:pt idx="936">
                  <c:v>142</c:v>
                </c:pt>
                <c:pt idx="937">
                  <c:v>131</c:v>
                </c:pt>
                <c:pt idx="938">
                  <c:v>53</c:v>
                </c:pt>
                <c:pt idx="939">
                  <c:v>77</c:v>
                </c:pt>
                <c:pt idx="940">
                  <c:v>52</c:v>
                </c:pt>
                <c:pt idx="941">
                  <c:v>92</c:v>
                </c:pt>
                <c:pt idx="942">
                  <c:v>113</c:v>
                </c:pt>
                <c:pt idx="943">
                  <c:v>39</c:v>
                </c:pt>
                <c:pt idx="944">
                  <c:v>80</c:v>
                </c:pt>
                <c:pt idx="945">
                  <c:v>82</c:v>
                </c:pt>
                <c:pt idx="946">
                  <c:v>76</c:v>
                </c:pt>
                <c:pt idx="947">
                  <c:v>41</c:v>
                </c:pt>
                <c:pt idx="948">
                  <c:v>73</c:v>
                </c:pt>
                <c:pt idx="949">
                  <c:v>56</c:v>
                </c:pt>
                <c:pt idx="950">
                  <c:v>82</c:v>
                </c:pt>
                <c:pt idx="951">
                  <c:v>55</c:v>
                </c:pt>
                <c:pt idx="952">
                  <c:v>98</c:v>
                </c:pt>
                <c:pt idx="953">
                  <c:v>120</c:v>
                </c:pt>
                <c:pt idx="954">
                  <c:v>42</c:v>
                </c:pt>
                <c:pt idx="955">
                  <c:v>85</c:v>
                </c:pt>
                <c:pt idx="956">
                  <c:v>87</c:v>
                </c:pt>
                <c:pt idx="957">
                  <c:v>81</c:v>
                </c:pt>
                <c:pt idx="958">
                  <c:v>44</c:v>
                </c:pt>
                <c:pt idx="959">
                  <c:v>78</c:v>
                </c:pt>
                <c:pt idx="960">
                  <c:v>187</c:v>
                </c:pt>
                <c:pt idx="961">
                  <c:v>182</c:v>
                </c:pt>
                <c:pt idx="962">
                  <c:v>189</c:v>
                </c:pt>
                <c:pt idx="963">
                  <c:v>132</c:v>
                </c:pt>
                <c:pt idx="964">
                  <c:v>168</c:v>
                </c:pt>
                <c:pt idx="965">
                  <c:v>133</c:v>
                </c:pt>
                <c:pt idx="966">
                  <c:v>168</c:v>
                </c:pt>
                <c:pt idx="967">
                  <c:v>199</c:v>
                </c:pt>
                <c:pt idx="968">
                  <c:v>194</c:v>
                </c:pt>
                <c:pt idx="969">
                  <c:v>201</c:v>
                </c:pt>
                <c:pt idx="970">
                  <c:v>141</c:v>
                </c:pt>
                <c:pt idx="971">
                  <c:v>179</c:v>
                </c:pt>
                <c:pt idx="972">
                  <c:v>142</c:v>
                </c:pt>
                <c:pt idx="973">
                  <c:v>179</c:v>
                </c:pt>
                <c:pt idx="974">
                  <c:v>265</c:v>
                </c:pt>
                <c:pt idx="975">
                  <c:v>302</c:v>
                </c:pt>
                <c:pt idx="976">
                  <c:v>187</c:v>
                </c:pt>
                <c:pt idx="977">
                  <c:v>198</c:v>
                </c:pt>
                <c:pt idx="978">
                  <c:v>290</c:v>
                </c:pt>
                <c:pt idx="979">
                  <c:v>210</c:v>
                </c:pt>
                <c:pt idx="980">
                  <c:v>302</c:v>
                </c:pt>
                <c:pt idx="981">
                  <c:v>282</c:v>
                </c:pt>
                <c:pt idx="982">
                  <c:v>322</c:v>
                </c:pt>
                <c:pt idx="983">
                  <c:v>199</c:v>
                </c:pt>
                <c:pt idx="984">
                  <c:v>211</c:v>
                </c:pt>
                <c:pt idx="985">
                  <c:v>309</c:v>
                </c:pt>
                <c:pt idx="986">
                  <c:v>224</c:v>
                </c:pt>
                <c:pt idx="987">
                  <c:v>322</c:v>
                </c:pt>
                <c:pt idx="988">
                  <c:v>205</c:v>
                </c:pt>
                <c:pt idx="989">
                  <c:v>218</c:v>
                </c:pt>
                <c:pt idx="990">
                  <c:v>205</c:v>
                </c:pt>
                <c:pt idx="991">
                  <c:v>478</c:v>
                </c:pt>
                <c:pt idx="992">
                  <c:v>567</c:v>
                </c:pt>
                <c:pt idx="993">
                  <c:v>56</c:v>
                </c:pt>
                <c:pt idx="994">
                  <c:v>197</c:v>
                </c:pt>
                <c:pt idx="995">
                  <c:v>189</c:v>
                </c:pt>
                <c:pt idx="996">
                  <c:v>245</c:v>
                </c:pt>
                <c:pt idx="997">
                  <c:v>200</c:v>
                </c:pt>
                <c:pt idx="998">
                  <c:v>423</c:v>
                </c:pt>
                <c:pt idx="999">
                  <c:v>545</c:v>
                </c:pt>
                <c:pt idx="1000">
                  <c:v>221</c:v>
                </c:pt>
                <c:pt idx="1001">
                  <c:v>320</c:v>
                </c:pt>
                <c:pt idx="1002">
                  <c:v>185</c:v>
                </c:pt>
                <c:pt idx="1003">
                  <c:v>501</c:v>
                </c:pt>
                <c:pt idx="1004">
                  <c:v>654</c:v>
                </c:pt>
                <c:pt idx="1005">
                  <c:v>45</c:v>
                </c:pt>
                <c:pt idx="1006">
                  <c:v>218</c:v>
                </c:pt>
                <c:pt idx="1007">
                  <c:v>232</c:v>
                </c:pt>
                <c:pt idx="1008">
                  <c:v>218</c:v>
                </c:pt>
                <c:pt idx="1009">
                  <c:v>509</c:v>
                </c:pt>
                <c:pt idx="1010">
                  <c:v>604</c:v>
                </c:pt>
                <c:pt idx="1011">
                  <c:v>60</c:v>
                </c:pt>
                <c:pt idx="1012">
                  <c:v>210</c:v>
                </c:pt>
                <c:pt idx="1013">
                  <c:v>201</c:v>
                </c:pt>
                <c:pt idx="1014">
                  <c:v>261</c:v>
                </c:pt>
                <c:pt idx="1015">
                  <c:v>213</c:v>
                </c:pt>
                <c:pt idx="1016">
                  <c:v>451</c:v>
                </c:pt>
                <c:pt idx="1017">
                  <c:v>581</c:v>
                </c:pt>
                <c:pt idx="1018">
                  <c:v>236</c:v>
                </c:pt>
                <c:pt idx="1019">
                  <c:v>341</c:v>
                </c:pt>
                <c:pt idx="1020">
                  <c:v>197</c:v>
                </c:pt>
                <c:pt idx="1021">
                  <c:v>534</c:v>
                </c:pt>
                <c:pt idx="1022">
                  <c:v>697</c:v>
                </c:pt>
                <c:pt idx="1023">
                  <c:v>48</c:v>
                </c:pt>
                <c:pt idx="1024">
                  <c:v>302</c:v>
                </c:pt>
                <c:pt idx="1025">
                  <c:v>598</c:v>
                </c:pt>
                <c:pt idx="1026">
                  <c:v>53</c:v>
                </c:pt>
                <c:pt idx="1027">
                  <c:v>478</c:v>
                </c:pt>
                <c:pt idx="1028">
                  <c:v>21</c:v>
                </c:pt>
                <c:pt idx="1029">
                  <c:v>56</c:v>
                </c:pt>
                <c:pt idx="1030">
                  <c:v>290</c:v>
                </c:pt>
                <c:pt idx="1031">
                  <c:v>532</c:v>
                </c:pt>
                <c:pt idx="1032">
                  <c:v>423</c:v>
                </c:pt>
                <c:pt idx="1033">
                  <c:v>197</c:v>
                </c:pt>
                <c:pt idx="1034">
                  <c:v>32</c:v>
                </c:pt>
                <c:pt idx="1035">
                  <c:v>245</c:v>
                </c:pt>
                <c:pt idx="1036">
                  <c:v>302</c:v>
                </c:pt>
                <c:pt idx="1037">
                  <c:v>576</c:v>
                </c:pt>
                <c:pt idx="1038">
                  <c:v>501</c:v>
                </c:pt>
                <c:pt idx="1039">
                  <c:v>221</c:v>
                </c:pt>
                <c:pt idx="1040">
                  <c:v>31</c:v>
                </c:pt>
                <c:pt idx="1041">
                  <c:v>320</c:v>
                </c:pt>
                <c:pt idx="1042">
                  <c:v>45</c:v>
                </c:pt>
                <c:pt idx="1043">
                  <c:v>322</c:v>
                </c:pt>
                <c:pt idx="1044">
                  <c:v>637</c:v>
                </c:pt>
                <c:pt idx="1045">
                  <c:v>56</c:v>
                </c:pt>
                <c:pt idx="1046">
                  <c:v>509</c:v>
                </c:pt>
                <c:pt idx="1047">
                  <c:v>22</c:v>
                </c:pt>
                <c:pt idx="1048">
                  <c:v>60</c:v>
                </c:pt>
                <c:pt idx="1049">
                  <c:v>309</c:v>
                </c:pt>
                <c:pt idx="1050">
                  <c:v>567</c:v>
                </c:pt>
                <c:pt idx="1051">
                  <c:v>451</c:v>
                </c:pt>
                <c:pt idx="1052">
                  <c:v>210</c:v>
                </c:pt>
                <c:pt idx="1053">
                  <c:v>34</c:v>
                </c:pt>
                <c:pt idx="1054">
                  <c:v>261</c:v>
                </c:pt>
                <c:pt idx="1055">
                  <c:v>322</c:v>
                </c:pt>
                <c:pt idx="1056">
                  <c:v>614</c:v>
                </c:pt>
                <c:pt idx="1057">
                  <c:v>534</c:v>
                </c:pt>
                <c:pt idx="1058">
                  <c:v>236</c:v>
                </c:pt>
                <c:pt idx="1059">
                  <c:v>33</c:v>
                </c:pt>
                <c:pt idx="1060">
                  <c:v>341</c:v>
                </c:pt>
                <c:pt idx="1061">
                  <c:v>48</c:v>
                </c:pt>
              </c:numCache>
            </c:numRef>
          </c:xVal>
          <c:yVal>
            <c:numRef>
              <c:f>'Formatted Data'!$T$2:$T$1063</c:f>
              <c:numCache>
                <c:formatCode>_-[$$-409]* #,##0.00_ ;_-[$$-409]* \-#,##0.00\ ;_-[$$-409]* "-"??_ ;_-@_ </c:formatCode>
                <c:ptCount val="1062"/>
                <c:pt idx="0">
                  <c:v>60</c:v>
                </c:pt>
                <c:pt idx="1">
                  <c:v>50</c:v>
                </c:pt>
                <c:pt idx="2">
                  <c:v>60</c:v>
                </c:pt>
                <c:pt idx="3">
                  <c:v>50</c:v>
                </c:pt>
                <c:pt idx="4">
                  <c:v>30</c:v>
                </c:pt>
                <c:pt idx="5">
                  <c:v>40</c:v>
                </c:pt>
                <c:pt idx="6">
                  <c:v>40</c:v>
                </c:pt>
                <c:pt idx="7">
                  <c:v>50</c:v>
                </c:pt>
                <c:pt idx="8">
                  <c:v>40</c:v>
                </c:pt>
                <c:pt idx="9">
                  <c:v>20</c:v>
                </c:pt>
                <c:pt idx="10">
                  <c:v>40</c:v>
                </c:pt>
                <c:pt idx="11">
                  <c:v>30</c:v>
                </c:pt>
                <c:pt idx="12">
                  <c:v>40</c:v>
                </c:pt>
                <c:pt idx="13">
                  <c:v>50</c:v>
                </c:pt>
                <c:pt idx="14">
                  <c:v>50</c:v>
                </c:pt>
                <c:pt idx="15">
                  <c:v>30</c:v>
                </c:pt>
                <c:pt idx="16">
                  <c:v>20</c:v>
                </c:pt>
                <c:pt idx="17">
                  <c:v>60</c:v>
                </c:pt>
                <c:pt idx="18">
                  <c:v>50</c:v>
                </c:pt>
                <c:pt idx="19">
                  <c:v>60</c:v>
                </c:pt>
                <c:pt idx="20">
                  <c:v>50</c:v>
                </c:pt>
                <c:pt idx="21">
                  <c:v>30</c:v>
                </c:pt>
                <c:pt idx="22">
                  <c:v>40</c:v>
                </c:pt>
                <c:pt idx="23">
                  <c:v>40</c:v>
                </c:pt>
                <c:pt idx="24">
                  <c:v>50</c:v>
                </c:pt>
                <c:pt idx="25">
                  <c:v>40</c:v>
                </c:pt>
                <c:pt idx="26">
                  <c:v>20</c:v>
                </c:pt>
                <c:pt idx="27">
                  <c:v>40</c:v>
                </c:pt>
                <c:pt idx="28">
                  <c:v>30</c:v>
                </c:pt>
                <c:pt idx="29">
                  <c:v>40</c:v>
                </c:pt>
                <c:pt idx="30">
                  <c:v>50</c:v>
                </c:pt>
                <c:pt idx="31">
                  <c:v>50</c:v>
                </c:pt>
                <c:pt idx="32">
                  <c:v>30</c:v>
                </c:pt>
                <c:pt idx="33">
                  <c:v>20</c:v>
                </c:pt>
                <c:pt idx="34">
                  <c:v>50</c:v>
                </c:pt>
                <c:pt idx="35">
                  <c:v>10</c:v>
                </c:pt>
                <c:pt idx="36">
                  <c:v>10</c:v>
                </c:pt>
                <c:pt idx="37">
                  <c:v>30</c:v>
                </c:pt>
                <c:pt idx="38">
                  <c:v>20</c:v>
                </c:pt>
                <c:pt idx="39">
                  <c:v>30</c:v>
                </c:pt>
                <c:pt idx="40">
                  <c:v>50</c:v>
                </c:pt>
                <c:pt idx="41">
                  <c:v>10</c:v>
                </c:pt>
                <c:pt idx="42">
                  <c:v>10</c:v>
                </c:pt>
                <c:pt idx="43">
                  <c:v>30</c:v>
                </c:pt>
                <c:pt idx="44">
                  <c:v>20</c:v>
                </c:pt>
                <c:pt idx="45">
                  <c:v>30</c:v>
                </c:pt>
                <c:pt idx="46">
                  <c:v>10</c:v>
                </c:pt>
                <c:pt idx="47">
                  <c:v>30</c:v>
                </c:pt>
                <c:pt idx="48">
                  <c:v>20</c:v>
                </c:pt>
                <c:pt idx="49">
                  <c:v>20</c:v>
                </c:pt>
                <c:pt idx="50">
                  <c:v>10</c:v>
                </c:pt>
                <c:pt idx="51">
                  <c:v>30</c:v>
                </c:pt>
                <c:pt idx="52">
                  <c:v>20</c:v>
                </c:pt>
                <c:pt idx="53">
                  <c:v>20</c:v>
                </c:pt>
                <c:pt idx="54">
                  <c:v>30</c:v>
                </c:pt>
                <c:pt idx="55">
                  <c:v>60</c:v>
                </c:pt>
                <c:pt idx="56">
                  <c:v>60</c:v>
                </c:pt>
                <c:pt idx="57">
                  <c:v>10</c:v>
                </c:pt>
                <c:pt idx="58">
                  <c:v>40</c:v>
                </c:pt>
                <c:pt idx="59">
                  <c:v>30</c:v>
                </c:pt>
                <c:pt idx="60">
                  <c:v>10</c:v>
                </c:pt>
                <c:pt idx="61">
                  <c:v>40</c:v>
                </c:pt>
                <c:pt idx="62">
                  <c:v>40</c:v>
                </c:pt>
                <c:pt idx="63">
                  <c:v>50</c:v>
                </c:pt>
                <c:pt idx="64">
                  <c:v>20</c:v>
                </c:pt>
                <c:pt idx="65">
                  <c:v>30</c:v>
                </c:pt>
                <c:pt idx="66">
                  <c:v>60</c:v>
                </c:pt>
                <c:pt idx="67">
                  <c:v>60</c:v>
                </c:pt>
                <c:pt idx="68">
                  <c:v>10</c:v>
                </c:pt>
                <c:pt idx="69">
                  <c:v>40</c:v>
                </c:pt>
                <c:pt idx="70">
                  <c:v>30</c:v>
                </c:pt>
                <c:pt idx="71">
                  <c:v>10</c:v>
                </c:pt>
                <c:pt idx="72">
                  <c:v>40</c:v>
                </c:pt>
                <c:pt idx="73">
                  <c:v>40</c:v>
                </c:pt>
                <c:pt idx="74">
                  <c:v>50</c:v>
                </c:pt>
                <c:pt idx="75">
                  <c:v>20</c:v>
                </c:pt>
                <c:pt idx="76">
                  <c:v>30</c:v>
                </c:pt>
                <c:pt idx="77">
                  <c:v>20</c:v>
                </c:pt>
                <c:pt idx="78">
                  <c:v>10</c:v>
                </c:pt>
                <c:pt idx="79">
                  <c:v>30</c:v>
                </c:pt>
                <c:pt idx="80">
                  <c:v>20</c:v>
                </c:pt>
                <c:pt idx="81">
                  <c:v>10</c:v>
                </c:pt>
                <c:pt idx="82">
                  <c:v>70</c:v>
                </c:pt>
                <c:pt idx="83">
                  <c:v>50</c:v>
                </c:pt>
                <c:pt idx="84">
                  <c:v>50</c:v>
                </c:pt>
                <c:pt idx="85">
                  <c:v>40</c:v>
                </c:pt>
                <c:pt idx="86">
                  <c:v>50</c:v>
                </c:pt>
                <c:pt idx="87">
                  <c:v>60</c:v>
                </c:pt>
                <c:pt idx="88">
                  <c:v>10</c:v>
                </c:pt>
                <c:pt idx="89">
                  <c:v>50</c:v>
                </c:pt>
                <c:pt idx="90">
                  <c:v>50</c:v>
                </c:pt>
                <c:pt idx="91">
                  <c:v>30</c:v>
                </c:pt>
                <c:pt idx="92">
                  <c:v>20</c:v>
                </c:pt>
                <c:pt idx="93">
                  <c:v>50</c:v>
                </c:pt>
                <c:pt idx="94">
                  <c:v>70</c:v>
                </c:pt>
                <c:pt idx="95">
                  <c:v>50</c:v>
                </c:pt>
                <c:pt idx="96">
                  <c:v>50</c:v>
                </c:pt>
                <c:pt idx="97">
                  <c:v>40</c:v>
                </c:pt>
                <c:pt idx="98">
                  <c:v>50</c:v>
                </c:pt>
                <c:pt idx="99">
                  <c:v>60</c:v>
                </c:pt>
                <c:pt idx="100">
                  <c:v>10</c:v>
                </c:pt>
                <c:pt idx="101">
                  <c:v>50</c:v>
                </c:pt>
                <c:pt idx="102">
                  <c:v>50</c:v>
                </c:pt>
                <c:pt idx="103">
                  <c:v>30</c:v>
                </c:pt>
                <c:pt idx="104">
                  <c:v>20</c:v>
                </c:pt>
                <c:pt idx="105">
                  <c:v>50</c:v>
                </c:pt>
                <c:pt idx="106">
                  <c:v>80</c:v>
                </c:pt>
                <c:pt idx="107">
                  <c:v>340</c:v>
                </c:pt>
                <c:pt idx="108">
                  <c:v>80</c:v>
                </c:pt>
                <c:pt idx="109">
                  <c:v>80</c:v>
                </c:pt>
                <c:pt idx="110">
                  <c:v>80</c:v>
                </c:pt>
                <c:pt idx="111">
                  <c:v>140</c:v>
                </c:pt>
                <c:pt idx="112">
                  <c:v>230</c:v>
                </c:pt>
                <c:pt idx="113">
                  <c:v>90</c:v>
                </c:pt>
                <c:pt idx="114">
                  <c:v>240</c:v>
                </c:pt>
                <c:pt idx="115">
                  <c:v>40</c:v>
                </c:pt>
                <c:pt idx="116">
                  <c:v>70</c:v>
                </c:pt>
                <c:pt idx="117">
                  <c:v>50</c:v>
                </c:pt>
                <c:pt idx="118">
                  <c:v>100</c:v>
                </c:pt>
                <c:pt idx="119">
                  <c:v>80</c:v>
                </c:pt>
                <c:pt idx="120">
                  <c:v>340</c:v>
                </c:pt>
                <c:pt idx="121">
                  <c:v>80</c:v>
                </c:pt>
                <c:pt idx="122">
                  <c:v>80</c:v>
                </c:pt>
                <c:pt idx="123">
                  <c:v>80</c:v>
                </c:pt>
                <c:pt idx="124">
                  <c:v>140</c:v>
                </c:pt>
                <c:pt idx="125">
                  <c:v>230</c:v>
                </c:pt>
                <c:pt idx="126">
                  <c:v>90</c:v>
                </c:pt>
                <c:pt idx="127">
                  <c:v>240</c:v>
                </c:pt>
                <c:pt idx="128">
                  <c:v>40</c:v>
                </c:pt>
                <c:pt idx="129">
                  <c:v>70</c:v>
                </c:pt>
                <c:pt idx="130">
                  <c:v>50</c:v>
                </c:pt>
                <c:pt idx="131">
                  <c:v>100</c:v>
                </c:pt>
                <c:pt idx="132">
                  <c:v>130</c:v>
                </c:pt>
                <c:pt idx="133">
                  <c:v>130</c:v>
                </c:pt>
                <c:pt idx="134">
                  <c:v>110</c:v>
                </c:pt>
                <c:pt idx="135">
                  <c:v>130</c:v>
                </c:pt>
                <c:pt idx="136">
                  <c:v>130</c:v>
                </c:pt>
                <c:pt idx="137">
                  <c:v>110</c:v>
                </c:pt>
                <c:pt idx="138">
                  <c:v>90</c:v>
                </c:pt>
                <c:pt idx="139">
                  <c:v>90</c:v>
                </c:pt>
                <c:pt idx="140">
                  <c:v>330</c:v>
                </c:pt>
                <c:pt idx="141">
                  <c:v>230</c:v>
                </c:pt>
                <c:pt idx="142">
                  <c:v>90</c:v>
                </c:pt>
                <c:pt idx="143">
                  <c:v>60</c:v>
                </c:pt>
                <c:pt idx="144">
                  <c:v>300</c:v>
                </c:pt>
                <c:pt idx="145">
                  <c:v>230</c:v>
                </c:pt>
                <c:pt idx="146">
                  <c:v>110</c:v>
                </c:pt>
                <c:pt idx="147">
                  <c:v>80</c:v>
                </c:pt>
                <c:pt idx="148">
                  <c:v>360</c:v>
                </c:pt>
                <c:pt idx="149">
                  <c:v>250</c:v>
                </c:pt>
                <c:pt idx="150">
                  <c:v>90</c:v>
                </c:pt>
                <c:pt idx="151">
                  <c:v>90</c:v>
                </c:pt>
                <c:pt idx="152">
                  <c:v>330</c:v>
                </c:pt>
                <c:pt idx="153">
                  <c:v>230</c:v>
                </c:pt>
                <c:pt idx="154">
                  <c:v>90</c:v>
                </c:pt>
                <c:pt idx="155">
                  <c:v>60</c:v>
                </c:pt>
                <c:pt idx="156">
                  <c:v>300</c:v>
                </c:pt>
                <c:pt idx="157">
                  <c:v>230</c:v>
                </c:pt>
                <c:pt idx="158">
                  <c:v>110</c:v>
                </c:pt>
                <c:pt idx="159">
                  <c:v>80</c:v>
                </c:pt>
                <c:pt idx="160">
                  <c:v>360</c:v>
                </c:pt>
                <c:pt idx="161">
                  <c:v>250</c:v>
                </c:pt>
                <c:pt idx="162">
                  <c:v>150</c:v>
                </c:pt>
                <c:pt idx="163">
                  <c:v>160</c:v>
                </c:pt>
                <c:pt idx="164">
                  <c:v>160</c:v>
                </c:pt>
                <c:pt idx="165">
                  <c:v>160</c:v>
                </c:pt>
                <c:pt idx="166">
                  <c:v>10</c:v>
                </c:pt>
                <c:pt idx="167">
                  <c:v>100</c:v>
                </c:pt>
                <c:pt idx="168">
                  <c:v>70</c:v>
                </c:pt>
                <c:pt idx="169">
                  <c:v>60</c:v>
                </c:pt>
                <c:pt idx="170">
                  <c:v>80</c:v>
                </c:pt>
                <c:pt idx="171">
                  <c:v>110</c:v>
                </c:pt>
                <c:pt idx="172">
                  <c:v>130</c:v>
                </c:pt>
                <c:pt idx="173">
                  <c:v>140</c:v>
                </c:pt>
                <c:pt idx="174">
                  <c:v>10</c:v>
                </c:pt>
                <c:pt idx="175">
                  <c:v>60</c:v>
                </c:pt>
                <c:pt idx="176">
                  <c:v>10</c:v>
                </c:pt>
                <c:pt idx="177">
                  <c:v>40</c:v>
                </c:pt>
                <c:pt idx="178">
                  <c:v>30</c:v>
                </c:pt>
                <c:pt idx="179">
                  <c:v>90</c:v>
                </c:pt>
                <c:pt idx="180">
                  <c:v>130</c:v>
                </c:pt>
                <c:pt idx="181">
                  <c:v>130</c:v>
                </c:pt>
                <c:pt idx="182">
                  <c:v>190</c:v>
                </c:pt>
                <c:pt idx="183">
                  <c:v>10</c:v>
                </c:pt>
                <c:pt idx="184">
                  <c:v>70</c:v>
                </c:pt>
                <c:pt idx="185">
                  <c:v>40</c:v>
                </c:pt>
                <c:pt idx="186">
                  <c:v>30</c:v>
                </c:pt>
                <c:pt idx="187">
                  <c:v>150</c:v>
                </c:pt>
                <c:pt idx="188">
                  <c:v>160</c:v>
                </c:pt>
                <c:pt idx="189">
                  <c:v>160</c:v>
                </c:pt>
                <c:pt idx="190">
                  <c:v>160</c:v>
                </c:pt>
                <c:pt idx="191">
                  <c:v>10</c:v>
                </c:pt>
                <c:pt idx="192">
                  <c:v>100</c:v>
                </c:pt>
                <c:pt idx="193">
                  <c:v>70</c:v>
                </c:pt>
                <c:pt idx="194">
                  <c:v>60</c:v>
                </c:pt>
                <c:pt idx="195">
                  <c:v>80</c:v>
                </c:pt>
                <c:pt idx="196">
                  <c:v>110</c:v>
                </c:pt>
                <c:pt idx="197">
                  <c:v>130</c:v>
                </c:pt>
                <c:pt idx="198">
                  <c:v>140</c:v>
                </c:pt>
                <c:pt idx="199">
                  <c:v>10</c:v>
                </c:pt>
                <c:pt idx="200">
                  <c:v>60</c:v>
                </c:pt>
                <c:pt idx="201">
                  <c:v>10</c:v>
                </c:pt>
                <c:pt idx="202">
                  <c:v>40</c:v>
                </c:pt>
                <c:pt idx="203">
                  <c:v>30</c:v>
                </c:pt>
                <c:pt idx="204">
                  <c:v>90</c:v>
                </c:pt>
                <c:pt idx="205">
                  <c:v>130</c:v>
                </c:pt>
                <c:pt idx="206">
                  <c:v>130</c:v>
                </c:pt>
                <c:pt idx="207">
                  <c:v>190</c:v>
                </c:pt>
                <c:pt idx="208">
                  <c:v>10</c:v>
                </c:pt>
                <c:pt idx="209">
                  <c:v>70</c:v>
                </c:pt>
                <c:pt idx="210">
                  <c:v>40</c:v>
                </c:pt>
                <c:pt idx="211">
                  <c:v>30</c:v>
                </c:pt>
                <c:pt idx="212">
                  <c:v>-100</c:v>
                </c:pt>
                <c:pt idx="213">
                  <c:v>-60</c:v>
                </c:pt>
                <c:pt idx="214">
                  <c:v>470</c:v>
                </c:pt>
                <c:pt idx="215">
                  <c:v>80</c:v>
                </c:pt>
                <c:pt idx="216">
                  <c:v>120</c:v>
                </c:pt>
                <c:pt idx="217">
                  <c:v>100</c:v>
                </c:pt>
                <c:pt idx="218">
                  <c:v>50</c:v>
                </c:pt>
                <c:pt idx="219">
                  <c:v>90</c:v>
                </c:pt>
                <c:pt idx="220">
                  <c:v>90</c:v>
                </c:pt>
                <c:pt idx="221">
                  <c:v>80</c:v>
                </c:pt>
                <c:pt idx="222">
                  <c:v>110</c:v>
                </c:pt>
                <c:pt idx="223">
                  <c:v>-130</c:v>
                </c:pt>
                <c:pt idx="224">
                  <c:v>-50</c:v>
                </c:pt>
                <c:pt idx="225">
                  <c:v>310</c:v>
                </c:pt>
                <c:pt idx="226">
                  <c:v>60</c:v>
                </c:pt>
                <c:pt idx="227">
                  <c:v>40</c:v>
                </c:pt>
                <c:pt idx="228">
                  <c:v>50</c:v>
                </c:pt>
                <c:pt idx="229">
                  <c:v>40</c:v>
                </c:pt>
                <c:pt idx="230">
                  <c:v>70</c:v>
                </c:pt>
                <c:pt idx="231">
                  <c:v>-150</c:v>
                </c:pt>
                <c:pt idx="232">
                  <c:v>-90</c:v>
                </c:pt>
                <c:pt idx="233">
                  <c:v>350</c:v>
                </c:pt>
                <c:pt idx="234">
                  <c:v>50</c:v>
                </c:pt>
                <c:pt idx="235">
                  <c:v>50</c:v>
                </c:pt>
                <c:pt idx="236">
                  <c:v>50</c:v>
                </c:pt>
                <c:pt idx="237">
                  <c:v>80</c:v>
                </c:pt>
                <c:pt idx="238">
                  <c:v>-100</c:v>
                </c:pt>
                <c:pt idx="239">
                  <c:v>-60</c:v>
                </c:pt>
                <c:pt idx="240">
                  <c:v>470</c:v>
                </c:pt>
                <c:pt idx="241">
                  <c:v>80</c:v>
                </c:pt>
                <c:pt idx="242">
                  <c:v>120</c:v>
                </c:pt>
                <c:pt idx="243">
                  <c:v>100</c:v>
                </c:pt>
                <c:pt idx="244">
                  <c:v>50</c:v>
                </c:pt>
                <c:pt idx="245">
                  <c:v>90</c:v>
                </c:pt>
                <c:pt idx="246">
                  <c:v>90</c:v>
                </c:pt>
                <c:pt idx="247">
                  <c:v>80</c:v>
                </c:pt>
                <c:pt idx="248">
                  <c:v>110</c:v>
                </c:pt>
                <c:pt idx="249">
                  <c:v>-130</c:v>
                </c:pt>
                <c:pt idx="250">
                  <c:v>-50</c:v>
                </c:pt>
                <c:pt idx="251">
                  <c:v>310</c:v>
                </c:pt>
                <c:pt idx="252">
                  <c:v>60</c:v>
                </c:pt>
                <c:pt idx="253">
                  <c:v>40</c:v>
                </c:pt>
                <c:pt idx="254">
                  <c:v>50</c:v>
                </c:pt>
                <c:pt idx="255">
                  <c:v>40</c:v>
                </c:pt>
                <c:pt idx="256">
                  <c:v>70</c:v>
                </c:pt>
                <c:pt idx="257">
                  <c:v>-150</c:v>
                </c:pt>
                <c:pt idx="258">
                  <c:v>-90</c:v>
                </c:pt>
                <c:pt idx="259">
                  <c:v>350</c:v>
                </c:pt>
                <c:pt idx="260">
                  <c:v>50</c:v>
                </c:pt>
                <c:pt idx="261">
                  <c:v>50</c:v>
                </c:pt>
                <c:pt idx="262">
                  <c:v>50</c:v>
                </c:pt>
                <c:pt idx="263">
                  <c:v>80</c:v>
                </c:pt>
                <c:pt idx="264">
                  <c:v>60</c:v>
                </c:pt>
                <c:pt idx="265">
                  <c:v>50</c:v>
                </c:pt>
                <c:pt idx="266">
                  <c:v>60</c:v>
                </c:pt>
                <c:pt idx="267">
                  <c:v>30</c:v>
                </c:pt>
                <c:pt idx="268">
                  <c:v>10</c:v>
                </c:pt>
                <c:pt idx="269">
                  <c:v>40</c:v>
                </c:pt>
                <c:pt idx="270">
                  <c:v>40</c:v>
                </c:pt>
                <c:pt idx="271">
                  <c:v>0</c:v>
                </c:pt>
                <c:pt idx="272">
                  <c:v>50</c:v>
                </c:pt>
                <c:pt idx="273">
                  <c:v>30</c:v>
                </c:pt>
                <c:pt idx="274">
                  <c:v>10</c:v>
                </c:pt>
                <c:pt idx="275">
                  <c:v>30</c:v>
                </c:pt>
                <c:pt idx="276">
                  <c:v>20</c:v>
                </c:pt>
                <c:pt idx="277">
                  <c:v>40</c:v>
                </c:pt>
                <c:pt idx="278">
                  <c:v>50</c:v>
                </c:pt>
                <c:pt idx="279">
                  <c:v>0</c:v>
                </c:pt>
                <c:pt idx="280">
                  <c:v>10</c:v>
                </c:pt>
                <c:pt idx="281">
                  <c:v>60</c:v>
                </c:pt>
                <c:pt idx="282">
                  <c:v>50</c:v>
                </c:pt>
                <c:pt idx="283">
                  <c:v>60</c:v>
                </c:pt>
                <c:pt idx="284">
                  <c:v>30</c:v>
                </c:pt>
                <c:pt idx="285">
                  <c:v>10</c:v>
                </c:pt>
                <c:pt idx="286">
                  <c:v>40</c:v>
                </c:pt>
                <c:pt idx="287">
                  <c:v>40</c:v>
                </c:pt>
                <c:pt idx="288">
                  <c:v>0</c:v>
                </c:pt>
                <c:pt idx="289">
                  <c:v>50</c:v>
                </c:pt>
                <c:pt idx="290">
                  <c:v>30</c:v>
                </c:pt>
                <c:pt idx="291">
                  <c:v>10</c:v>
                </c:pt>
                <c:pt idx="292">
                  <c:v>30</c:v>
                </c:pt>
                <c:pt idx="293">
                  <c:v>20</c:v>
                </c:pt>
                <c:pt idx="294">
                  <c:v>40</c:v>
                </c:pt>
                <c:pt idx="295">
                  <c:v>50</c:v>
                </c:pt>
                <c:pt idx="296">
                  <c:v>0</c:v>
                </c:pt>
                <c:pt idx="297">
                  <c:v>10</c:v>
                </c:pt>
                <c:pt idx="298">
                  <c:v>50</c:v>
                </c:pt>
                <c:pt idx="299">
                  <c:v>50</c:v>
                </c:pt>
                <c:pt idx="300">
                  <c:v>40</c:v>
                </c:pt>
                <c:pt idx="301">
                  <c:v>40</c:v>
                </c:pt>
                <c:pt idx="302">
                  <c:v>0</c:v>
                </c:pt>
                <c:pt idx="303">
                  <c:v>-10</c:v>
                </c:pt>
                <c:pt idx="304">
                  <c:v>40</c:v>
                </c:pt>
                <c:pt idx="305">
                  <c:v>20</c:v>
                </c:pt>
                <c:pt idx="306">
                  <c:v>40</c:v>
                </c:pt>
                <c:pt idx="307">
                  <c:v>20</c:v>
                </c:pt>
                <c:pt idx="308">
                  <c:v>10</c:v>
                </c:pt>
                <c:pt idx="309">
                  <c:v>50</c:v>
                </c:pt>
                <c:pt idx="310">
                  <c:v>50</c:v>
                </c:pt>
                <c:pt idx="311">
                  <c:v>40</c:v>
                </c:pt>
                <c:pt idx="312">
                  <c:v>40</c:v>
                </c:pt>
                <c:pt idx="313">
                  <c:v>0</c:v>
                </c:pt>
                <c:pt idx="314">
                  <c:v>-10</c:v>
                </c:pt>
                <c:pt idx="315">
                  <c:v>40</c:v>
                </c:pt>
                <c:pt idx="316">
                  <c:v>20</c:v>
                </c:pt>
                <c:pt idx="317">
                  <c:v>40</c:v>
                </c:pt>
                <c:pt idx="318">
                  <c:v>20</c:v>
                </c:pt>
                <c:pt idx="319">
                  <c:v>10</c:v>
                </c:pt>
                <c:pt idx="320">
                  <c:v>40</c:v>
                </c:pt>
                <c:pt idx="321">
                  <c:v>10</c:v>
                </c:pt>
                <c:pt idx="322">
                  <c:v>40</c:v>
                </c:pt>
                <c:pt idx="323">
                  <c:v>30</c:v>
                </c:pt>
                <c:pt idx="324">
                  <c:v>20</c:v>
                </c:pt>
                <c:pt idx="325">
                  <c:v>0</c:v>
                </c:pt>
                <c:pt idx="326">
                  <c:v>30</c:v>
                </c:pt>
                <c:pt idx="327">
                  <c:v>30</c:v>
                </c:pt>
                <c:pt idx="328">
                  <c:v>30</c:v>
                </c:pt>
                <c:pt idx="329">
                  <c:v>30</c:v>
                </c:pt>
                <c:pt idx="330">
                  <c:v>30</c:v>
                </c:pt>
                <c:pt idx="331">
                  <c:v>30</c:v>
                </c:pt>
                <c:pt idx="332">
                  <c:v>40</c:v>
                </c:pt>
                <c:pt idx="333">
                  <c:v>10</c:v>
                </c:pt>
                <c:pt idx="334">
                  <c:v>40</c:v>
                </c:pt>
                <c:pt idx="335">
                  <c:v>30</c:v>
                </c:pt>
                <c:pt idx="336">
                  <c:v>20</c:v>
                </c:pt>
                <c:pt idx="337">
                  <c:v>0</c:v>
                </c:pt>
                <c:pt idx="338">
                  <c:v>30</c:v>
                </c:pt>
                <c:pt idx="339">
                  <c:v>30</c:v>
                </c:pt>
                <c:pt idx="340">
                  <c:v>30</c:v>
                </c:pt>
                <c:pt idx="341">
                  <c:v>30</c:v>
                </c:pt>
                <c:pt idx="342">
                  <c:v>30</c:v>
                </c:pt>
                <c:pt idx="343">
                  <c:v>30</c:v>
                </c:pt>
                <c:pt idx="344">
                  <c:v>30</c:v>
                </c:pt>
                <c:pt idx="345">
                  <c:v>50</c:v>
                </c:pt>
                <c:pt idx="346">
                  <c:v>70</c:v>
                </c:pt>
                <c:pt idx="347">
                  <c:v>60</c:v>
                </c:pt>
                <c:pt idx="348">
                  <c:v>50</c:v>
                </c:pt>
                <c:pt idx="349">
                  <c:v>40</c:v>
                </c:pt>
                <c:pt idx="350">
                  <c:v>50</c:v>
                </c:pt>
                <c:pt idx="351">
                  <c:v>10</c:v>
                </c:pt>
                <c:pt idx="352">
                  <c:v>30</c:v>
                </c:pt>
                <c:pt idx="353">
                  <c:v>30</c:v>
                </c:pt>
                <c:pt idx="354">
                  <c:v>40</c:v>
                </c:pt>
                <c:pt idx="355">
                  <c:v>50</c:v>
                </c:pt>
                <c:pt idx="356">
                  <c:v>10</c:v>
                </c:pt>
                <c:pt idx="357">
                  <c:v>10</c:v>
                </c:pt>
                <c:pt idx="358">
                  <c:v>40</c:v>
                </c:pt>
                <c:pt idx="359">
                  <c:v>30</c:v>
                </c:pt>
                <c:pt idx="360">
                  <c:v>50</c:v>
                </c:pt>
                <c:pt idx="361">
                  <c:v>70</c:v>
                </c:pt>
                <c:pt idx="362">
                  <c:v>60</c:v>
                </c:pt>
                <c:pt idx="363">
                  <c:v>50</c:v>
                </c:pt>
                <c:pt idx="364">
                  <c:v>40</c:v>
                </c:pt>
                <c:pt idx="365">
                  <c:v>50</c:v>
                </c:pt>
                <c:pt idx="366">
                  <c:v>10</c:v>
                </c:pt>
                <c:pt idx="367">
                  <c:v>30</c:v>
                </c:pt>
                <c:pt idx="368">
                  <c:v>30</c:v>
                </c:pt>
                <c:pt idx="369">
                  <c:v>40</c:v>
                </c:pt>
                <c:pt idx="370">
                  <c:v>50</c:v>
                </c:pt>
                <c:pt idx="371">
                  <c:v>10</c:v>
                </c:pt>
                <c:pt idx="372">
                  <c:v>10</c:v>
                </c:pt>
                <c:pt idx="373">
                  <c:v>40</c:v>
                </c:pt>
                <c:pt idx="374">
                  <c:v>20</c:v>
                </c:pt>
                <c:pt idx="375">
                  <c:v>30</c:v>
                </c:pt>
                <c:pt idx="376">
                  <c:v>10</c:v>
                </c:pt>
                <c:pt idx="377">
                  <c:v>30</c:v>
                </c:pt>
                <c:pt idx="378">
                  <c:v>30</c:v>
                </c:pt>
                <c:pt idx="379">
                  <c:v>20</c:v>
                </c:pt>
                <c:pt idx="380">
                  <c:v>-10</c:v>
                </c:pt>
                <c:pt idx="381">
                  <c:v>20</c:v>
                </c:pt>
                <c:pt idx="382">
                  <c:v>0</c:v>
                </c:pt>
                <c:pt idx="383">
                  <c:v>20</c:v>
                </c:pt>
                <c:pt idx="384">
                  <c:v>0</c:v>
                </c:pt>
                <c:pt idx="385">
                  <c:v>20</c:v>
                </c:pt>
                <c:pt idx="386">
                  <c:v>20</c:v>
                </c:pt>
                <c:pt idx="387">
                  <c:v>20</c:v>
                </c:pt>
                <c:pt idx="388">
                  <c:v>30</c:v>
                </c:pt>
                <c:pt idx="389">
                  <c:v>10</c:v>
                </c:pt>
                <c:pt idx="390">
                  <c:v>30</c:v>
                </c:pt>
                <c:pt idx="391">
                  <c:v>30</c:v>
                </c:pt>
                <c:pt idx="392">
                  <c:v>20</c:v>
                </c:pt>
                <c:pt idx="393">
                  <c:v>-10</c:v>
                </c:pt>
                <c:pt idx="394">
                  <c:v>20</c:v>
                </c:pt>
                <c:pt idx="395">
                  <c:v>0</c:v>
                </c:pt>
                <c:pt idx="396">
                  <c:v>20</c:v>
                </c:pt>
                <c:pt idx="397">
                  <c:v>0</c:v>
                </c:pt>
                <c:pt idx="398">
                  <c:v>20</c:v>
                </c:pt>
                <c:pt idx="399">
                  <c:v>20</c:v>
                </c:pt>
                <c:pt idx="400">
                  <c:v>80</c:v>
                </c:pt>
                <c:pt idx="401">
                  <c:v>80</c:v>
                </c:pt>
                <c:pt idx="402">
                  <c:v>60</c:v>
                </c:pt>
                <c:pt idx="403">
                  <c:v>70</c:v>
                </c:pt>
                <c:pt idx="404">
                  <c:v>40</c:v>
                </c:pt>
                <c:pt idx="405">
                  <c:v>40</c:v>
                </c:pt>
                <c:pt idx="406">
                  <c:v>10</c:v>
                </c:pt>
                <c:pt idx="407">
                  <c:v>50</c:v>
                </c:pt>
                <c:pt idx="408">
                  <c:v>40</c:v>
                </c:pt>
                <c:pt idx="409">
                  <c:v>30</c:v>
                </c:pt>
                <c:pt idx="410">
                  <c:v>80</c:v>
                </c:pt>
                <c:pt idx="411">
                  <c:v>80</c:v>
                </c:pt>
                <c:pt idx="412">
                  <c:v>60</c:v>
                </c:pt>
                <c:pt idx="413">
                  <c:v>70</c:v>
                </c:pt>
                <c:pt idx="414">
                  <c:v>40</c:v>
                </c:pt>
                <c:pt idx="415">
                  <c:v>40</c:v>
                </c:pt>
                <c:pt idx="416">
                  <c:v>10</c:v>
                </c:pt>
                <c:pt idx="417">
                  <c:v>50</c:v>
                </c:pt>
                <c:pt idx="418">
                  <c:v>40</c:v>
                </c:pt>
                <c:pt idx="419">
                  <c:v>30</c:v>
                </c:pt>
                <c:pt idx="420">
                  <c:v>100</c:v>
                </c:pt>
                <c:pt idx="421">
                  <c:v>10</c:v>
                </c:pt>
                <c:pt idx="422">
                  <c:v>40</c:v>
                </c:pt>
                <c:pt idx="423">
                  <c:v>100</c:v>
                </c:pt>
                <c:pt idx="424">
                  <c:v>40</c:v>
                </c:pt>
                <c:pt idx="425">
                  <c:v>60</c:v>
                </c:pt>
                <c:pt idx="426">
                  <c:v>110</c:v>
                </c:pt>
                <c:pt idx="427">
                  <c:v>60</c:v>
                </c:pt>
                <c:pt idx="428">
                  <c:v>-10</c:v>
                </c:pt>
                <c:pt idx="429">
                  <c:v>90</c:v>
                </c:pt>
                <c:pt idx="430">
                  <c:v>100</c:v>
                </c:pt>
                <c:pt idx="431">
                  <c:v>10</c:v>
                </c:pt>
                <c:pt idx="432">
                  <c:v>40</c:v>
                </c:pt>
                <c:pt idx="433">
                  <c:v>100</c:v>
                </c:pt>
                <c:pt idx="434">
                  <c:v>40</c:v>
                </c:pt>
                <c:pt idx="435">
                  <c:v>60</c:v>
                </c:pt>
                <c:pt idx="436">
                  <c:v>110</c:v>
                </c:pt>
                <c:pt idx="437">
                  <c:v>60</c:v>
                </c:pt>
                <c:pt idx="438">
                  <c:v>-10</c:v>
                </c:pt>
                <c:pt idx="439">
                  <c:v>90</c:v>
                </c:pt>
                <c:pt idx="440">
                  <c:v>40</c:v>
                </c:pt>
                <c:pt idx="441">
                  <c:v>40</c:v>
                </c:pt>
                <c:pt idx="442">
                  <c:v>90</c:v>
                </c:pt>
                <c:pt idx="443">
                  <c:v>50</c:v>
                </c:pt>
                <c:pt idx="444">
                  <c:v>-170</c:v>
                </c:pt>
                <c:pt idx="445">
                  <c:v>120</c:v>
                </c:pt>
                <c:pt idx="446">
                  <c:v>450</c:v>
                </c:pt>
                <c:pt idx="447">
                  <c:v>60</c:v>
                </c:pt>
                <c:pt idx="448">
                  <c:v>20</c:v>
                </c:pt>
                <c:pt idx="449">
                  <c:v>-190</c:v>
                </c:pt>
                <c:pt idx="450">
                  <c:v>120</c:v>
                </c:pt>
                <c:pt idx="451">
                  <c:v>390</c:v>
                </c:pt>
                <c:pt idx="452">
                  <c:v>70</c:v>
                </c:pt>
                <c:pt idx="453">
                  <c:v>30</c:v>
                </c:pt>
                <c:pt idx="454">
                  <c:v>-210</c:v>
                </c:pt>
                <c:pt idx="455">
                  <c:v>80</c:v>
                </c:pt>
                <c:pt idx="456">
                  <c:v>320</c:v>
                </c:pt>
                <c:pt idx="457">
                  <c:v>90</c:v>
                </c:pt>
                <c:pt idx="458">
                  <c:v>50</c:v>
                </c:pt>
                <c:pt idx="459">
                  <c:v>-170</c:v>
                </c:pt>
                <c:pt idx="460">
                  <c:v>120</c:v>
                </c:pt>
                <c:pt idx="461">
                  <c:v>450</c:v>
                </c:pt>
                <c:pt idx="462">
                  <c:v>60</c:v>
                </c:pt>
                <c:pt idx="463">
                  <c:v>20</c:v>
                </c:pt>
                <c:pt idx="464">
                  <c:v>-190</c:v>
                </c:pt>
                <c:pt idx="465">
                  <c:v>120</c:v>
                </c:pt>
                <c:pt idx="466">
                  <c:v>390</c:v>
                </c:pt>
                <c:pt idx="467">
                  <c:v>70</c:v>
                </c:pt>
                <c:pt idx="468">
                  <c:v>30</c:v>
                </c:pt>
                <c:pt idx="469">
                  <c:v>-210</c:v>
                </c:pt>
                <c:pt idx="470">
                  <c:v>80</c:v>
                </c:pt>
                <c:pt idx="471">
                  <c:v>320</c:v>
                </c:pt>
                <c:pt idx="472">
                  <c:v>130</c:v>
                </c:pt>
                <c:pt idx="473">
                  <c:v>300</c:v>
                </c:pt>
                <c:pt idx="474">
                  <c:v>70</c:v>
                </c:pt>
                <c:pt idx="475">
                  <c:v>170</c:v>
                </c:pt>
                <c:pt idx="476">
                  <c:v>420</c:v>
                </c:pt>
                <c:pt idx="477">
                  <c:v>190</c:v>
                </c:pt>
                <c:pt idx="478">
                  <c:v>90</c:v>
                </c:pt>
                <c:pt idx="479">
                  <c:v>120</c:v>
                </c:pt>
                <c:pt idx="480">
                  <c:v>100</c:v>
                </c:pt>
                <c:pt idx="481">
                  <c:v>200</c:v>
                </c:pt>
                <c:pt idx="482">
                  <c:v>70</c:v>
                </c:pt>
                <c:pt idx="483">
                  <c:v>290</c:v>
                </c:pt>
                <c:pt idx="484">
                  <c:v>170</c:v>
                </c:pt>
                <c:pt idx="485">
                  <c:v>80</c:v>
                </c:pt>
                <c:pt idx="486">
                  <c:v>70</c:v>
                </c:pt>
                <c:pt idx="487">
                  <c:v>80</c:v>
                </c:pt>
                <c:pt idx="488">
                  <c:v>240</c:v>
                </c:pt>
                <c:pt idx="489">
                  <c:v>90</c:v>
                </c:pt>
                <c:pt idx="490">
                  <c:v>320</c:v>
                </c:pt>
                <c:pt idx="491">
                  <c:v>140</c:v>
                </c:pt>
                <c:pt idx="492">
                  <c:v>70</c:v>
                </c:pt>
                <c:pt idx="493">
                  <c:v>80</c:v>
                </c:pt>
                <c:pt idx="494">
                  <c:v>130</c:v>
                </c:pt>
                <c:pt idx="495">
                  <c:v>300</c:v>
                </c:pt>
                <c:pt idx="496">
                  <c:v>70</c:v>
                </c:pt>
                <c:pt idx="497">
                  <c:v>170</c:v>
                </c:pt>
                <c:pt idx="498">
                  <c:v>420</c:v>
                </c:pt>
                <c:pt idx="499">
                  <c:v>190</c:v>
                </c:pt>
                <c:pt idx="500">
                  <c:v>90</c:v>
                </c:pt>
                <c:pt idx="501">
                  <c:v>120</c:v>
                </c:pt>
                <c:pt idx="502">
                  <c:v>100</c:v>
                </c:pt>
                <c:pt idx="503">
                  <c:v>200</c:v>
                </c:pt>
                <c:pt idx="504">
                  <c:v>70</c:v>
                </c:pt>
                <c:pt idx="505">
                  <c:v>290</c:v>
                </c:pt>
                <c:pt idx="506">
                  <c:v>170</c:v>
                </c:pt>
                <c:pt idx="507">
                  <c:v>80</c:v>
                </c:pt>
                <c:pt idx="508">
                  <c:v>70</c:v>
                </c:pt>
                <c:pt idx="509">
                  <c:v>80</c:v>
                </c:pt>
                <c:pt idx="510">
                  <c:v>240</c:v>
                </c:pt>
                <c:pt idx="511">
                  <c:v>90</c:v>
                </c:pt>
                <c:pt idx="512">
                  <c:v>320</c:v>
                </c:pt>
                <c:pt idx="513">
                  <c:v>140</c:v>
                </c:pt>
                <c:pt idx="514">
                  <c:v>70</c:v>
                </c:pt>
                <c:pt idx="515">
                  <c:v>80</c:v>
                </c:pt>
                <c:pt idx="516">
                  <c:v>240</c:v>
                </c:pt>
                <c:pt idx="517">
                  <c:v>160</c:v>
                </c:pt>
                <c:pt idx="518">
                  <c:v>50</c:v>
                </c:pt>
                <c:pt idx="519">
                  <c:v>110</c:v>
                </c:pt>
                <c:pt idx="520">
                  <c:v>80</c:v>
                </c:pt>
                <c:pt idx="521">
                  <c:v>20</c:v>
                </c:pt>
                <c:pt idx="522">
                  <c:v>20</c:v>
                </c:pt>
                <c:pt idx="523">
                  <c:v>110</c:v>
                </c:pt>
                <c:pt idx="524">
                  <c:v>190</c:v>
                </c:pt>
                <c:pt idx="525">
                  <c:v>140</c:v>
                </c:pt>
                <c:pt idx="526">
                  <c:v>40</c:v>
                </c:pt>
                <c:pt idx="527">
                  <c:v>120</c:v>
                </c:pt>
                <c:pt idx="528">
                  <c:v>10</c:v>
                </c:pt>
                <c:pt idx="529">
                  <c:v>90</c:v>
                </c:pt>
                <c:pt idx="530">
                  <c:v>210</c:v>
                </c:pt>
                <c:pt idx="531">
                  <c:v>160</c:v>
                </c:pt>
                <c:pt idx="532">
                  <c:v>40</c:v>
                </c:pt>
                <c:pt idx="533">
                  <c:v>80</c:v>
                </c:pt>
                <c:pt idx="534">
                  <c:v>60</c:v>
                </c:pt>
                <c:pt idx="535">
                  <c:v>10</c:v>
                </c:pt>
                <c:pt idx="536">
                  <c:v>70</c:v>
                </c:pt>
                <c:pt idx="537">
                  <c:v>240</c:v>
                </c:pt>
                <c:pt idx="538">
                  <c:v>160</c:v>
                </c:pt>
                <c:pt idx="539">
                  <c:v>50</c:v>
                </c:pt>
                <c:pt idx="540">
                  <c:v>110</c:v>
                </c:pt>
                <c:pt idx="541">
                  <c:v>80</c:v>
                </c:pt>
                <c:pt idx="542">
                  <c:v>20</c:v>
                </c:pt>
                <c:pt idx="543">
                  <c:v>20</c:v>
                </c:pt>
                <c:pt idx="544">
                  <c:v>110</c:v>
                </c:pt>
                <c:pt idx="545">
                  <c:v>190</c:v>
                </c:pt>
                <c:pt idx="546">
                  <c:v>140</c:v>
                </c:pt>
                <c:pt idx="547">
                  <c:v>40</c:v>
                </c:pt>
                <c:pt idx="548">
                  <c:v>120</c:v>
                </c:pt>
                <c:pt idx="549">
                  <c:v>10</c:v>
                </c:pt>
                <c:pt idx="550">
                  <c:v>90</c:v>
                </c:pt>
                <c:pt idx="551">
                  <c:v>210</c:v>
                </c:pt>
                <c:pt idx="552">
                  <c:v>160</c:v>
                </c:pt>
                <c:pt idx="553">
                  <c:v>40</c:v>
                </c:pt>
                <c:pt idx="554">
                  <c:v>80</c:v>
                </c:pt>
                <c:pt idx="555">
                  <c:v>60</c:v>
                </c:pt>
                <c:pt idx="556">
                  <c:v>10</c:v>
                </c:pt>
                <c:pt idx="557">
                  <c:v>70</c:v>
                </c:pt>
                <c:pt idx="558">
                  <c:v>30</c:v>
                </c:pt>
                <c:pt idx="559">
                  <c:v>50</c:v>
                </c:pt>
                <c:pt idx="560">
                  <c:v>50</c:v>
                </c:pt>
                <c:pt idx="561">
                  <c:v>30</c:v>
                </c:pt>
                <c:pt idx="562">
                  <c:v>60</c:v>
                </c:pt>
                <c:pt idx="563">
                  <c:v>60</c:v>
                </c:pt>
                <c:pt idx="564">
                  <c:v>60</c:v>
                </c:pt>
                <c:pt idx="565">
                  <c:v>30</c:v>
                </c:pt>
                <c:pt idx="566">
                  <c:v>30</c:v>
                </c:pt>
                <c:pt idx="567">
                  <c:v>20</c:v>
                </c:pt>
                <c:pt idx="568">
                  <c:v>30</c:v>
                </c:pt>
                <c:pt idx="569">
                  <c:v>30</c:v>
                </c:pt>
                <c:pt idx="570">
                  <c:v>40</c:v>
                </c:pt>
                <c:pt idx="571">
                  <c:v>0</c:v>
                </c:pt>
                <c:pt idx="572">
                  <c:v>30</c:v>
                </c:pt>
                <c:pt idx="573">
                  <c:v>20</c:v>
                </c:pt>
                <c:pt idx="574">
                  <c:v>30</c:v>
                </c:pt>
                <c:pt idx="575">
                  <c:v>30</c:v>
                </c:pt>
                <c:pt idx="576">
                  <c:v>30</c:v>
                </c:pt>
                <c:pt idx="577">
                  <c:v>0</c:v>
                </c:pt>
                <c:pt idx="578">
                  <c:v>30</c:v>
                </c:pt>
                <c:pt idx="579">
                  <c:v>20</c:v>
                </c:pt>
                <c:pt idx="580">
                  <c:v>20</c:v>
                </c:pt>
                <c:pt idx="581">
                  <c:v>40</c:v>
                </c:pt>
                <c:pt idx="582">
                  <c:v>20</c:v>
                </c:pt>
                <c:pt idx="583">
                  <c:v>30</c:v>
                </c:pt>
                <c:pt idx="584">
                  <c:v>50</c:v>
                </c:pt>
                <c:pt idx="585">
                  <c:v>50</c:v>
                </c:pt>
                <c:pt idx="586">
                  <c:v>30</c:v>
                </c:pt>
                <c:pt idx="587">
                  <c:v>60</c:v>
                </c:pt>
                <c:pt idx="588">
                  <c:v>60</c:v>
                </c:pt>
                <c:pt idx="589">
                  <c:v>60</c:v>
                </c:pt>
                <c:pt idx="590">
                  <c:v>30</c:v>
                </c:pt>
                <c:pt idx="591">
                  <c:v>30</c:v>
                </c:pt>
                <c:pt idx="592">
                  <c:v>20</c:v>
                </c:pt>
                <c:pt idx="593">
                  <c:v>30</c:v>
                </c:pt>
                <c:pt idx="594">
                  <c:v>30</c:v>
                </c:pt>
                <c:pt idx="595">
                  <c:v>40</c:v>
                </c:pt>
                <c:pt idx="596">
                  <c:v>0</c:v>
                </c:pt>
                <c:pt idx="597">
                  <c:v>30</c:v>
                </c:pt>
                <c:pt idx="598">
                  <c:v>20</c:v>
                </c:pt>
                <c:pt idx="599">
                  <c:v>30</c:v>
                </c:pt>
                <c:pt idx="600">
                  <c:v>30</c:v>
                </c:pt>
                <c:pt idx="601">
                  <c:v>30</c:v>
                </c:pt>
                <c:pt idx="602">
                  <c:v>0</c:v>
                </c:pt>
                <c:pt idx="603">
                  <c:v>30</c:v>
                </c:pt>
                <c:pt idx="604">
                  <c:v>20</c:v>
                </c:pt>
                <c:pt idx="605">
                  <c:v>20</c:v>
                </c:pt>
                <c:pt idx="606">
                  <c:v>40</c:v>
                </c:pt>
                <c:pt idx="607">
                  <c:v>20</c:v>
                </c:pt>
                <c:pt idx="608">
                  <c:v>40</c:v>
                </c:pt>
                <c:pt idx="609">
                  <c:v>30</c:v>
                </c:pt>
                <c:pt idx="610">
                  <c:v>50</c:v>
                </c:pt>
                <c:pt idx="611">
                  <c:v>30</c:v>
                </c:pt>
                <c:pt idx="612">
                  <c:v>40</c:v>
                </c:pt>
                <c:pt idx="613">
                  <c:v>20</c:v>
                </c:pt>
                <c:pt idx="614">
                  <c:v>30</c:v>
                </c:pt>
                <c:pt idx="615">
                  <c:v>0</c:v>
                </c:pt>
                <c:pt idx="616">
                  <c:v>40</c:v>
                </c:pt>
                <c:pt idx="617">
                  <c:v>30</c:v>
                </c:pt>
                <c:pt idx="618">
                  <c:v>30</c:v>
                </c:pt>
                <c:pt idx="619">
                  <c:v>30</c:v>
                </c:pt>
                <c:pt idx="620">
                  <c:v>40</c:v>
                </c:pt>
                <c:pt idx="621">
                  <c:v>30</c:v>
                </c:pt>
                <c:pt idx="622">
                  <c:v>50</c:v>
                </c:pt>
                <c:pt idx="623">
                  <c:v>30</c:v>
                </c:pt>
                <c:pt idx="624">
                  <c:v>40</c:v>
                </c:pt>
                <c:pt idx="625">
                  <c:v>20</c:v>
                </c:pt>
                <c:pt idx="626">
                  <c:v>30</c:v>
                </c:pt>
                <c:pt idx="627">
                  <c:v>0</c:v>
                </c:pt>
                <c:pt idx="628">
                  <c:v>40</c:v>
                </c:pt>
                <c:pt idx="629">
                  <c:v>30</c:v>
                </c:pt>
                <c:pt idx="630">
                  <c:v>30</c:v>
                </c:pt>
                <c:pt idx="631">
                  <c:v>30</c:v>
                </c:pt>
                <c:pt idx="632">
                  <c:v>40</c:v>
                </c:pt>
                <c:pt idx="633">
                  <c:v>40</c:v>
                </c:pt>
                <c:pt idx="634">
                  <c:v>30</c:v>
                </c:pt>
                <c:pt idx="635">
                  <c:v>30</c:v>
                </c:pt>
                <c:pt idx="636">
                  <c:v>10</c:v>
                </c:pt>
                <c:pt idx="637">
                  <c:v>0</c:v>
                </c:pt>
                <c:pt idx="638">
                  <c:v>0</c:v>
                </c:pt>
                <c:pt idx="639">
                  <c:v>30</c:v>
                </c:pt>
                <c:pt idx="640">
                  <c:v>30</c:v>
                </c:pt>
                <c:pt idx="641">
                  <c:v>10</c:v>
                </c:pt>
                <c:pt idx="642">
                  <c:v>30</c:v>
                </c:pt>
                <c:pt idx="643">
                  <c:v>10</c:v>
                </c:pt>
                <c:pt idx="644">
                  <c:v>20</c:v>
                </c:pt>
                <c:pt idx="645">
                  <c:v>40</c:v>
                </c:pt>
                <c:pt idx="646">
                  <c:v>40</c:v>
                </c:pt>
                <c:pt idx="647">
                  <c:v>30</c:v>
                </c:pt>
                <c:pt idx="648">
                  <c:v>30</c:v>
                </c:pt>
                <c:pt idx="649">
                  <c:v>10</c:v>
                </c:pt>
                <c:pt idx="650">
                  <c:v>0</c:v>
                </c:pt>
                <c:pt idx="651">
                  <c:v>0</c:v>
                </c:pt>
                <c:pt idx="652">
                  <c:v>30</c:v>
                </c:pt>
                <c:pt idx="653">
                  <c:v>30</c:v>
                </c:pt>
                <c:pt idx="654">
                  <c:v>10</c:v>
                </c:pt>
                <c:pt idx="655">
                  <c:v>30</c:v>
                </c:pt>
                <c:pt idx="656">
                  <c:v>10</c:v>
                </c:pt>
                <c:pt idx="657">
                  <c:v>20</c:v>
                </c:pt>
                <c:pt idx="658">
                  <c:v>50</c:v>
                </c:pt>
                <c:pt idx="659">
                  <c:v>60</c:v>
                </c:pt>
                <c:pt idx="660">
                  <c:v>10</c:v>
                </c:pt>
                <c:pt idx="661">
                  <c:v>40</c:v>
                </c:pt>
                <c:pt idx="662">
                  <c:v>40</c:v>
                </c:pt>
                <c:pt idx="663">
                  <c:v>30</c:v>
                </c:pt>
                <c:pt idx="664">
                  <c:v>20</c:v>
                </c:pt>
                <c:pt idx="665">
                  <c:v>40</c:v>
                </c:pt>
                <c:pt idx="666">
                  <c:v>40</c:v>
                </c:pt>
                <c:pt idx="667">
                  <c:v>50</c:v>
                </c:pt>
                <c:pt idx="668">
                  <c:v>50</c:v>
                </c:pt>
                <c:pt idx="669">
                  <c:v>60</c:v>
                </c:pt>
                <c:pt idx="670">
                  <c:v>10</c:v>
                </c:pt>
                <c:pt idx="671">
                  <c:v>40</c:v>
                </c:pt>
                <c:pt idx="672">
                  <c:v>40</c:v>
                </c:pt>
                <c:pt idx="673">
                  <c:v>30</c:v>
                </c:pt>
                <c:pt idx="674">
                  <c:v>20</c:v>
                </c:pt>
                <c:pt idx="675">
                  <c:v>40</c:v>
                </c:pt>
                <c:pt idx="676">
                  <c:v>40</c:v>
                </c:pt>
                <c:pt idx="677">
                  <c:v>50</c:v>
                </c:pt>
                <c:pt idx="678">
                  <c:v>30</c:v>
                </c:pt>
                <c:pt idx="679">
                  <c:v>30</c:v>
                </c:pt>
                <c:pt idx="680">
                  <c:v>20</c:v>
                </c:pt>
                <c:pt idx="681">
                  <c:v>20</c:v>
                </c:pt>
                <c:pt idx="682">
                  <c:v>20</c:v>
                </c:pt>
                <c:pt idx="683">
                  <c:v>30</c:v>
                </c:pt>
                <c:pt idx="684">
                  <c:v>30</c:v>
                </c:pt>
                <c:pt idx="685">
                  <c:v>0</c:v>
                </c:pt>
                <c:pt idx="686">
                  <c:v>10</c:v>
                </c:pt>
                <c:pt idx="687">
                  <c:v>20</c:v>
                </c:pt>
                <c:pt idx="688">
                  <c:v>20</c:v>
                </c:pt>
                <c:pt idx="689">
                  <c:v>20</c:v>
                </c:pt>
                <c:pt idx="690">
                  <c:v>30</c:v>
                </c:pt>
                <c:pt idx="691">
                  <c:v>30</c:v>
                </c:pt>
                <c:pt idx="692">
                  <c:v>20</c:v>
                </c:pt>
                <c:pt idx="693">
                  <c:v>20</c:v>
                </c:pt>
                <c:pt idx="694">
                  <c:v>20</c:v>
                </c:pt>
                <c:pt idx="695">
                  <c:v>30</c:v>
                </c:pt>
                <c:pt idx="696">
                  <c:v>30</c:v>
                </c:pt>
                <c:pt idx="697">
                  <c:v>0</c:v>
                </c:pt>
                <c:pt idx="698">
                  <c:v>10</c:v>
                </c:pt>
                <c:pt idx="699">
                  <c:v>20</c:v>
                </c:pt>
                <c:pt idx="700">
                  <c:v>20</c:v>
                </c:pt>
                <c:pt idx="701">
                  <c:v>20</c:v>
                </c:pt>
                <c:pt idx="702">
                  <c:v>70</c:v>
                </c:pt>
                <c:pt idx="703">
                  <c:v>80</c:v>
                </c:pt>
                <c:pt idx="704">
                  <c:v>50</c:v>
                </c:pt>
                <c:pt idx="705">
                  <c:v>30</c:v>
                </c:pt>
                <c:pt idx="706">
                  <c:v>70</c:v>
                </c:pt>
                <c:pt idx="707">
                  <c:v>80</c:v>
                </c:pt>
                <c:pt idx="708">
                  <c:v>50</c:v>
                </c:pt>
                <c:pt idx="709">
                  <c:v>30</c:v>
                </c:pt>
                <c:pt idx="710">
                  <c:v>110</c:v>
                </c:pt>
                <c:pt idx="711">
                  <c:v>60</c:v>
                </c:pt>
                <c:pt idx="712">
                  <c:v>40</c:v>
                </c:pt>
                <c:pt idx="713">
                  <c:v>80</c:v>
                </c:pt>
                <c:pt idx="714">
                  <c:v>10</c:v>
                </c:pt>
                <c:pt idx="715">
                  <c:v>40</c:v>
                </c:pt>
                <c:pt idx="716">
                  <c:v>20</c:v>
                </c:pt>
                <c:pt idx="717">
                  <c:v>70</c:v>
                </c:pt>
                <c:pt idx="718">
                  <c:v>10</c:v>
                </c:pt>
                <c:pt idx="719">
                  <c:v>30</c:v>
                </c:pt>
                <c:pt idx="720">
                  <c:v>110</c:v>
                </c:pt>
                <c:pt idx="721">
                  <c:v>60</c:v>
                </c:pt>
                <c:pt idx="722">
                  <c:v>40</c:v>
                </c:pt>
                <c:pt idx="723">
                  <c:v>80</c:v>
                </c:pt>
                <c:pt idx="724">
                  <c:v>10</c:v>
                </c:pt>
                <c:pt idx="725">
                  <c:v>40</c:v>
                </c:pt>
                <c:pt idx="726">
                  <c:v>20</c:v>
                </c:pt>
                <c:pt idx="727">
                  <c:v>70</c:v>
                </c:pt>
                <c:pt idx="728">
                  <c:v>10</c:v>
                </c:pt>
                <c:pt idx="729">
                  <c:v>30</c:v>
                </c:pt>
                <c:pt idx="730">
                  <c:v>20</c:v>
                </c:pt>
                <c:pt idx="731">
                  <c:v>70</c:v>
                </c:pt>
                <c:pt idx="732">
                  <c:v>-100</c:v>
                </c:pt>
                <c:pt idx="733">
                  <c:v>10</c:v>
                </c:pt>
                <c:pt idx="734">
                  <c:v>140</c:v>
                </c:pt>
                <c:pt idx="735">
                  <c:v>-120</c:v>
                </c:pt>
                <c:pt idx="736">
                  <c:v>210</c:v>
                </c:pt>
                <c:pt idx="737">
                  <c:v>-150</c:v>
                </c:pt>
                <c:pt idx="738">
                  <c:v>20</c:v>
                </c:pt>
                <c:pt idx="739">
                  <c:v>70</c:v>
                </c:pt>
                <c:pt idx="740">
                  <c:v>-100</c:v>
                </c:pt>
                <c:pt idx="741">
                  <c:v>10</c:v>
                </c:pt>
                <c:pt idx="742">
                  <c:v>140</c:v>
                </c:pt>
                <c:pt idx="743">
                  <c:v>-120</c:v>
                </c:pt>
                <c:pt idx="744">
                  <c:v>210</c:v>
                </c:pt>
                <c:pt idx="745">
                  <c:v>-150</c:v>
                </c:pt>
                <c:pt idx="746">
                  <c:v>110</c:v>
                </c:pt>
                <c:pt idx="747">
                  <c:v>140</c:v>
                </c:pt>
                <c:pt idx="748">
                  <c:v>120</c:v>
                </c:pt>
                <c:pt idx="749">
                  <c:v>210</c:v>
                </c:pt>
                <c:pt idx="750">
                  <c:v>130</c:v>
                </c:pt>
                <c:pt idx="751">
                  <c:v>10</c:v>
                </c:pt>
                <c:pt idx="752">
                  <c:v>100</c:v>
                </c:pt>
                <c:pt idx="753">
                  <c:v>110</c:v>
                </c:pt>
                <c:pt idx="754">
                  <c:v>80</c:v>
                </c:pt>
                <c:pt idx="755">
                  <c:v>180</c:v>
                </c:pt>
                <c:pt idx="756">
                  <c:v>100</c:v>
                </c:pt>
                <c:pt idx="757">
                  <c:v>80</c:v>
                </c:pt>
                <c:pt idx="758">
                  <c:v>130</c:v>
                </c:pt>
                <c:pt idx="759">
                  <c:v>80</c:v>
                </c:pt>
                <c:pt idx="760">
                  <c:v>200</c:v>
                </c:pt>
                <c:pt idx="761">
                  <c:v>120</c:v>
                </c:pt>
                <c:pt idx="762">
                  <c:v>110</c:v>
                </c:pt>
                <c:pt idx="763">
                  <c:v>140</c:v>
                </c:pt>
                <c:pt idx="764">
                  <c:v>120</c:v>
                </c:pt>
                <c:pt idx="765">
                  <c:v>210</c:v>
                </c:pt>
                <c:pt idx="766">
                  <c:v>130</c:v>
                </c:pt>
                <c:pt idx="767">
                  <c:v>10</c:v>
                </c:pt>
                <c:pt idx="768">
                  <c:v>100</c:v>
                </c:pt>
                <c:pt idx="769">
                  <c:v>110</c:v>
                </c:pt>
                <c:pt idx="770">
                  <c:v>80</c:v>
                </c:pt>
                <c:pt idx="771">
                  <c:v>180</c:v>
                </c:pt>
                <c:pt idx="772">
                  <c:v>100</c:v>
                </c:pt>
                <c:pt idx="773">
                  <c:v>80</c:v>
                </c:pt>
                <c:pt idx="774">
                  <c:v>130</c:v>
                </c:pt>
                <c:pt idx="775">
                  <c:v>80</c:v>
                </c:pt>
                <c:pt idx="776">
                  <c:v>200</c:v>
                </c:pt>
                <c:pt idx="777">
                  <c:v>120</c:v>
                </c:pt>
                <c:pt idx="778">
                  <c:v>120</c:v>
                </c:pt>
                <c:pt idx="779">
                  <c:v>170</c:v>
                </c:pt>
                <c:pt idx="780">
                  <c:v>60</c:v>
                </c:pt>
                <c:pt idx="781">
                  <c:v>130</c:v>
                </c:pt>
                <c:pt idx="782">
                  <c:v>120</c:v>
                </c:pt>
                <c:pt idx="783">
                  <c:v>90</c:v>
                </c:pt>
                <c:pt idx="784">
                  <c:v>130</c:v>
                </c:pt>
                <c:pt idx="785">
                  <c:v>0</c:v>
                </c:pt>
                <c:pt idx="786">
                  <c:v>80</c:v>
                </c:pt>
                <c:pt idx="787">
                  <c:v>160</c:v>
                </c:pt>
                <c:pt idx="788">
                  <c:v>20</c:v>
                </c:pt>
                <c:pt idx="789">
                  <c:v>120</c:v>
                </c:pt>
                <c:pt idx="790">
                  <c:v>130</c:v>
                </c:pt>
                <c:pt idx="791">
                  <c:v>70</c:v>
                </c:pt>
                <c:pt idx="792">
                  <c:v>100</c:v>
                </c:pt>
                <c:pt idx="793">
                  <c:v>80</c:v>
                </c:pt>
                <c:pt idx="794">
                  <c:v>170</c:v>
                </c:pt>
                <c:pt idx="795">
                  <c:v>30</c:v>
                </c:pt>
                <c:pt idx="796">
                  <c:v>110</c:v>
                </c:pt>
                <c:pt idx="797">
                  <c:v>170</c:v>
                </c:pt>
                <c:pt idx="798">
                  <c:v>70</c:v>
                </c:pt>
                <c:pt idx="799">
                  <c:v>120</c:v>
                </c:pt>
                <c:pt idx="800">
                  <c:v>120</c:v>
                </c:pt>
                <c:pt idx="801">
                  <c:v>170</c:v>
                </c:pt>
                <c:pt idx="802">
                  <c:v>60</c:v>
                </c:pt>
                <c:pt idx="803">
                  <c:v>130</c:v>
                </c:pt>
                <c:pt idx="804">
                  <c:v>120</c:v>
                </c:pt>
                <c:pt idx="805">
                  <c:v>90</c:v>
                </c:pt>
                <c:pt idx="806">
                  <c:v>130</c:v>
                </c:pt>
                <c:pt idx="807">
                  <c:v>0</c:v>
                </c:pt>
                <c:pt idx="808">
                  <c:v>80</c:v>
                </c:pt>
                <c:pt idx="809">
                  <c:v>160</c:v>
                </c:pt>
                <c:pt idx="810">
                  <c:v>20</c:v>
                </c:pt>
                <c:pt idx="811">
                  <c:v>120</c:v>
                </c:pt>
                <c:pt idx="812">
                  <c:v>130</c:v>
                </c:pt>
                <c:pt idx="813">
                  <c:v>70</c:v>
                </c:pt>
                <c:pt idx="814">
                  <c:v>100</c:v>
                </c:pt>
                <c:pt idx="815">
                  <c:v>80</c:v>
                </c:pt>
                <c:pt idx="816">
                  <c:v>170</c:v>
                </c:pt>
                <c:pt idx="817">
                  <c:v>30</c:v>
                </c:pt>
                <c:pt idx="818">
                  <c:v>110</c:v>
                </c:pt>
                <c:pt idx="819">
                  <c:v>170</c:v>
                </c:pt>
                <c:pt idx="820">
                  <c:v>70</c:v>
                </c:pt>
                <c:pt idx="821">
                  <c:v>120</c:v>
                </c:pt>
                <c:pt idx="822">
                  <c:v>50</c:v>
                </c:pt>
                <c:pt idx="823">
                  <c:v>50</c:v>
                </c:pt>
                <c:pt idx="824">
                  <c:v>50</c:v>
                </c:pt>
                <c:pt idx="825">
                  <c:v>50</c:v>
                </c:pt>
                <c:pt idx="826">
                  <c:v>50</c:v>
                </c:pt>
                <c:pt idx="827">
                  <c:v>20</c:v>
                </c:pt>
                <c:pt idx="828">
                  <c:v>40</c:v>
                </c:pt>
                <c:pt idx="829">
                  <c:v>30</c:v>
                </c:pt>
                <c:pt idx="830">
                  <c:v>40</c:v>
                </c:pt>
                <c:pt idx="831">
                  <c:v>40</c:v>
                </c:pt>
                <c:pt idx="832">
                  <c:v>0</c:v>
                </c:pt>
                <c:pt idx="833">
                  <c:v>50</c:v>
                </c:pt>
                <c:pt idx="834">
                  <c:v>0</c:v>
                </c:pt>
                <c:pt idx="835">
                  <c:v>50</c:v>
                </c:pt>
                <c:pt idx="836">
                  <c:v>50</c:v>
                </c:pt>
                <c:pt idx="837">
                  <c:v>50</c:v>
                </c:pt>
                <c:pt idx="838">
                  <c:v>50</c:v>
                </c:pt>
                <c:pt idx="839">
                  <c:v>50</c:v>
                </c:pt>
                <c:pt idx="840">
                  <c:v>20</c:v>
                </c:pt>
                <c:pt idx="841">
                  <c:v>40</c:v>
                </c:pt>
                <c:pt idx="842">
                  <c:v>30</c:v>
                </c:pt>
                <c:pt idx="843">
                  <c:v>40</c:v>
                </c:pt>
                <c:pt idx="844">
                  <c:v>40</c:v>
                </c:pt>
                <c:pt idx="845">
                  <c:v>0</c:v>
                </c:pt>
                <c:pt idx="846">
                  <c:v>50</c:v>
                </c:pt>
                <c:pt idx="847">
                  <c:v>0</c:v>
                </c:pt>
                <c:pt idx="848">
                  <c:v>30</c:v>
                </c:pt>
                <c:pt idx="849">
                  <c:v>40</c:v>
                </c:pt>
                <c:pt idx="850">
                  <c:v>50</c:v>
                </c:pt>
                <c:pt idx="851">
                  <c:v>50</c:v>
                </c:pt>
                <c:pt idx="852">
                  <c:v>40</c:v>
                </c:pt>
                <c:pt idx="853">
                  <c:v>0</c:v>
                </c:pt>
                <c:pt idx="854">
                  <c:v>40</c:v>
                </c:pt>
                <c:pt idx="855">
                  <c:v>40</c:v>
                </c:pt>
                <c:pt idx="856">
                  <c:v>40</c:v>
                </c:pt>
                <c:pt idx="857">
                  <c:v>40</c:v>
                </c:pt>
                <c:pt idx="858">
                  <c:v>40</c:v>
                </c:pt>
                <c:pt idx="859">
                  <c:v>20</c:v>
                </c:pt>
                <c:pt idx="860">
                  <c:v>30</c:v>
                </c:pt>
                <c:pt idx="861">
                  <c:v>10</c:v>
                </c:pt>
                <c:pt idx="862">
                  <c:v>20</c:v>
                </c:pt>
                <c:pt idx="863">
                  <c:v>40</c:v>
                </c:pt>
                <c:pt idx="864">
                  <c:v>40</c:v>
                </c:pt>
                <c:pt idx="865">
                  <c:v>20</c:v>
                </c:pt>
                <c:pt idx="866">
                  <c:v>40</c:v>
                </c:pt>
                <c:pt idx="867">
                  <c:v>0</c:v>
                </c:pt>
                <c:pt idx="868">
                  <c:v>-10</c:v>
                </c:pt>
                <c:pt idx="869">
                  <c:v>30</c:v>
                </c:pt>
                <c:pt idx="870">
                  <c:v>40</c:v>
                </c:pt>
                <c:pt idx="871">
                  <c:v>50</c:v>
                </c:pt>
                <c:pt idx="872">
                  <c:v>50</c:v>
                </c:pt>
                <c:pt idx="873">
                  <c:v>40</c:v>
                </c:pt>
                <c:pt idx="874">
                  <c:v>0</c:v>
                </c:pt>
                <c:pt idx="875">
                  <c:v>40</c:v>
                </c:pt>
                <c:pt idx="876">
                  <c:v>40</c:v>
                </c:pt>
                <c:pt idx="877">
                  <c:v>40</c:v>
                </c:pt>
                <c:pt idx="878">
                  <c:v>40</c:v>
                </c:pt>
                <c:pt idx="879">
                  <c:v>40</c:v>
                </c:pt>
                <c:pt idx="880">
                  <c:v>20</c:v>
                </c:pt>
                <c:pt idx="881">
                  <c:v>30</c:v>
                </c:pt>
                <c:pt idx="882">
                  <c:v>10</c:v>
                </c:pt>
                <c:pt idx="883">
                  <c:v>20</c:v>
                </c:pt>
                <c:pt idx="884">
                  <c:v>40</c:v>
                </c:pt>
                <c:pt idx="885">
                  <c:v>40</c:v>
                </c:pt>
                <c:pt idx="886">
                  <c:v>20</c:v>
                </c:pt>
                <c:pt idx="887">
                  <c:v>40</c:v>
                </c:pt>
                <c:pt idx="888">
                  <c:v>0</c:v>
                </c:pt>
                <c:pt idx="889">
                  <c:v>-10</c:v>
                </c:pt>
                <c:pt idx="890">
                  <c:v>30</c:v>
                </c:pt>
                <c:pt idx="891">
                  <c:v>40</c:v>
                </c:pt>
                <c:pt idx="892">
                  <c:v>40</c:v>
                </c:pt>
                <c:pt idx="893">
                  <c:v>20</c:v>
                </c:pt>
                <c:pt idx="894">
                  <c:v>10</c:v>
                </c:pt>
                <c:pt idx="895">
                  <c:v>10</c:v>
                </c:pt>
                <c:pt idx="896">
                  <c:v>0</c:v>
                </c:pt>
                <c:pt idx="897">
                  <c:v>0</c:v>
                </c:pt>
                <c:pt idx="898">
                  <c:v>30</c:v>
                </c:pt>
                <c:pt idx="899">
                  <c:v>-10</c:v>
                </c:pt>
                <c:pt idx="900">
                  <c:v>30</c:v>
                </c:pt>
                <c:pt idx="901">
                  <c:v>30</c:v>
                </c:pt>
                <c:pt idx="902">
                  <c:v>10</c:v>
                </c:pt>
                <c:pt idx="903">
                  <c:v>0</c:v>
                </c:pt>
                <c:pt idx="904">
                  <c:v>30</c:v>
                </c:pt>
                <c:pt idx="905">
                  <c:v>20</c:v>
                </c:pt>
                <c:pt idx="906">
                  <c:v>10</c:v>
                </c:pt>
                <c:pt idx="907">
                  <c:v>20</c:v>
                </c:pt>
                <c:pt idx="908">
                  <c:v>30</c:v>
                </c:pt>
                <c:pt idx="909">
                  <c:v>40</c:v>
                </c:pt>
                <c:pt idx="910">
                  <c:v>40</c:v>
                </c:pt>
                <c:pt idx="911">
                  <c:v>20</c:v>
                </c:pt>
                <c:pt idx="912">
                  <c:v>10</c:v>
                </c:pt>
                <c:pt idx="913">
                  <c:v>10</c:v>
                </c:pt>
                <c:pt idx="914">
                  <c:v>0</c:v>
                </c:pt>
                <c:pt idx="915">
                  <c:v>0</c:v>
                </c:pt>
                <c:pt idx="916">
                  <c:v>30</c:v>
                </c:pt>
                <c:pt idx="917">
                  <c:v>-10</c:v>
                </c:pt>
                <c:pt idx="918">
                  <c:v>30</c:v>
                </c:pt>
                <c:pt idx="919">
                  <c:v>30</c:v>
                </c:pt>
                <c:pt idx="920">
                  <c:v>10</c:v>
                </c:pt>
                <c:pt idx="921">
                  <c:v>0</c:v>
                </c:pt>
                <c:pt idx="922">
                  <c:v>30</c:v>
                </c:pt>
                <c:pt idx="923">
                  <c:v>20</c:v>
                </c:pt>
                <c:pt idx="924">
                  <c:v>10</c:v>
                </c:pt>
                <c:pt idx="925">
                  <c:v>20</c:v>
                </c:pt>
                <c:pt idx="926">
                  <c:v>60</c:v>
                </c:pt>
                <c:pt idx="927">
                  <c:v>50</c:v>
                </c:pt>
                <c:pt idx="928">
                  <c:v>0</c:v>
                </c:pt>
                <c:pt idx="929">
                  <c:v>50</c:v>
                </c:pt>
                <c:pt idx="930">
                  <c:v>50</c:v>
                </c:pt>
                <c:pt idx="931">
                  <c:v>50</c:v>
                </c:pt>
                <c:pt idx="932">
                  <c:v>60</c:v>
                </c:pt>
                <c:pt idx="933">
                  <c:v>50</c:v>
                </c:pt>
                <c:pt idx="934">
                  <c:v>0</c:v>
                </c:pt>
                <c:pt idx="935">
                  <c:v>50</c:v>
                </c:pt>
                <c:pt idx="936">
                  <c:v>50</c:v>
                </c:pt>
                <c:pt idx="937">
                  <c:v>50</c:v>
                </c:pt>
                <c:pt idx="938">
                  <c:v>30</c:v>
                </c:pt>
                <c:pt idx="939">
                  <c:v>10</c:v>
                </c:pt>
                <c:pt idx="940">
                  <c:v>30</c:v>
                </c:pt>
                <c:pt idx="941">
                  <c:v>20</c:v>
                </c:pt>
                <c:pt idx="942">
                  <c:v>30</c:v>
                </c:pt>
                <c:pt idx="943">
                  <c:v>20</c:v>
                </c:pt>
                <c:pt idx="944">
                  <c:v>30</c:v>
                </c:pt>
                <c:pt idx="945">
                  <c:v>10</c:v>
                </c:pt>
                <c:pt idx="946">
                  <c:v>0</c:v>
                </c:pt>
                <c:pt idx="947">
                  <c:v>20</c:v>
                </c:pt>
                <c:pt idx="948">
                  <c:v>30</c:v>
                </c:pt>
                <c:pt idx="949">
                  <c:v>30</c:v>
                </c:pt>
                <c:pt idx="950">
                  <c:v>10</c:v>
                </c:pt>
                <c:pt idx="951">
                  <c:v>30</c:v>
                </c:pt>
                <c:pt idx="952">
                  <c:v>20</c:v>
                </c:pt>
                <c:pt idx="953">
                  <c:v>30</c:v>
                </c:pt>
                <c:pt idx="954">
                  <c:v>20</c:v>
                </c:pt>
                <c:pt idx="955">
                  <c:v>30</c:v>
                </c:pt>
                <c:pt idx="956">
                  <c:v>10</c:v>
                </c:pt>
                <c:pt idx="957">
                  <c:v>0</c:v>
                </c:pt>
                <c:pt idx="958">
                  <c:v>20</c:v>
                </c:pt>
                <c:pt idx="959">
                  <c:v>30</c:v>
                </c:pt>
                <c:pt idx="960">
                  <c:v>80</c:v>
                </c:pt>
                <c:pt idx="961">
                  <c:v>50</c:v>
                </c:pt>
                <c:pt idx="962">
                  <c:v>40</c:v>
                </c:pt>
                <c:pt idx="963">
                  <c:v>60</c:v>
                </c:pt>
                <c:pt idx="964">
                  <c:v>40</c:v>
                </c:pt>
                <c:pt idx="965">
                  <c:v>60</c:v>
                </c:pt>
                <c:pt idx="966">
                  <c:v>50</c:v>
                </c:pt>
                <c:pt idx="967">
                  <c:v>80</c:v>
                </c:pt>
                <c:pt idx="968">
                  <c:v>50</c:v>
                </c:pt>
                <c:pt idx="969">
                  <c:v>40</c:v>
                </c:pt>
                <c:pt idx="970">
                  <c:v>60</c:v>
                </c:pt>
                <c:pt idx="971">
                  <c:v>40</c:v>
                </c:pt>
                <c:pt idx="972">
                  <c:v>60</c:v>
                </c:pt>
                <c:pt idx="973">
                  <c:v>50</c:v>
                </c:pt>
                <c:pt idx="974">
                  <c:v>140</c:v>
                </c:pt>
                <c:pt idx="975">
                  <c:v>160</c:v>
                </c:pt>
                <c:pt idx="976">
                  <c:v>100</c:v>
                </c:pt>
                <c:pt idx="977">
                  <c:v>90</c:v>
                </c:pt>
                <c:pt idx="978">
                  <c:v>130</c:v>
                </c:pt>
                <c:pt idx="979">
                  <c:v>90</c:v>
                </c:pt>
                <c:pt idx="980">
                  <c:v>150</c:v>
                </c:pt>
                <c:pt idx="981">
                  <c:v>140</c:v>
                </c:pt>
                <c:pt idx="982">
                  <c:v>160</c:v>
                </c:pt>
                <c:pt idx="983">
                  <c:v>100</c:v>
                </c:pt>
                <c:pt idx="984">
                  <c:v>90</c:v>
                </c:pt>
                <c:pt idx="985">
                  <c:v>130</c:v>
                </c:pt>
                <c:pt idx="986">
                  <c:v>90</c:v>
                </c:pt>
                <c:pt idx="987">
                  <c:v>150</c:v>
                </c:pt>
                <c:pt idx="988">
                  <c:v>60</c:v>
                </c:pt>
                <c:pt idx="989">
                  <c:v>80</c:v>
                </c:pt>
                <c:pt idx="990">
                  <c:v>80</c:v>
                </c:pt>
                <c:pt idx="991">
                  <c:v>110</c:v>
                </c:pt>
                <c:pt idx="992">
                  <c:v>130</c:v>
                </c:pt>
                <c:pt idx="993">
                  <c:v>0</c:v>
                </c:pt>
                <c:pt idx="994">
                  <c:v>60</c:v>
                </c:pt>
                <c:pt idx="995">
                  <c:v>50</c:v>
                </c:pt>
                <c:pt idx="996">
                  <c:v>70</c:v>
                </c:pt>
                <c:pt idx="997">
                  <c:v>60</c:v>
                </c:pt>
                <c:pt idx="998">
                  <c:v>110</c:v>
                </c:pt>
                <c:pt idx="999">
                  <c:v>130</c:v>
                </c:pt>
                <c:pt idx="1000">
                  <c:v>70</c:v>
                </c:pt>
                <c:pt idx="1001">
                  <c:v>90</c:v>
                </c:pt>
                <c:pt idx="1002">
                  <c:v>60</c:v>
                </c:pt>
                <c:pt idx="1003">
                  <c:v>120</c:v>
                </c:pt>
                <c:pt idx="1004">
                  <c:v>170</c:v>
                </c:pt>
                <c:pt idx="1005">
                  <c:v>-10</c:v>
                </c:pt>
                <c:pt idx="1006">
                  <c:v>60</c:v>
                </c:pt>
                <c:pt idx="1007">
                  <c:v>80</c:v>
                </c:pt>
                <c:pt idx="1008">
                  <c:v>80</c:v>
                </c:pt>
                <c:pt idx="1009">
                  <c:v>110</c:v>
                </c:pt>
                <c:pt idx="1010">
                  <c:v>130</c:v>
                </c:pt>
                <c:pt idx="1011">
                  <c:v>0</c:v>
                </c:pt>
                <c:pt idx="1012">
                  <c:v>60</c:v>
                </c:pt>
                <c:pt idx="1013">
                  <c:v>50</c:v>
                </c:pt>
                <c:pt idx="1014">
                  <c:v>70</c:v>
                </c:pt>
                <c:pt idx="1015">
                  <c:v>60</c:v>
                </c:pt>
                <c:pt idx="1016">
                  <c:v>110</c:v>
                </c:pt>
                <c:pt idx="1017">
                  <c:v>130</c:v>
                </c:pt>
                <c:pt idx="1018">
                  <c:v>70</c:v>
                </c:pt>
                <c:pt idx="1019">
                  <c:v>90</c:v>
                </c:pt>
                <c:pt idx="1020">
                  <c:v>60</c:v>
                </c:pt>
                <c:pt idx="1021">
                  <c:v>120</c:v>
                </c:pt>
                <c:pt idx="1022">
                  <c:v>170</c:v>
                </c:pt>
                <c:pt idx="1023">
                  <c:v>-10</c:v>
                </c:pt>
                <c:pt idx="1024">
                  <c:v>80</c:v>
                </c:pt>
                <c:pt idx="1025">
                  <c:v>130</c:v>
                </c:pt>
                <c:pt idx="1026">
                  <c:v>20</c:v>
                </c:pt>
                <c:pt idx="1027">
                  <c:v>80</c:v>
                </c:pt>
                <c:pt idx="1028">
                  <c:v>-170</c:v>
                </c:pt>
                <c:pt idx="1029">
                  <c:v>10</c:v>
                </c:pt>
                <c:pt idx="1030">
                  <c:v>110</c:v>
                </c:pt>
                <c:pt idx="1031">
                  <c:v>140</c:v>
                </c:pt>
                <c:pt idx="1032">
                  <c:v>80</c:v>
                </c:pt>
                <c:pt idx="1033">
                  <c:v>50</c:v>
                </c:pt>
                <c:pt idx="1034">
                  <c:v>-280</c:v>
                </c:pt>
                <c:pt idx="1035">
                  <c:v>70</c:v>
                </c:pt>
                <c:pt idx="1036">
                  <c:v>110</c:v>
                </c:pt>
                <c:pt idx="1037">
                  <c:v>150</c:v>
                </c:pt>
                <c:pt idx="1038">
                  <c:v>100</c:v>
                </c:pt>
                <c:pt idx="1039">
                  <c:v>60</c:v>
                </c:pt>
                <c:pt idx="1040">
                  <c:v>-320</c:v>
                </c:pt>
                <c:pt idx="1041">
                  <c:v>100</c:v>
                </c:pt>
                <c:pt idx="1042">
                  <c:v>0</c:v>
                </c:pt>
                <c:pt idx="1043">
                  <c:v>80</c:v>
                </c:pt>
                <c:pt idx="1044">
                  <c:v>130</c:v>
                </c:pt>
                <c:pt idx="1045">
                  <c:v>20</c:v>
                </c:pt>
                <c:pt idx="1046">
                  <c:v>80</c:v>
                </c:pt>
                <c:pt idx="1047">
                  <c:v>-170</c:v>
                </c:pt>
                <c:pt idx="1048">
                  <c:v>10</c:v>
                </c:pt>
                <c:pt idx="1049">
                  <c:v>110</c:v>
                </c:pt>
                <c:pt idx="1050">
                  <c:v>140</c:v>
                </c:pt>
                <c:pt idx="1051">
                  <c:v>80</c:v>
                </c:pt>
                <c:pt idx="1052">
                  <c:v>50</c:v>
                </c:pt>
                <c:pt idx="1053">
                  <c:v>-280</c:v>
                </c:pt>
                <c:pt idx="1054">
                  <c:v>70</c:v>
                </c:pt>
                <c:pt idx="1055">
                  <c:v>110</c:v>
                </c:pt>
                <c:pt idx="1056">
                  <c:v>150</c:v>
                </c:pt>
                <c:pt idx="1057">
                  <c:v>100</c:v>
                </c:pt>
                <c:pt idx="1058">
                  <c:v>60</c:v>
                </c:pt>
                <c:pt idx="1059">
                  <c:v>-320</c:v>
                </c:pt>
                <c:pt idx="1060">
                  <c:v>100</c:v>
                </c:pt>
                <c:pt idx="1061">
                  <c:v>0</c:v>
                </c:pt>
              </c:numCache>
            </c:numRef>
          </c:yVal>
          <c:smooth val="0"/>
          <c:extLst>
            <c:ext xmlns:c16="http://schemas.microsoft.com/office/drawing/2014/chart" uri="{C3380CC4-5D6E-409C-BE32-E72D297353CC}">
              <c16:uniqueId val="{00000001-96EE-4E18-AAF0-12C0E42DB1B3}"/>
            </c:ext>
          </c:extLst>
        </c:ser>
        <c:dLbls>
          <c:showLegendKey val="0"/>
          <c:showVal val="0"/>
          <c:showCatName val="0"/>
          <c:showSerName val="0"/>
          <c:showPercent val="0"/>
          <c:showBubbleSize val="0"/>
        </c:dLbls>
        <c:axId val="376322095"/>
        <c:axId val="483862479"/>
      </c:scatterChart>
      <c:valAx>
        <c:axId val="37632209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rgbClr val="F0E9DE"/>
                    </a:solidFill>
                    <a:latin typeface="Arial" panose="020B0604020202020204" pitchFamily="34" charset="0"/>
                    <a:ea typeface="+mn-ea"/>
                    <a:cs typeface="+mn-cs"/>
                  </a:defRPr>
                </a:pPr>
                <a:r>
                  <a:rPr lang="en-GB" sz="1200" b="1" i="0" baseline="0">
                    <a:solidFill>
                      <a:srgbClr val="F0E9DE"/>
                    </a:solidFill>
                    <a:latin typeface="Arial" panose="020B0604020202020204" pitchFamily="34" charset="0"/>
                  </a:rPr>
                  <a:t>Sales</a:t>
                </a:r>
              </a:p>
            </c:rich>
          </c:tx>
          <c:overlay val="0"/>
          <c:spPr>
            <a:noFill/>
            <a:ln>
              <a:noFill/>
            </a:ln>
            <a:effectLst/>
          </c:spPr>
          <c:txPr>
            <a:bodyPr rot="0" spcFirstLastPara="1" vertOverflow="ellipsis" vert="horz" wrap="square" anchor="ctr" anchorCtr="1"/>
            <a:lstStyle/>
            <a:p>
              <a:pPr>
                <a:defRPr sz="1200" b="1" i="0" u="none" strike="noStrike" kern="1200" baseline="0">
                  <a:solidFill>
                    <a:srgbClr val="F0E9DE"/>
                  </a:solidFill>
                  <a:latin typeface="Arial" panose="020B0604020202020204" pitchFamily="34" charset="0"/>
                  <a:ea typeface="+mn-ea"/>
                  <a:cs typeface="+mn-cs"/>
                </a:defRPr>
              </a:pPr>
              <a:endParaRPr lang="en-US"/>
            </a:p>
          </c:txPr>
        </c:title>
        <c:numFmt formatCode="_-[$$-409]* #,##0.00_ ;_-[$$-409]* \-#,##0.00\ ;_-[$$-409]* &quot;-&quot;??_ ;_-@_ "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F0E9DE"/>
                </a:solidFill>
                <a:latin typeface="Arial" panose="020B0604020202020204" pitchFamily="34" charset="0"/>
                <a:ea typeface="+mn-ea"/>
                <a:cs typeface="+mn-cs"/>
              </a:defRPr>
            </a:pPr>
            <a:endParaRPr lang="en-US"/>
          </a:p>
        </c:txPr>
        <c:crossAx val="483862479"/>
        <c:crosses val="autoZero"/>
        <c:crossBetween val="midCat"/>
      </c:valAx>
      <c:valAx>
        <c:axId val="483862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rgbClr val="F0E9DE"/>
                    </a:solidFill>
                    <a:latin typeface="Arial" panose="020B0604020202020204" pitchFamily="34" charset="0"/>
                    <a:ea typeface="+mn-ea"/>
                    <a:cs typeface="+mn-cs"/>
                  </a:defRPr>
                </a:pPr>
                <a:r>
                  <a:rPr lang="en-GB" sz="1200" b="1" i="0" baseline="0">
                    <a:solidFill>
                      <a:srgbClr val="F0E9DE"/>
                    </a:solidFill>
                    <a:latin typeface="Arial" panose="020B0604020202020204" pitchFamily="34" charset="0"/>
                  </a:rPr>
                  <a:t>Target Profit</a:t>
                </a:r>
              </a:p>
            </c:rich>
          </c:tx>
          <c:overlay val="0"/>
          <c:spPr>
            <a:noFill/>
            <a:ln>
              <a:noFill/>
            </a:ln>
            <a:effectLst/>
          </c:spPr>
          <c:txPr>
            <a:bodyPr rot="-5400000" spcFirstLastPara="1" vertOverflow="ellipsis" vert="horz" wrap="square" anchor="ctr" anchorCtr="1"/>
            <a:lstStyle/>
            <a:p>
              <a:pPr>
                <a:defRPr sz="1200" b="1" i="0" u="none" strike="noStrike" kern="1200" baseline="0">
                  <a:solidFill>
                    <a:srgbClr val="F0E9DE"/>
                  </a:solidFill>
                  <a:latin typeface="Arial" panose="020B0604020202020204" pitchFamily="34" charset="0"/>
                  <a:ea typeface="+mn-ea"/>
                  <a:cs typeface="+mn-cs"/>
                </a:defRPr>
              </a:pPr>
              <a:endParaRPr lang="en-US"/>
            </a:p>
          </c:txPr>
        </c:title>
        <c:numFmt formatCode="_-[$$-409]* #,##0.00_ ;_-[$$-409]* \-#,##0.00\ ;_-[$$-409]* &quot;-&quot;??_ ;_-@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rgbClr val="F0E9DE"/>
                </a:solidFill>
                <a:latin typeface="Arial" panose="020B0604020202020204" pitchFamily="34" charset="0"/>
                <a:ea typeface="+mn-ea"/>
                <a:cs typeface="+mn-cs"/>
              </a:defRPr>
            </a:pPr>
            <a:endParaRPr lang="en-US"/>
          </a:p>
        </c:txPr>
        <c:crossAx val="3763220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6B4A36"/>
    </a:solidFill>
    <a:ln w="28575" cap="flat" cmpd="sng" algn="ctr">
      <a:solidFill>
        <a:schemeClr val="tx1">
          <a:lumMod val="95000"/>
          <a:lumOff val="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Chain Analysis.xlsm]State-Wise Performance!PivotTable4</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sz="2000" u="sng">
                <a:solidFill>
                  <a:srgbClr val="F0E9DE"/>
                </a:solidFill>
                <a:latin typeface="Arial" panose="020B0604020202020204" pitchFamily="34" charset="0"/>
                <a:cs typeface="Arial" panose="020B0604020202020204" pitchFamily="34" charset="0"/>
              </a:rPr>
              <a:t>STATE-WISE</a:t>
            </a:r>
            <a:r>
              <a:rPr lang="en-GB" sz="2000" u="sng" baseline="0">
                <a:solidFill>
                  <a:srgbClr val="F0E9DE"/>
                </a:solidFill>
                <a:latin typeface="Arial" panose="020B0604020202020204" pitchFamily="34" charset="0"/>
                <a:cs typeface="Arial" panose="020B0604020202020204" pitchFamily="34" charset="0"/>
              </a:rPr>
              <a:t> PERFORMANCE</a:t>
            </a:r>
            <a:endParaRPr lang="en-GB" sz="2000" u="sng">
              <a:solidFill>
                <a:srgbClr val="F0E9DE"/>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rgbClr val="D8C0A8"/>
          </a:solidFill>
          <a:ln w="19050">
            <a:solidFill>
              <a:schemeClr val="bg2">
                <a:lumMod val="10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'State-Wise Performance'!$B$3</c:f>
              <c:strCache>
                <c:ptCount val="1"/>
                <c:pt idx="0">
                  <c:v>Sum of Sales</c:v>
                </c:pt>
              </c:strCache>
            </c:strRef>
          </c:tx>
          <c:spPr>
            <a:solidFill>
              <a:srgbClr val="D8C0A8"/>
            </a:solidFill>
            <a:ln w="19050">
              <a:solidFill>
                <a:schemeClr val="bg2">
                  <a:lumMod val="10000"/>
                </a:schemeClr>
              </a:solidFill>
            </a:ln>
            <a:effectLst>
              <a:outerShdw blurRad="57150" dist="19050" dir="5400000" algn="ctr" rotWithShape="0">
                <a:srgbClr val="000000">
                  <a:alpha val="63000"/>
                </a:srgbClr>
              </a:outerShdw>
            </a:effectLst>
          </c:spPr>
          <c:invertIfNegative val="0"/>
          <c:cat>
            <c:strRef>
              <c:f>'State-Wise Performance'!$A$4:$A$24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 Performance'!$B$4:$B$24</c:f>
              <c:numCache>
                <c:formatCode>_-[$$-409]* #,##0_ ;_-[$$-409]* \-#,##0\ ;_-[$$-409]* "-"??_ ;_-@_ </c:formatCode>
                <c:ptCount val="20"/>
                <c:pt idx="0">
                  <c:v>23032</c:v>
                </c:pt>
                <c:pt idx="1">
                  <c:v>12112</c:v>
                </c:pt>
                <c:pt idx="2">
                  <c:v>6670</c:v>
                </c:pt>
                <c:pt idx="3">
                  <c:v>8825</c:v>
                </c:pt>
                <c:pt idx="4">
                  <c:v>16812</c:v>
                </c:pt>
                <c:pt idx="5">
                  <c:v>13359</c:v>
                </c:pt>
                <c:pt idx="6">
                  <c:v>6193</c:v>
                </c:pt>
                <c:pt idx="7">
                  <c:v>7339</c:v>
                </c:pt>
                <c:pt idx="8">
                  <c:v>6072</c:v>
                </c:pt>
                <c:pt idx="9">
                  <c:v>14822</c:v>
                </c:pt>
                <c:pt idx="10">
                  <c:v>3543</c:v>
                </c:pt>
                <c:pt idx="11">
                  <c:v>3805</c:v>
                </c:pt>
                <c:pt idx="12">
                  <c:v>17731</c:v>
                </c:pt>
                <c:pt idx="13">
                  <c:v>8787</c:v>
                </c:pt>
                <c:pt idx="14">
                  <c:v>7298</c:v>
                </c:pt>
                <c:pt idx="15">
                  <c:v>10661</c:v>
                </c:pt>
                <c:pt idx="16">
                  <c:v>9092</c:v>
                </c:pt>
                <c:pt idx="17">
                  <c:v>9159</c:v>
                </c:pt>
                <c:pt idx="18">
                  <c:v>9744</c:v>
                </c:pt>
                <c:pt idx="19">
                  <c:v>7839</c:v>
                </c:pt>
              </c:numCache>
            </c:numRef>
          </c:val>
          <c:extLst>
            <c:ext xmlns:c16="http://schemas.microsoft.com/office/drawing/2014/chart" uri="{C3380CC4-5D6E-409C-BE32-E72D297353CC}">
              <c16:uniqueId val="{00000000-D4B1-41D3-B151-9C7E0A51C737}"/>
            </c:ext>
          </c:extLst>
        </c:ser>
        <c:dLbls>
          <c:showLegendKey val="0"/>
          <c:showVal val="0"/>
          <c:showCatName val="0"/>
          <c:showSerName val="0"/>
          <c:showPercent val="0"/>
          <c:showBubbleSize val="0"/>
        </c:dLbls>
        <c:gapWidth val="150"/>
        <c:axId val="1225737487"/>
        <c:axId val="1973360319"/>
      </c:barChart>
      <c:lineChart>
        <c:grouping val="standard"/>
        <c:varyColors val="0"/>
        <c:ser>
          <c:idx val="1"/>
          <c:order val="1"/>
          <c:tx>
            <c:strRef>
              <c:f>'State-Wise Performance'!$C$3</c:f>
              <c:strCache>
                <c:ptCount val="1"/>
                <c:pt idx="0">
                  <c:v>Sum of Target sales </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'State-Wise Performance'!$A$4:$A$24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 Performance'!$C$4:$C$24</c:f>
              <c:numCache>
                <c:formatCode>_-[$$-409]* #,##0_ ;_-[$$-409]* \-#,##0\ ;_-[$$-409]* "-"??_ ;_-@_ </c:formatCode>
                <c:ptCount val="20"/>
                <c:pt idx="0">
                  <c:v>21200</c:v>
                </c:pt>
                <c:pt idx="1">
                  <c:v>11120</c:v>
                </c:pt>
                <c:pt idx="2">
                  <c:v>5420</c:v>
                </c:pt>
                <c:pt idx="3">
                  <c:v>7160</c:v>
                </c:pt>
                <c:pt idx="4">
                  <c:v>17380</c:v>
                </c:pt>
                <c:pt idx="5">
                  <c:v>10960</c:v>
                </c:pt>
                <c:pt idx="6">
                  <c:v>5320</c:v>
                </c:pt>
                <c:pt idx="7">
                  <c:v>6300</c:v>
                </c:pt>
                <c:pt idx="8">
                  <c:v>5460</c:v>
                </c:pt>
                <c:pt idx="9">
                  <c:v>11140</c:v>
                </c:pt>
                <c:pt idx="10">
                  <c:v>2860</c:v>
                </c:pt>
                <c:pt idx="11">
                  <c:v>3340</c:v>
                </c:pt>
                <c:pt idx="12">
                  <c:v>15000</c:v>
                </c:pt>
                <c:pt idx="13">
                  <c:v>8420</c:v>
                </c:pt>
                <c:pt idx="14">
                  <c:v>6280</c:v>
                </c:pt>
                <c:pt idx="15">
                  <c:v>9120</c:v>
                </c:pt>
                <c:pt idx="16">
                  <c:v>8500</c:v>
                </c:pt>
                <c:pt idx="17">
                  <c:v>8240</c:v>
                </c:pt>
                <c:pt idx="18">
                  <c:v>8500</c:v>
                </c:pt>
                <c:pt idx="19">
                  <c:v>7220</c:v>
                </c:pt>
              </c:numCache>
            </c:numRef>
          </c:val>
          <c:smooth val="0"/>
          <c:extLst>
            <c:ext xmlns:c16="http://schemas.microsoft.com/office/drawing/2014/chart" uri="{C3380CC4-5D6E-409C-BE32-E72D297353CC}">
              <c16:uniqueId val="{00000001-D4B1-41D3-B151-9C7E0A51C737}"/>
            </c:ext>
          </c:extLst>
        </c:ser>
        <c:dLbls>
          <c:showLegendKey val="0"/>
          <c:showVal val="0"/>
          <c:showCatName val="0"/>
          <c:showSerName val="0"/>
          <c:showPercent val="0"/>
          <c:showBubbleSize val="0"/>
        </c:dLbls>
        <c:marker val="1"/>
        <c:smooth val="0"/>
        <c:axId val="1225737487"/>
        <c:axId val="1973360319"/>
      </c:lineChart>
      <c:catAx>
        <c:axId val="1225737487"/>
        <c:scaling>
          <c:orientation val="minMax"/>
        </c:scaling>
        <c:delete val="0"/>
        <c:axPos val="b"/>
        <c:title>
          <c:tx>
            <c:rich>
              <a:bodyPr rot="0" spcFirstLastPara="1" vertOverflow="ellipsis" vert="horz" wrap="square" anchor="ctr" anchorCtr="1"/>
              <a:lstStyle/>
              <a:p>
                <a:pPr>
                  <a:defRPr sz="1100" b="1" i="0" u="none" strike="noStrike" kern="1200" cap="all" baseline="0">
                    <a:solidFill>
                      <a:srgbClr val="F0E9DE"/>
                    </a:solidFill>
                    <a:latin typeface="Arial" panose="020B0604020202020204" pitchFamily="34" charset="0"/>
                    <a:ea typeface="+mn-ea"/>
                    <a:cs typeface="+mn-cs"/>
                  </a:defRPr>
                </a:pPr>
                <a:r>
                  <a:rPr lang="en-GB" sz="1100" baseline="0">
                    <a:solidFill>
                      <a:srgbClr val="F0E9DE"/>
                    </a:solidFill>
                    <a:latin typeface="Arial" panose="020B0604020202020204" pitchFamily="34" charset="0"/>
                  </a:rPr>
                  <a:t>STATES</a:t>
                </a:r>
              </a:p>
            </c:rich>
          </c:tx>
          <c:overlay val="0"/>
          <c:spPr>
            <a:noFill/>
            <a:ln>
              <a:noFill/>
            </a:ln>
            <a:effectLst/>
          </c:spPr>
          <c:txPr>
            <a:bodyPr rot="0" spcFirstLastPara="1" vertOverflow="ellipsis" vert="horz" wrap="square" anchor="ctr" anchorCtr="1"/>
            <a:lstStyle/>
            <a:p>
              <a:pPr>
                <a:defRPr sz="1100" b="1" i="0" u="none" strike="noStrike" kern="1200" cap="all" baseline="0">
                  <a:solidFill>
                    <a:srgbClr val="F0E9DE"/>
                  </a:solidFill>
                  <a:latin typeface="Arial" panose="020B0604020202020204" pitchFamily="34" charset="0"/>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rgbClr val="F0E9DE"/>
                </a:solidFill>
                <a:latin typeface="Arial" panose="020B0604020202020204" pitchFamily="34" charset="0"/>
                <a:ea typeface="+mn-ea"/>
                <a:cs typeface="+mn-cs"/>
              </a:defRPr>
            </a:pPr>
            <a:endParaRPr lang="en-US"/>
          </a:p>
        </c:txPr>
        <c:crossAx val="1973360319"/>
        <c:crosses val="autoZero"/>
        <c:auto val="1"/>
        <c:lblAlgn val="ctr"/>
        <c:lblOffset val="100"/>
        <c:noMultiLvlLbl val="0"/>
      </c:catAx>
      <c:valAx>
        <c:axId val="1973360319"/>
        <c:scaling>
          <c:orientation val="minMax"/>
        </c:scaling>
        <c:delete val="0"/>
        <c:axPos val="l"/>
        <c:majorGridlines>
          <c:spPr>
            <a:ln w="9525" cap="flat" cmpd="sng" algn="ctr">
              <a:solidFill>
                <a:schemeClr val="lt1">
                  <a:lumMod val="95000"/>
                  <a:alpha val="10000"/>
                </a:schemeClr>
              </a:solidFill>
              <a:round/>
            </a:ln>
            <a:effectLst/>
          </c:spPr>
        </c:majorGridlines>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25737487"/>
        <c:crosses val="autoZero"/>
        <c:crossBetween val="between"/>
      </c:valAx>
      <c:spPr>
        <a:noFill/>
        <a:ln>
          <a:noFill/>
        </a:ln>
        <a:effectLst/>
      </c:spPr>
    </c:plotArea>
    <c:legend>
      <c:legendPos val="r"/>
      <c:layout>
        <c:manualLayout>
          <c:xMode val="edge"/>
          <c:yMode val="edge"/>
          <c:x val="0.75116532240988032"/>
          <c:y val="0.34616892618420841"/>
          <c:w val="0.20711449738131235"/>
          <c:h val="0.148124160366116"/>
        </c:manualLayout>
      </c:layout>
      <c:overlay val="0"/>
      <c:spPr>
        <a:noFill/>
        <a:ln>
          <a:noFill/>
        </a:ln>
        <a:effectLst/>
      </c:spPr>
      <c:txPr>
        <a:bodyPr rot="0" spcFirstLastPara="1" vertOverflow="ellipsis" vert="horz" wrap="square" anchor="ctr" anchorCtr="1"/>
        <a:lstStyle/>
        <a:p>
          <a:pPr>
            <a:defRPr sz="1000" b="0" i="0" u="none" strike="noStrike" kern="1200" baseline="0">
              <a:solidFill>
                <a:srgbClr val="F0E9DE"/>
              </a:solidFill>
              <a:latin typeface="Arial" panose="020B0604020202020204" pitchFamily="34" charset="0"/>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6B4A36"/>
    </a:solidFill>
    <a:ln w="28575">
      <a:solidFill>
        <a:schemeClr val="tx1">
          <a:lumMod val="95000"/>
          <a:lumOff val="5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Chain Analysis.xlsm]DashboardDefault!PivotTable3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DashboardDefault!$B$3</c:f>
              <c:strCache>
                <c:ptCount val="1"/>
                <c:pt idx="0">
                  <c:v>Total</c:v>
                </c:pt>
              </c:strCache>
            </c:strRef>
          </c:tx>
          <c:spPr>
            <a:solidFill>
              <a:schemeClr val="accent1"/>
            </a:solidFill>
            <a:ln>
              <a:noFill/>
            </a:ln>
            <a:effectLst/>
          </c:spPr>
          <c:invertIfNegative val="0"/>
          <c:cat>
            <c:strRef>
              <c:f>DashboardDefault!$A$4:$A$17</c:f>
              <c:strCache>
                <c:ptCount val="13"/>
                <c:pt idx="0">
                  <c:v>Amaretto</c:v>
                </c:pt>
                <c:pt idx="1">
                  <c:v>Caffe Latte</c:v>
                </c:pt>
                <c:pt idx="2">
                  <c:v>Caffe Mocha</c:v>
                </c:pt>
                <c:pt idx="3">
                  <c:v>Chamomile</c:v>
                </c:pt>
                <c:pt idx="4">
                  <c:v>Colombian</c:v>
                </c:pt>
                <c:pt idx="5">
                  <c:v>Darjeeling</c:v>
                </c:pt>
                <c:pt idx="6">
                  <c:v>Decaf Espresso</c:v>
                </c:pt>
                <c:pt idx="7">
                  <c:v>Decaf Irish Cream</c:v>
                </c:pt>
                <c:pt idx="8">
                  <c:v>Earl Grey</c:v>
                </c:pt>
                <c:pt idx="9">
                  <c:v>Green Tea</c:v>
                </c:pt>
                <c:pt idx="10">
                  <c:v>Lemon</c:v>
                </c:pt>
                <c:pt idx="11">
                  <c:v>Mint</c:v>
                </c:pt>
                <c:pt idx="12">
                  <c:v>Regular Espresso</c:v>
                </c:pt>
              </c:strCache>
            </c:strRef>
          </c:cat>
          <c:val>
            <c:numRef>
              <c:f>DashboardDefault!$B$4:$B$17</c:f>
              <c:numCache>
                <c:formatCode>General</c:formatCode>
                <c:ptCount val="13"/>
                <c:pt idx="0">
                  <c:v>6781</c:v>
                </c:pt>
                <c:pt idx="1">
                  <c:v>8665</c:v>
                </c:pt>
                <c:pt idx="2">
                  <c:v>21716</c:v>
                </c:pt>
                <c:pt idx="3">
                  <c:v>19295</c:v>
                </c:pt>
                <c:pt idx="4">
                  <c:v>30761</c:v>
                </c:pt>
                <c:pt idx="5">
                  <c:v>17758</c:v>
                </c:pt>
                <c:pt idx="6">
                  <c:v>18888</c:v>
                </c:pt>
                <c:pt idx="7">
                  <c:v>14831</c:v>
                </c:pt>
                <c:pt idx="8">
                  <c:v>16546</c:v>
                </c:pt>
                <c:pt idx="9">
                  <c:v>8520</c:v>
                </c:pt>
                <c:pt idx="10">
                  <c:v>24048</c:v>
                </c:pt>
                <c:pt idx="11">
                  <c:v>8342</c:v>
                </c:pt>
                <c:pt idx="12">
                  <c:v>6744</c:v>
                </c:pt>
              </c:numCache>
            </c:numRef>
          </c:val>
          <c:extLst>
            <c:ext xmlns:c16="http://schemas.microsoft.com/office/drawing/2014/chart" uri="{C3380CC4-5D6E-409C-BE32-E72D297353CC}">
              <c16:uniqueId val="{00000000-84B9-4286-BA83-8CFBC059C284}"/>
            </c:ext>
          </c:extLst>
        </c:ser>
        <c:dLbls>
          <c:showLegendKey val="0"/>
          <c:showVal val="0"/>
          <c:showCatName val="0"/>
          <c:showSerName val="0"/>
          <c:showPercent val="0"/>
          <c:showBubbleSize val="0"/>
        </c:dLbls>
        <c:gapWidth val="219"/>
        <c:overlap val="-27"/>
        <c:axId val="144724320"/>
        <c:axId val="356612432"/>
      </c:barChart>
      <c:catAx>
        <c:axId val="14472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612432"/>
        <c:crosses val="autoZero"/>
        <c:auto val="1"/>
        <c:lblAlgn val="ctr"/>
        <c:lblOffset val="100"/>
        <c:noMultiLvlLbl val="0"/>
      </c:catAx>
      <c:valAx>
        <c:axId val="356612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24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107949</xdr:colOff>
      <xdr:row>0</xdr:row>
      <xdr:rowOff>0</xdr:rowOff>
    </xdr:from>
    <xdr:to>
      <xdr:col>14</xdr:col>
      <xdr:colOff>565150</xdr:colOff>
      <xdr:row>19</xdr:row>
      <xdr:rowOff>108870</xdr:rowOff>
    </xdr:to>
    <xdr:pic>
      <xdr:nvPicPr>
        <xdr:cNvPr id="3" name="Coffee Chain Analysis" descr="A close-up of coffee beans&#10;&#10;Description automatically generated">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936749" y="0"/>
          <a:ext cx="7162801" cy="3607720"/>
        </a:xfrm>
        <a:prstGeom prst="rect">
          <a:avLst/>
        </a:prstGeom>
        <a:ln>
          <a:solidFill>
            <a:schemeClr val="accent2">
              <a:lumMod val="5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526142</xdr:colOff>
      <xdr:row>0</xdr:row>
      <xdr:rowOff>54429</xdr:rowOff>
    </xdr:from>
    <xdr:to>
      <xdr:col>27</xdr:col>
      <xdr:colOff>426357</xdr:colOff>
      <xdr:row>29</xdr:row>
      <xdr:rowOff>0</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8427356" y="54429"/>
          <a:ext cx="8409215" cy="5207000"/>
        </a:xfrm>
        <a:prstGeom prst="roundRect">
          <a:avLst/>
        </a:prstGeom>
        <a:solidFill>
          <a:srgbClr val="6B4A36"/>
        </a:solidFill>
        <a:ln w="28575">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16328</xdr:colOff>
      <xdr:row>0</xdr:row>
      <xdr:rowOff>0</xdr:rowOff>
    </xdr:from>
    <xdr:to>
      <xdr:col>13</xdr:col>
      <xdr:colOff>417285</xdr:colOff>
      <xdr:row>28</xdr:row>
      <xdr:rowOff>81643</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607783</xdr:colOff>
      <xdr:row>4</xdr:row>
      <xdr:rowOff>18142</xdr:rowOff>
    </xdr:from>
    <xdr:to>
      <xdr:col>17</xdr:col>
      <xdr:colOff>535213</xdr:colOff>
      <xdr:row>9</xdr:row>
      <xdr:rowOff>24491</xdr:rowOff>
    </xdr:to>
    <mc:AlternateContent xmlns:mc="http://schemas.openxmlformats.org/markup-compatibility/2006" xmlns:a14="http://schemas.microsoft.com/office/drawing/2010/main">
      <mc:Choice Requires="a14">
        <xdr:graphicFrame macro="">
          <xdr:nvGraphicFramePr>
            <xdr:cNvPr id="5" name="Market_size 3">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Market_size 3"/>
            </a:graphicData>
          </a:graphic>
        </xdr:graphicFrame>
      </mc:Choice>
      <mc:Fallback xmlns="">
        <xdr:sp macro="" textlink="">
          <xdr:nvSpPr>
            <xdr:cNvPr id="0" name=""/>
            <xdr:cNvSpPr>
              <a:spLocks noTextEdit="1"/>
            </xdr:cNvSpPr>
          </xdr:nvSpPr>
          <xdr:spPr>
            <a:xfrm>
              <a:off x="8508997" y="743856"/>
              <a:ext cx="2358573" cy="91349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605970</xdr:colOff>
      <xdr:row>9</xdr:row>
      <xdr:rowOff>104325</xdr:rowOff>
    </xdr:from>
    <xdr:to>
      <xdr:col>17</xdr:col>
      <xdr:colOff>553357</xdr:colOff>
      <xdr:row>14</xdr:row>
      <xdr:rowOff>117930</xdr:rowOff>
    </xdr:to>
    <mc:AlternateContent xmlns:mc="http://schemas.openxmlformats.org/markup-compatibility/2006" xmlns:a14="http://schemas.microsoft.com/office/drawing/2010/main">
      <mc:Choice Requires="a14">
        <xdr:graphicFrame macro="">
          <xdr:nvGraphicFramePr>
            <xdr:cNvPr id="6" name="Product Line 3">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roduct Line 3"/>
            </a:graphicData>
          </a:graphic>
        </xdr:graphicFrame>
      </mc:Choice>
      <mc:Fallback xmlns="">
        <xdr:sp macro="" textlink="">
          <xdr:nvSpPr>
            <xdr:cNvPr id="0" name=""/>
            <xdr:cNvSpPr>
              <a:spLocks noTextEdit="1"/>
            </xdr:cNvSpPr>
          </xdr:nvSpPr>
          <xdr:spPr>
            <a:xfrm>
              <a:off x="8507184" y="1737182"/>
              <a:ext cx="2378530" cy="92074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596901</xdr:colOff>
      <xdr:row>4</xdr:row>
      <xdr:rowOff>16331</xdr:rowOff>
    </xdr:from>
    <xdr:to>
      <xdr:col>20</xdr:col>
      <xdr:colOff>596902</xdr:colOff>
      <xdr:row>12</xdr:row>
      <xdr:rowOff>63500</xdr:rowOff>
    </xdr:to>
    <mc:AlternateContent xmlns:mc="http://schemas.openxmlformats.org/markup-compatibility/2006" xmlns:a14="http://schemas.microsoft.com/office/drawing/2010/main">
      <mc:Choice Requires="a14">
        <xdr:graphicFrame macro="">
          <xdr:nvGraphicFramePr>
            <xdr:cNvPr id="7" name="Product Type  2">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Product Type  2"/>
            </a:graphicData>
          </a:graphic>
        </xdr:graphicFrame>
      </mc:Choice>
      <mc:Fallback xmlns="">
        <xdr:sp macro="" textlink="">
          <xdr:nvSpPr>
            <xdr:cNvPr id="0" name=""/>
            <xdr:cNvSpPr>
              <a:spLocks noTextEdit="1"/>
            </xdr:cNvSpPr>
          </xdr:nvSpPr>
          <xdr:spPr>
            <a:xfrm>
              <a:off x="10929258" y="742045"/>
              <a:ext cx="1823358" cy="149859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39007</xdr:colOff>
      <xdr:row>4</xdr:row>
      <xdr:rowOff>10887</xdr:rowOff>
    </xdr:from>
    <xdr:to>
      <xdr:col>24</xdr:col>
      <xdr:colOff>39007</xdr:colOff>
      <xdr:row>25</xdr:row>
      <xdr:rowOff>108857</xdr:rowOff>
    </xdr:to>
    <mc:AlternateContent xmlns:mc="http://schemas.openxmlformats.org/markup-compatibility/2006" xmlns:a14="http://schemas.microsoft.com/office/drawing/2010/main">
      <mc:Choice Requires="a14">
        <xdr:graphicFrame macro="">
          <xdr:nvGraphicFramePr>
            <xdr:cNvPr id="8" name="Product 2">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Product 2"/>
            </a:graphicData>
          </a:graphic>
        </xdr:graphicFrame>
      </mc:Choice>
      <mc:Fallback xmlns="">
        <xdr:sp macro="" textlink="">
          <xdr:nvSpPr>
            <xdr:cNvPr id="0" name=""/>
            <xdr:cNvSpPr>
              <a:spLocks noTextEdit="1"/>
            </xdr:cNvSpPr>
          </xdr:nvSpPr>
          <xdr:spPr>
            <a:xfrm>
              <a:off x="12802507" y="736601"/>
              <a:ext cx="1823357" cy="390797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78921</xdr:colOff>
      <xdr:row>4</xdr:row>
      <xdr:rowOff>9072</xdr:rowOff>
    </xdr:from>
    <xdr:to>
      <xdr:col>27</xdr:col>
      <xdr:colOff>78921</xdr:colOff>
      <xdr:row>25</xdr:row>
      <xdr:rowOff>127000</xdr:rowOff>
    </xdr:to>
    <mc:AlternateContent xmlns:mc="http://schemas.openxmlformats.org/markup-compatibility/2006" xmlns:a14="http://schemas.microsoft.com/office/drawing/2010/main">
      <mc:Choice Requires="a14">
        <xdr:graphicFrame macro="">
          <xdr:nvGraphicFramePr>
            <xdr:cNvPr id="9" name="State 2">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mlns="">
        <xdr:sp macro="" textlink="">
          <xdr:nvSpPr>
            <xdr:cNvPr id="0" name=""/>
            <xdr:cNvSpPr>
              <a:spLocks noTextEdit="1"/>
            </xdr:cNvSpPr>
          </xdr:nvSpPr>
          <xdr:spPr>
            <a:xfrm>
              <a:off x="14665778" y="734786"/>
              <a:ext cx="1823357" cy="392792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598713</xdr:colOff>
      <xdr:row>15</xdr:row>
      <xdr:rowOff>36283</xdr:rowOff>
    </xdr:from>
    <xdr:to>
      <xdr:col>17</xdr:col>
      <xdr:colOff>526143</xdr:colOff>
      <xdr:row>23</xdr:row>
      <xdr:rowOff>96855</xdr:rowOff>
    </xdr:to>
    <mc:AlternateContent xmlns:mc="http://schemas.openxmlformats.org/markup-compatibility/2006" xmlns:tsle="http://schemas.microsoft.com/office/drawing/2012/timeslicer">
      <mc:Choice Requires="tsle">
        <xdr:graphicFrame macro="">
          <xdr:nvGraphicFramePr>
            <xdr:cNvPr id="10" name="Year 2">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microsoft.com/office/drawing/2012/timeslicer">
              <tsle:timeslicer name="Year 2"/>
            </a:graphicData>
          </a:graphic>
        </xdr:graphicFrame>
      </mc:Choice>
      <mc:Fallback xmlns="">
        <xdr:sp macro="" textlink="">
          <xdr:nvSpPr>
            <xdr:cNvPr id="0" name=""/>
            <xdr:cNvSpPr>
              <a:spLocks noTextEdit="1"/>
            </xdr:cNvSpPr>
          </xdr:nvSpPr>
          <xdr:spPr>
            <a:xfrm>
              <a:off x="8499927" y="2757712"/>
              <a:ext cx="2358573" cy="15120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17</xdr:col>
      <xdr:colOff>590713</xdr:colOff>
      <xdr:row>12</xdr:row>
      <xdr:rowOff>143541</xdr:rowOff>
    </xdr:from>
    <xdr:to>
      <xdr:col>20</xdr:col>
      <xdr:colOff>581748</xdr:colOff>
      <xdr:row>21</xdr:row>
      <xdr:rowOff>18143</xdr:rowOff>
    </xdr:to>
    <mc:AlternateContent xmlns:mc="http://schemas.openxmlformats.org/markup-compatibility/2006" xmlns:a14="http://schemas.microsoft.com/office/drawing/2010/main">
      <mc:Choice Requires="a14">
        <xdr:graphicFrame macro="">
          <xdr:nvGraphicFramePr>
            <xdr:cNvPr id="11" name="Market 2">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Market 2"/>
            </a:graphicData>
          </a:graphic>
        </xdr:graphicFrame>
      </mc:Choice>
      <mc:Fallback xmlns="">
        <xdr:sp macro="" textlink="">
          <xdr:nvSpPr>
            <xdr:cNvPr id="0" name=""/>
            <xdr:cNvSpPr>
              <a:spLocks noTextEdit="1"/>
            </xdr:cNvSpPr>
          </xdr:nvSpPr>
          <xdr:spPr>
            <a:xfrm>
              <a:off x="10923070" y="2320684"/>
              <a:ext cx="1814392" cy="150745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453572</xdr:colOff>
      <xdr:row>1</xdr:row>
      <xdr:rowOff>99785</xdr:rowOff>
    </xdr:from>
    <xdr:to>
      <xdr:col>23</xdr:col>
      <xdr:colOff>244929</xdr:colOff>
      <xdr:row>3</xdr:row>
      <xdr:rowOff>154214</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0785929" y="281214"/>
          <a:ext cx="3438071" cy="417286"/>
        </a:xfrm>
        <a:prstGeom prst="rect">
          <a:avLst/>
        </a:prstGeom>
        <a:solidFill>
          <a:srgbClr val="6B4A36"/>
        </a:solidFill>
        <a:ln w="9525" cmpd="sng">
          <a:solidFill>
            <a:srgbClr val="6B4A3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400" b="1" u="sng">
              <a:solidFill>
                <a:srgbClr val="FFF8EA"/>
              </a:solidFill>
              <a:latin typeface="Arial" panose="020B0604020202020204" pitchFamily="34" charset="0"/>
              <a:cs typeface="Arial" panose="020B0604020202020204" pitchFamily="34" charset="0"/>
            </a:rPr>
            <a:t>FILTERS</a:t>
          </a:r>
          <a:r>
            <a:rPr lang="en-GB" sz="2400" b="1" u="sng" baseline="0">
              <a:solidFill>
                <a:srgbClr val="FFF8EA"/>
              </a:solidFill>
              <a:latin typeface="Arial" panose="020B0604020202020204" pitchFamily="34" charset="0"/>
              <a:cs typeface="Arial" panose="020B0604020202020204" pitchFamily="34" charset="0"/>
            </a:rPr>
            <a:t> </a:t>
          </a:r>
          <a:endParaRPr lang="en-GB" sz="2400" b="1" u="sng">
            <a:solidFill>
              <a:srgbClr val="FFF8EA"/>
            </a:solidFill>
            <a:latin typeface="Arial" panose="020B0604020202020204" pitchFamily="34" charset="0"/>
            <a:cs typeface="Arial" panose="020B0604020202020204" pitchFamily="34" charset="0"/>
          </a:endParaRPr>
        </a:p>
      </xdr:txBody>
    </xdr:sp>
    <xdr:clientData/>
  </xdr:twoCellAnchor>
  <xdr:twoCellAnchor editAs="oneCell">
    <xdr:from>
      <xdr:col>17</xdr:col>
      <xdr:colOff>594178</xdr:colOff>
      <xdr:row>21</xdr:row>
      <xdr:rowOff>46265</xdr:rowOff>
    </xdr:from>
    <xdr:to>
      <xdr:col>20</xdr:col>
      <xdr:colOff>598715</xdr:colOff>
      <xdr:row>26</xdr:row>
      <xdr:rowOff>63501</xdr:rowOff>
    </xdr:to>
    <mc:AlternateContent xmlns:mc="http://schemas.openxmlformats.org/markup-compatibility/2006" xmlns:a14="http://schemas.microsoft.com/office/drawing/2010/main">
      <mc:Choice Requires="a14">
        <xdr:graphicFrame macro="">
          <xdr:nvGraphicFramePr>
            <xdr:cNvPr id="12" name="Type">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926535" y="3856265"/>
              <a:ext cx="1827894" cy="92437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215900</xdr:colOff>
      <xdr:row>29</xdr:row>
      <xdr:rowOff>0</xdr:rowOff>
    </xdr:from>
    <xdr:to>
      <xdr:col>9</xdr:col>
      <xdr:colOff>381000</xdr:colOff>
      <xdr:row>38</xdr:row>
      <xdr:rowOff>114300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3740150" y="5829300"/>
          <a:ext cx="7874000" cy="2311400"/>
        </a:xfrm>
        <a:prstGeom prst="roundRect">
          <a:avLst/>
        </a:prstGeom>
        <a:solidFill>
          <a:srgbClr val="6B4A3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a:p>
          <a:pPr algn="l"/>
          <a:r>
            <a:rPr lang="en-GB" sz="1400">
              <a:solidFill>
                <a:srgbClr val="F0E9DE"/>
              </a:solidFill>
              <a:latin typeface="Arial Black" panose="020B0A04020102020204" pitchFamily="34" charset="0"/>
            </a:rPr>
            <a:t>• </a:t>
          </a:r>
          <a:r>
            <a:rPr lang="en-GB" sz="1400" b="1">
              <a:solidFill>
                <a:srgbClr val="F0E9DE"/>
              </a:solidFill>
              <a:latin typeface="Arial" panose="020B0604020202020204" pitchFamily="34" charset="0"/>
              <a:cs typeface="Arial" panose="020B0604020202020204" pitchFamily="34" charset="0"/>
            </a:rPr>
            <a:t>The sales data has a positive skewness of 1.756, which</a:t>
          </a:r>
          <a:r>
            <a:rPr lang="en-GB" sz="1400" b="1" baseline="0">
              <a:solidFill>
                <a:srgbClr val="F0E9DE"/>
              </a:solidFill>
              <a:latin typeface="Arial" panose="020B0604020202020204" pitchFamily="34" charset="0"/>
              <a:cs typeface="Arial" panose="020B0604020202020204" pitchFamily="34" charset="0"/>
            </a:rPr>
            <a:t> </a:t>
          </a:r>
          <a:r>
            <a:rPr lang="en-GB" sz="1400" b="1">
              <a:solidFill>
                <a:srgbClr val="F0E9DE"/>
              </a:solidFill>
              <a:latin typeface="Arial" panose="020B0604020202020204" pitchFamily="34" charset="0"/>
              <a:cs typeface="Arial" panose="020B0604020202020204" pitchFamily="34" charset="0"/>
            </a:rPr>
            <a:t>means that the distribution is </a:t>
          </a:r>
          <a:r>
            <a:rPr lang="en-GB" sz="1400" b="1" baseline="0">
              <a:solidFill>
                <a:srgbClr val="F0E9DE"/>
              </a:solidFill>
              <a:latin typeface="Arial" panose="020B0604020202020204" pitchFamily="34" charset="0"/>
              <a:cs typeface="Arial" panose="020B0604020202020204" pitchFamily="34" charset="0"/>
            </a:rPr>
            <a:t> </a:t>
          </a:r>
          <a:r>
            <a:rPr lang="en-GB" sz="1400" b="1" u="sng">
              <a:solidFill>
                <a:srgbClr val="FFC000"/>
              </a:solidFill>
              <a:latin typeface="Arial" panose="020B0604020202020204" pitchFamily="34" charset="0"/>
              <a:cs typeface="Arial" panose="020B0604020202020204" pitchFamily="34" charset="0"/>
            </a:rPr>
            <a:t>positively</a:t>
          </a:r>
          <a:r>
            <a:rPr lang="en-GB" sz="1400" b="1" u="sng" baseline="0">
              <a:solidFill>
                <a:srgbClr val="FFC000"/>
              </a:solidFill>
              <a:latin typeface="Arial" panose="020B0604020202020204" pitchFamily="34" charset="0"/>
              <a:cs typeface="Arial" panose="020B0604020202020204" pitchFamily="34" charset="0"/>
            </a:rPr>
            <a:t> </a:t>
          </a:r>
          <a:r>
            <a:rPr lang="en-GB" sz="1400" b="1" u="sng">
              <a:solidFill>
                <a:srgbClr val="FFC000"/>
              </a:solidFill>
              <a:latin typeface="Arial" panose="020B0604020202020204" pitchFamily="34" charset="0"/>
              <a:cs typeface="Arial" panose="020B0604020202020204" pitchFamily="34" charset="0"/>
            </a:rPr>
            <a:t>skewed </a:t>
          </a:r>
          <a:r>
            <a:rPr lang="en-GB" sz="1400" b="1">
              <a:solidFill>
                <a:srgbClr val="F0E9DE"/>
              </a:solidFill>
              <a:latin typeface="Arial" panose="020B0604020202020204" pitchFamily="34" charset="0"/>
              <a:cs typeface="Arial" panose="020B0604020202020204" pitchFamily="34" charset="0"/>
            </a:rPr>
            <a:t>and has a long right tail. This indicates that </a:t>
          </a:r>
          <a:r>
            <a:rPr lang="en-GB" sz="1400" b="1" u="sng">
              <a:solidFill>
                <a:srgbClr val="FFC000"/>
              </a:solidFill>
              <a:latin typeface="Arial" panose="020B0604020202020204" pitchFamily="34" charset="0"/>
              <a:cs typeface="Arial" panose="020B0604020202020204" pitchFamily="34" charset="0"/>
            </a:rPr>
            <a:t>most of the sales</a:t>
          </a:r>
          <a:r>
            <a:rPr lang="en-GB" sz="1400" b="1" u="sng" baseline="0">
              <a:solidFill>
                <a:srgbClr val="FFC000"/>
              </a:solidFill>
              <a:latin typeface="Arial" panose="020B0604020202020204" pitchFamily="34" charset="0"/>
              <a:cs typeface="Arial" panose="020B0604020202020204" pitchFamily="34" charset="0"/>
            </a:rPr>
            <a:t> </a:t>
          </a:r>
          <a:r>
            <a:rPr lang="en-GB" sz="1400" b="1" u="sng">
              <a:solidFill>
                <a:srgbClr val="FFC000"/>
              </a:solidFill>
              <a:latin typeface="Arial" panose="020B0604020202020204" pitchFamily="34" charset="0"/>
              <a:cs typeface="Arial" panose="020B0604020202020204" pitchFamily="34" charset="0"/>
            </a:rPr>
            <a:t>values are below the mean ($191.05)</a:t>
          </a:r>
          <a:r>
            <a:rPr lang="en-GB" sz="1400" b="1">
              <a:solidFill>
                <a:srgbClr val="F0E9DE"/>
              </a:solidFill>
              <a:latin typeface="Arial" panose="020B0604020202020204" pitchFamily="34" charset="0"/>
              <a:cs typeface="Arial" panose="020B0604020202020204" pitchFamily="34" charset="0"/>
            </a:rPr>
            <a:t>,</a:t>
          </a:r>
          <a:r>
            <a:rPr lang="en-GB" sz="1400" b="1" baseline="0">
              <a:solidFill>
                <a:srgbClr val="F0E9DE"/>
              </a:solidFill>
              <a:latin typeface="Arial" panose="020B0604020202020204" pitchFamily="34" charset="0"/>
              <a:cs typeface="Arial" panose="020B0604020202020204" pitchFamily="34" charset="0"/>
            </a:rPr>
            <a:t> </a:t>
          </a:r>
          <a:r>
            <a:rPr lang="en-GB" sz="1400" b="1">
              <a:solidFill>
                <a:srgbClr val="F0E9DE"/>
              </a:solidFill>
              <a:latin typeface="Arial" panose="020B0604020202020204" pitchFamily="34" charset="0"/>
              <a:cs typeface="Arial" panose="020B0604020202020204" pitchFamily="34" charset="0"/>
            </a:rPr>
            <a:t>and there are </a:t>
          </a:r>
          <a:r>
            <a:rPr lang="en-GB" sz="1400" b="1" u="sng">
              <a:solidFill>
                <a:srgbClr val="FFC000"/>
              </a:solidFill>
              <a:latin typeface="Arial" panose="020B0604020202020204" pitchFamily="34" charset="0"/>
              <a:cs typeface="Arial" panose="020B0604020202020204" pitchFamily="34" charset="0"/>
            </a:rPr>
            <a:t>some extremely high</a:t>
          </a:r>
          <a:r>
            <a:rPr lang="en-GB" sz="1400" b="1" u="sng" baseline="0">
              <a:solidFill>
                <a:srgbClr val="FFC000"/>
              </a:solidFill>
              <a:latin typeface="Arial" panose="020B0604020202020204" pitchFamily="34" charset="0"/>
              <a:cs typeface="Arial" panose="020B0604020202020204" pitchFamily="34" charset="0"/>
            </a:rPr>
            <a:t> </a:t>
          </a:r>
          <a:r>
            <a:rPr lang="en-GB" sz="1400" b="1" u="sng">
              <a:solidFill>
                <a:srgbClr val="FFC000"/>
              </a:solidFill>
              <a:latin typeface="Arial" panose="020B0604020202020204" pitchFamily="34" charset="0"/>
              <a:cs typeface="Arial" panose="020B0604020202020204" pitchFamily="34" charset="0"/>
            </a:rPr>
            <a:t>values </a:t>
          </a:r>
          <a:r>
            <a:rPr lang="en-GB" sz="1400" b="1">
              <a:solidFill>
                <a:srgbClr val="F0E9DE"/>
              </a:solidFill>
              <a:latin typeface="Arial" panose="020B0604020202020204" pitchFamily="34" charset="0"/>
              <a:cs typeface="Arial" panose="020B0604020202020204" pitchFamily="34" charset="0"/>
            </a:rPr>
            <a:t>that                                                                                                                                                                                                                                                                                                                                                                                                                                                                                 </a:t>
          </a:r>
          <a:r>
            <a:rPr lang="en-GB" sz="1400" b="1" baseline="0">
              <a:solidFill>
                <a:srgbClr val="F0E9DE"/>
              </a:solidFill>
              <a:latin typeface="Arial" panose="020B0604020202020204" pitchFamily="34" charset="0"/>
              <a:cs typeface="Arial" panose="020B0604020202020204" pitchFamily="34" charset="0"/>
            </a:rPr>
            <a:t>            </a:t>
          </a:r>
          <a:r>
            <a:rPr lang="en-GB" sz="1400" b="1">
              <a:solidFill>
                <a:srgbClr val="F0E9DE"/>
              </a:solidFill>
              <a:latin typeface="Arial" panose="020B0604020202020204" pitchFamily="34" charset="0"/>
              <a:cs typeface="Arial" panose="020B0604020202020204" pitchFamily="34" charset="0"/>
            </a:rPr>
            <a:t>pull the</a:t>
          </a:r>
          <a:r>
            <a:rPr lang="en-GB" sz="1400" b="1" baseline="0">
              <a:solidFill>
                <a:srgbClr val="F0E9DE"/>
              </a:solidFill>
              <a:latin typeface="Arial" panose="020B0604020202020204" pitchFamily="34" charset="0"/>
              <a:cs typeface="Arial" panose="020B0604020202020204" pitchFamily="34" charset="0"/>
            </a:rPr>
            <a:t> </a:t>
          </a:r>
          <a:r>
            <a:rPr lang="en-GB" sz="1400" b="1">
              <a:solidFill>
                <a:srgbClr val="F0E9DE"/>
              </a:solidFill>
              <a:latin typeface="Arial" panose="020B0604020202020204" pitchFamily="34" charset="0"/>
              <a:cs typeface="Arial" panose="020B0604020202020204" pitchFamily="34" charset="0"/>
            </a:rPr>
            <a:t>mean to the right of the median and</a:t>
          </a:r>
          <a:r>
            <a:rPr lang="en-GB" sz="1400" b="1" baseline="0">
              <a:solidFill>
                <a:srgbClr val="F0E9DE"/>
              </a:solidFill>
              <a:latin typeface="Arial" panose="020B0604020202020204" pitchFamily="34" charset="0"/>
              <a:cs typeface="Arial" panose="020B0604020202020204" pitchFamily="34" charset="0"/>
            </a:rPr>
            <a:t> </a:t>
          </a:r>
          <a:r>
            <a:rPr lang="en-GB" sz="1400" b="1">
              <a:solidFill>
                <a:srgbClr val="F0E9DE"/>
              </a:solidFill>
              <a:latin typeface="Arial" panose="020B0604020202020204" pitchFamily="34" charset="0"/>
              <a:cs typeface="Arial" panose="020B0604020202020204" pitchFamily="34" charset="0"/>
            </a:rPr>
            <a:t>the</a:t>
          </a:r>
          <a:r>
            <a:rPr lang="en-GB" sz="1400" b="1" baseline="0">
              <a:solidFill>
                <a:srgbClr val="F0E9DE"/>
              </a:solidFill>
              <a:latin typeface="Arial" panose="020B0604020202020204" pitchFamily="34" charset="0"/>
              <a:cs typeface="Arial" panose="020B0604020202020204" pitchFamily="34" charset="0"/>
            </a:rPr>
            <a:t> </a:t>
          </a:r>
          <a:r>
            <a:rPr lang="en-GB" sz="1400" b="1">
              <a:solidFill>
                <a:srgbClr val="F0E9DE"/>
              </a:solidFill>
              <a:latin typeface="Arial" panose="020B0604020202020204" pitchFamily="34" charset="0"/>
              <a:cs typeface="Arial" panose="020B0604020202020204" pitchFamily="34" charset="0"/>
            </a:rPr>
            <a:t>mode. </a:t>
          </a:r>
        </a:p>
        <a:p>
          <a:pPr algn="l"/>
          <a:endParaRPr lang="en-GB" sz="1400" b="1">
            <a:solidFill>
              <a:srgbClr val="F0E9DE"/>
            </a:solidFill>
            <a:latin typeface="Arial" panose="020B0604020202020204" pitchFamily="34" charset="0"/>
            <a:cs typeface="Arial" panose="020B0604020202020204" pitchFamily="34" charset="0"/>
          </a:endParaRPr>
        </a:p>
        <a:p>
          <a:pPr algn="l"/>
          <a:r>
            <a:rPr lang="en-GB" sz="1400" b="1">
              <a:solidFill>
                <a:srgbClr val="F0E9DE"/>
              </a:solidFill>
              <a:latin typeface="Arial" panose="020B0604020202020204" pitchFamily="34" charset="0"/>
              <a:cs typeface="Arial" panose="020B0604020202020204" pitchFamily="34" charset="0"/>
            </a:rPr>
            <a:t>• The sales data has a kurtosis of 2.767, which is less than 3, the kurtosis of a normal</a:t>
          </a:r>
        </a:p>
        <a:p>
          <a:pPr algn="l"/>
          <a:r>
            <a:rPr lang="en-GB" sz="1400" b="1">
              <a:solidFill>
                <a:srgbClr val="F0E9DE"/>
              </a:solidFill>
              <a:latin typeface="Arial" panose="020B0604020202020204" pitchFamily="34" charset="0"/>
              <a:cs typeface="Arial" panose="020B0604020202020204" pitchFamily="34" charset="0"/>
            </a:rPr>
            <a:t>  distribution. This means that the sales data has </a:t>
          </a:r>
          <a:r>
            <a:rPr lang="en-GB" sz="1400" b="1" u="sng">
              <a:solidFill>
                <a:srgbClr val="FFC000"/>
              </a:solidFill>
              <a:latin typeface="Arial" panose="020B0604020202020204" pitchFamily="34" charset="0"/>
              <a:cs typeface="Arial" panose="020B0604020202020204" pitchFamily="34" charset="0"/>
            </a:rPr>
            <a:t>platykurtic distribution</a:t>
          </a:r>
          <a:r>
            <a:rPr lang="en-GB" sz="1400" b="1">
              <a:solidFill>
                <a:srgbClr val="F0E9DE"/>
              </a:solidFill>
              <a:latin typeface="Arial" panose="020B0604020202020204" pitchFamily="34" charset="0"/>
              <a:cs typeface="Arial" panose="020B0604020202020204" pitchFamily="34" charset="0"/>
            </a:rPr>
            <a:t>.</a:t>
          </a:r>
          <a:r>
            <a:rPr lang="en-GB" sz="1400" b="1" baseline="0">
              <a:solidFill>
                <a:srgbClr val="F0E9DE"/>
              </a:solidFill>
              <a:latin typeface="Arial" panose="020B0604020202020204" pitchFamily="34" charset="0"/>
              <a:cs typeface="Arial" panose="020B0604020202020204" pitchFamily="34" charset="0"/>
            </a:rPr>
            <a:t> </a:t>
          </a:r>
          <a:r>
            <a:rPr lang="en-GB" sz="1400" b="1">
              <a:solidFill>
                <a:srgbClr val="F0E9DE"/>
              </a:solidFill>
              <a:latin typeface="Arial" panose="020B0604020202020204" pitchFamily="34" charset="0"/>
              <a:cs typeface="Arial" panose="020B0604020202020204" pitchFamily="34" charset="0"/>
            </a:rPr>
            <a:t>This indicates</a:t>
          </a:r>
        </a:p>
        <a:p>
          <a:pPr algn="l"/>
          <a:r>
            <a:rPr lang="en-GB" sz="1400" b="1">
              <a:solidFill>
                <a:srgbClr val="F0E9DE"/>
              </a:solidFill>
              <a:latin typeface="Arial" panose="020B0604020202020204" pitchFamily="34" charset="0"/>
              <a:cs typeface="Arial" panose="020B0604020202020204" pitchFamily="34" charset="0"/>
            </a:rPr>
            <a:t>  that the sales data has </a:t>
          </a:r>
          <a:r>
            <a:rPr lang="en-GB" sz="1400" b="1" u="sng">
              <a:solidFill>
                <a:srgbClr val="FFC000"/>
              </a:solidFill>
              <a:latin typeface="Arial" panose="020B0604020202020204" pitchFamily="34" charset="0"/>
              <a:cs typeface="Arial" panose="020B0604020202020204" pitchFamily="34" charset="0"/>
            </a:rPr>
            <a:t>fewer outliers </a:t>
          </a:r>
          <a:r>
            <a:rPr lang="en-GB" sz="1400" b="1">
              <a:solidFill>
                <a:srgbClr val="FFC000"/>
              </a:solidFill>
              <a:latin typeface="Arial" panose="020B0604020202020204" pitchFamily="34" charset="0"/>
              <a:cs typeface="Arial" panose="020B0604020202020204" pitchFamily="34" charset="0"/>
            </a:rPr>
            <a:t>and </a:t>
          </a:r>
          <a:r>
            <a:rPr lang="en-GB" sz="1400" b="1" u="sng">
              <a:solidFill>
                <a:srgbClr val="FFC000"/>
              </a:solidFill>
              <a:latin typeface="Arial" panose="020B0604020202020204" pitchFamily="34" charset="0"/>
              <a:cs typeface="Arial" panose="020B0604020202020204" pitchFamily="34" charset="0"/>
            </a:rPr>
            <a:t>less variability </a:t>
          </a:r>
          <a:r>
            <a:rPr lang="en-GB" sz="1400" b="1">
              <a:solidFill>
                <a:srgbClr val="F0E9DE"/>
              </a:solidFill>
              <a:latin typeface="Arial" panose="020B0604020202020204" pitchFamily="34" charset="0"/>
              <a:cs typeface="Arial" panose="020B0604020202020204" pitchFamily="34" charset="0"/>
            </a:rPr>
            <a:t>than a normal distribution.</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641350</xdr:colOff>
          <xdr:row>0</xdr:row>
          <xdr:rowOff>177800</xdr:rowOff>
        </xdr:from>
        <xdr:to>
          <xdr:col>5</xdr:col>
          <xdr:colOff>12700</xdr:colOff>
          <xdr:row>2</xdr:row>
          <xdr:rowOff>25400</xdr:rowOff>
        </xdr:to>
        <xdr:sp macro="" textlink="">
          <xdr:nvSpPr>
            <xdr:cNvPr id="11266" name="TextBox1"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95250</xdr:colOff>
      <xdr:row>1</xdr:row>
      <xdr:rowOff>50800</xdr:rowOff>
    </xdr:from>
    <xdr:to>
      <xdr:col>15</xdr:col>
      <xdr:colOff>590550</xdr:colOff>
      <xdr:row>15</xdr:row>
      <xdr:rowOff>127000</xdr:rowOff>
    </xdr:to>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4775200" y="234950"/>
          <a:ext cx="5981700" cy="2654300"/>
        </a:xfrm>
        <a:prstGeom prst="roundRect">
          <a:avLst/>
        </a:prstGeom>
        <a:solidFill>
          <a:srgbClr val="6B4A3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9</xdr:col>
      <xdr:colOff>349250</xdr:colOff>
      <xdr:row>4</xdr:row>
      <xdr:rowOff>158751</xdr:rowOff>
    </xdr:from>
    <xdr:to>
      <xdr:col>12</xdr:col>
      <xdr:colOff>349250</xdr:colOff>
      <xdr:row>12</xdr:row>
      <xdr:rowOff>177800</xdr:rowOff>
    </xdr:to>
    <mc:AlternateContent xmlns:mc="http://schemas.openxmlformats.org/markup-compatibility/2006" xmlns:a14="http://schemas.microsoft.com/office/drawing/2010/main">
      <mc:Choice Requires="a14">
        <xdr:graphicFrame macro="">
          <xdr:nvGraphicFramePr>
            <xdr:cNvPr id="2" name="Market 3">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Market 3"/>
            </a:graphicData>
          </a:graphic>
        </xdr:graphicFrame>
      </mc:Choice>
      <mc:Fallback xmlns="">
        <xdr:sp macro="" textlink="">
          <xdr:nvSpPr>
            <xdr:cNvPr id="0" name=""/>
            <xdr:cNvSpPr>
              <a:spLocks noTextEdit="1"/>
            </xdr:cNvSpPr>
          </xdr:nvSpPr>
          <xdr:spPr>
            <a:xfrm>
              <a:off x="6858000" y="895351"/>
              <a:ext cx="1828800" cy="14922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228600</xdr:colOff>
      <xdr:row>4</xdr:row>
      <xdr:rowOff>158750</xdr:rowOff>
    </xdr:from>
    <xdr:to>
      <xdr:col>9</xdr:col>
      <xdr:colOff>228600</xdr:colOff>
      <xdr:row>12</xdr:row>
      <xdr:rowOff>177800</xdr:rowOff>
    </xdr:to>
    <mc:AlternateContent xmlns:mc="http://schemas.openxmlformats.org/markup-compatibility/2006" xmlns:a14="http://schemas.microsoft.com/office/drawing/2010/main">
      <mc:Choice Requires="a14">
        <xdr:graphicFrame macro="">
          <xdr:nvGraphicFramePr>
            <xdr:cNvPr id="3" name="Product 3">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Product 3"/>
            </a:graphicData>
          </a:graphic>
        </xdr:graphicFrame>
      </mc:Choice>
      <mc:Fallback xmlns="">
        <xdr:sp macro="" textlink="">
          <xdr:nvSpPr>
            <xdr:cNvPr id="0" name=""/>
            <xdr:cNvSpPr>
              <a:spLocks noTextEdit="1"/>
            </xdr:cNvSpPr>
          </xdr:nvSpPr>
          <xdr:spPr>
            <a:xfrm>
              <a:off x="4908550" y="895350"/>
              <a:ext cx="1828800" cy="14922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38100</xdr:colOff>
      <xdr:row>2</xdr:row>
      <xdr:rowOff>19050</xdr:rowOff>
    </xdr:from>
    <xdr:to>
      <xdr:col>13</xdr:col>
      <xdr:colOff>428171</xdr:colOff>
      <xdr:row>4</xdr:row>
      <xdr:rowOff>17236</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5937250" y="387350"/>
          <a:ext cx="3438071" cy="366486"/>
        </a:xfrm>
        <a:prstGeom prst="rect">
          <a:avLst/>
        </a:prstGeom>
        <a:solidFill>
          <a:srgbClr val="6B4A36"/>
        </a:solidFill>
        <a:ln w="9525" cmpd="sng">
          <a:solidFill>
            <a:srgbClr val="6B4A3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u="sng">
              <a:solidFill>
                <a:srgbClr val="FFF8EA"/>
              </a:solidFill>
              <a:latin typeface="Arial" panose="020B0604020202020204" pitchFamily="34" charset="0"/>
              <a:cs typeface="Arial" panose="020B0604020202020204" pitchFamily="34" charset="0"/>
            </a:rPr>
            <a:t>FILTERS</a:t>
          </a:r>
          <a:r>
            <a:rPr lang="en-GB" sz="2000" b="1" u="sng" baseline="0">
              <a:solidFill>
                <a:srgbClr val="FFF8EA"/>
              </a:solidFill>
              <a:latin typeface="Arial" panose="020B0604020202020204" pitchFamily="34" charset="0"/>
              <a:cs typeface="Arial" panose="020B0604020202020204" pitchFamily="34" charset="0"/>
            </a:rPr>
            <a:t> </a:t>
          </a:r>
          <a:endParaRPr lang="en-GB" sz="2000" b="1" u="sng">
            <a:solidFill>
              <a:srgbClr val="FFF8EA"/>
            </a:solidFill>
            <a:latin typeface="Arial" panose="020B0604020202020204" pitchFamily="34" charset="0"/>
            <a:cs typeface="Arial" panose="020B0604020202020204" pitchFamily="34" charset="0"/>
          </a:endParaRPr>
        </a:p>
      </xdr:txBody>
    </xdr:sp>
    <xdr:clientData/>
  </xdr:twoCellAnchor>
  <xdr:twoCellAnchor editAs="oneCell">
    <xdr:from>
      <xdr:col>12</xdr:col>
      <xdr:colOff>457200</xdr:colOff>
      <xdr:row>4</xdr:row>
      <xdr:rowOff>158751</xdr:rowOff>
    </xdr:from>
    <xdr:to>
      <xdr:col>15</xdr:col>
      <xdr:colOff>457200</xdr:colOff>
      <xdr:row>12</xdr:row>
      <xdr:rowOff>171451</xdr:rowOff>
    </xdr:to>
    <mc:AlternateContent xmlns:mc="http://schemas.openxmlformats.org/markup-compatibility/2006" xmlns:a14="http://schemas.microsoft.com/office/drawing/2010/main">
      <mc:Choice Requires="a14">
        <xdr:graphicFrame macro="">
          <xdr:nvGraphicFramePr>
            <xdr:cNvPr id="6" name="Product Type  3">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Product Type  3"/>
            </a:graphicData>
          </a:graphic>
        </xdr:graphicFrame>
      </mc:Choice>
      <mc:Fallback xmlns="">
        <xdr:sp macro="" textlink="">
          <xdr:nvSpPr>
            <xdr:cNvPr id="0" name=""/>
            <xdr:cNvSpPr>
              <a:spLocks noTextEdit="1"/>
            </xdr:cNvSpPr>
          </xdr:nvSpPr>
          <xdr:spPr>
            <a:xfrm>
              <a:off x="8794750" y="895351"/>
              <a:ext cx="1828800" cy="1485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29882</xdr:colOff>
      <xdr:row>0</xdr:row>
      <xdr:rowOff>92821</xdr:rowOff>
    </xdr:from>
    <xdr:to>
      <xdr:col>14</xdr:col>
      <xdr:colOff>431799</xdr:colOff>
      <xdr:row>22</xdr:row>
      <xdr:rowOff>82176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515469</xdr:colOff>
      <xdr:row>0</xdr:row>
      <xdr:rowOff>74706</xdr:rowOff>
    </xdr:from>
    <xdr:to>
      <xdr:col>20</xdr:col>
      <xdr:colOff>388469</xdr:colOff>
      <xdr:row>24</xdr:row>
      <xdr:rowOff>112059</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0443881" y="74706"/>
          <a:ext cx="3548529" cy="4519706"/>
        </a:xfrm>
        <a:prstGeom prst="rect">
          <a:avLst/>
        </a:prstGeom>
        <a:solidFill>
          <a:srgbClr val="6B4A36"/>
        </a:solidFill>
        <a:ln w="2857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400" b="1" i="0" u="sng">
              <a:solidFill>
                <a:srgbClr val="F0E9DE"/>
              </a:solidFill>
              <a:latin typeface="Arial" panose="020B0604020202020204" pitchFamily="34" charset="0"/>
              <a:cs typeface="Arial" panose="020B0604020202020204" pitchFamily="34" charset="0"/>
            </a:rPr>
            <a:t>DATA</a:t>
          </a:r>
          <a:r>
            <a:rPr lang="en-GB" sz="1400" b="1" i="0" u="sng" baseline="0">
              <a:solidFill>
                <a:srgbClr val="F0E9DE"/>
              </a:solidFill>
              <a:latin typeface="Arial" panose="020B0604020202020204" pitchFamily="34" charset="0"/>
              <a:cs typeface="Arial" panose="020B0604020202020204" pitchFamily="34" charset="0"/>
            </a:rPr>
            <a:t> VISUALIZATION STATEMENT:-</a:t>
          </a:r>
        </a:p>
        <a:p>
          <a:pPr algn="l"/>
          <a:endParaRPr lang="en-GB" sz="1400" b="1" i="0" u="sng" baseline="0">
            <a:solidFill>
              <a:srgbClr val="F0E9DE"/>
            </a:solidFill>
            <a:latin typeface="Arial" panose="020B0604020202020204" pitchFamily="34" charset="0"/>
            <a:cs typeface="Arial" panose="020B0604020202020204" pitchFamily="34" charset="0"/>
          </a:endParaRPr>
        </a:p>
        <a:p>
          <a:r>
            <a:rPr lang="en-GB" sz="1400" b="1" i="0">
              <a:solidFill>
                <a:srgbClr val="F0E9DE"/>
              </a:solidFill>
              <a:effectLst/>
              <a:latin typeface="Arial" panose="020B0604020202020204" pitchFamily="34" charset="0"/>
              <a:ea typeface="+mn-ea"/>
              <a:cs typeface="Arial" panose="020B0604020202020204" pitchFamily="34" charset="0"/>
            </a:rPr>
            <a:t>The data presents the profit analysis of four product categories (Espresso, Coffee, Herbal Tea, and Tea) across two market sizes (Major and Small). The analysis indicates that </a:t>
          </a:r>
          <a:r>
            <a:rPr lang="en-GB" sz="1400" b="1" i="0" u="sng">
              <a:solidFill>
                <a:srgbClr val="50C878"/>
              </a:solidFill>
              <a:effectLst/>
              <a:latin typeface="Arial" panose="020B0604020202020204" pitchFamily="34" charset="0"/>
              <a:ea typeface="+mn-ea"/>
              <a:cs typeface="Arial" panose="020B0604020202020204" pitchFamily="34" charset="0"/>
            </a:rPr>
            <a:t>Espresso and Coffee are the most lucrative categories, with Espresso having a slight edge over Coffee</a:t>
          </a:r>
          <a:r>
            <a:rPr lang="en-GB" sz="1400" b="1" i="0">
              <a:solidFill>
                <a:srgbClr val="F0E9DE"/>
              </a:solidFill>
              <a:effectLst/>
              <a:latin typeface="Arial" panose="020B0604020202020204" pitchFamily="34" charset="0"/>
              <a:ea typeface="+mn-ea"/>
              <a:cs typeface="Arial" panose="020B0604020202020204" pitchFamily="34" charset="0"/>
            </a:rPr>
            <a:t>. The Major Market accounts for a higher proportion of profit for each category than the Small Market with</a:t>
          </a:r>
          <a:r>
            <a:rPr lang="en-GB" sz="1400" b="1" i="0" baseline="0">
              <a:solidFill>
                <a:srgbClr val="F0E9DE"/>
              </a:solidFill>
              <a:effectLst/>
              <a:latin typeface="Arial" panose="020B0604020202020204" pitchFamily="34" charset="0"/>
              <a:ea typeface="+mn-ea"/>
              <a:cs typeface="Arial" panose="020B0604020202020204" pitchFamily="34" charset="0"/>
            </a:rPr>
            <a:t> the exception of Herbal Tea </a:t>
          </a:r>
          <a:r>
            <a:rPr lang="en-GB" sz="1400" b="1" i="0">
              <a:solidFill>
                <a:srgbClr val="F0E9DE"/>
              </a:solidFill>
              <a:effectLst/>
              <a:latin typeface="Arial" panose="020B0604020202020204" pitchFamily="34" charset="0"/>
              <a:ea typeface="+mn-ea"/>
              <a:cs typeface="Arial" panose="020B0604020202020204" pitchFamily="34" charset="0"/>
            </a:rPr>
            <a:t>. </a:t>
          </a:r>
          <a:r>
            <a:rPr lang="en-GB" sz="1400" b="1" i="0" u="sng">
              <a:solidFill>
                <a:srgbClr val="FF9933"/>
              </a:solidFill>
              <a:effectLst/>
              <a:latin typeface="Arial" panose="020B0604020202020204" pitchFamily="34" charset="0"/>
              <a:ea typeface="+mn-ea"/>
              <a:cs typeface="Arial" panose="020B0604020202020204" pitchFamily="34" charset="0"/>
            </a:rPr>
            <a:t>The Tea category is the least profitable, with the lowest profit margin. </a:t>
          </a:r>
          <a:r>
            <a:rPr lang="en-GB" sz="1400" b="1" i="0">
              <a:solidFill>
                <a:srgbClr val="F0E9DE"/>
              </a:solidFill>
              <a:effectLst/>
              <a:latin typeface="Arial" panose="020B0604020202020204" pitchFamily="34" charset="0"/>
              <a:ea typeface="+mn-ea"/>
              <a:cs typeface="Arial" panose="020B0604020202020204" pitchFamily="34" charset="0"/>
            </a:rPr>
            <a:t>Based on the data, </a:t>
          </a:r>
          <a:r>
            <a:rPr lang="en-GB" sz="1400" b="1" i="0" u="sng">
              <a:solidFill>
                <a:srgbClr val="F48484"/>
              </a:solidFill>
              <a:effectLst/>
              <a:latin typeface="Arial" panose="020B0604020202020204" pitchFamily="34" charset="0"/>
              <a:ea typeface="+mn-ea"/>
              <a:cs typeface="Arial" panose="020B0604020202020204" pitchFamily="34" charset="0"/>
            </a:rPr>
            <a:t>the company should prioritize the sales of Espresso and Coffee, particularly in the Major Market</a:t>
          </a:r>
          <a:r>
            <a:rPr lang="en-GB" sz="1400" b="1" i="0" u="sng" baseline="0">
              <a:solidFill>
                <a:srgbClr val="F48484"/>
              </a:solidFill>
              <a:effectLst/>
              <a:latin typeface="Arial" panose="020B0604020202020204" pitchFamily="34" charset="0"/>
              <a:ea typeface="+mn-ea"/>
              <a:cs typeface="Arial" panose="020B0604020202020204" pitchFamily="34" charset="0"/>
            </a:rPr>
            <a:t> </a:t>
          </a:r>
          <a:r>
            <a:rPr lang="en-GB" sz="1400" b="1" i="0" u="sng">
              <a:solidFill>
                <a:srgbClr val="F48484"/>
              </a:solidFill>
              <a:effectLst/>
              <a:latin typeface="Arial" panose="020B0604020202020204" pitchFamily="34" charset="0"/>
              <a:ea typeface="+mn-ea"/>
              <a:cs typeface="Arial" panose="020B0604020202020204" pitchFamily="34" charset="0"/>
            </a:rPr>
            <a:t>, and devise strategies to enhance the profitability of Tea.</a:t>
          </a:r>
          <a:endParaRPr lang="en-GB" sz="1400" b="1" u="sng">
            <a:solidFill>
              <a:srgbClr val="F48484"/>
            </a:solidFill>
            <a:latin typeface="Arial" panose="020B0604020202020204" pitchFamily="34" charset="0"/>
            <a:cs typeface="Arial" panose="020B06040202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69850</xdr:colOff>
      <xdr:row>0</xdr:row>
      <xdr:rowOff>57150</xdr:rowOff>
    </xdr:from>
    <xdr:to>
      <xdr:col>11</xdr:col>
      <xdr:colOff>203200</xdr:colOff>
      <xdr:row>18</xdr:row>
      <xdr:rowOff>139700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114300</xdr:colOff>
      <xdr:row>8</xdr:row>
      <xdr:rowOff>31750</xdr:rowOff>
    </xdr:from>
    <xdr:to>
      <xdr:col>1</xdr:col>
      <xdr:colOff>2876550</xdr:colOff>
      <xdr:row>18</xdr:row>
      <xdr:rowOff>82550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4300" y="1504950"/>
          <a:ext cx="3511550" cy="1892300"/>
        </a:xfrm>
        <a:prstGeom prst="rect">
          <a:avLst/>
        </a:prstGeom>
        <a:solidFill>
          <a:srgbClr val="6B4A36"/>
        </a:solidFill>
        <a:ln w="2857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u="sng">
              <a:solidFill>
                <a:srgbClr val="F0E9DE"/>
              </a:solidFill>
              <a:effectLst/>
              <a:latin typeface="Arial" panose="020B0604020202020204" pitchFamily="34" charset="0"/>
              <a:ea typeface="+mn-ea"/>
              <a:cs typeface="Arial" panose="020B0604020202020204" pitchFamily="34" charset="0"/>
            </a:rPr>
            <a:t>DATA VISUALIZATION</a:t>
          </a:r>
          <a:r>
            <a:rPr lang="en-GB" sz="1200" b="1" i="0" u="sng" baseline="0">
              <a:solidFill>
                <a:srgbClr val="F0E9DE"/>
              </a:solidFill>
              <a:effectLst/>
              <a:latin typeface="Arial" panose="020B0604020202020204" pitchFamily="34" charset="0"/>
              <a:ea typeface="+mn-ea"/>
              <a:cs typeface="Arial" panose="020B0604020202020204" pitchFamily="34" charset="0"/>
            </a:rPr>
            <a:t> STATEMENT </a:t>
          </a:r>
          <a:r>
            <a:rPr lang="en-GB" sz="1200" b="1" i="0" baseline="0">
              <a:solidFill>
                <a:srgbClr val="F0E9DE"/>
              </a:solidFill>
              <a:effectLst/>
              <a:latin typeface="Arial" panose="020B0604020202020204" pitchFamily="34" charset="0"/>
              <a:ea typeface="+mn-ea"/>
              <a:cs typeface="Arial" panose="020B0604020202020204" pitchFamily="34" charset="0"/>
            </a:rPr>
            <a:t>:-</a:t>
          </a:r>
        </a:p>
        <a:p>
          <a:endParaRPr lang="en-GB" sz="1200" b="1" i="0" baseline="0">
            <a:solidFill>
              <a:schemeClr val="dk1"/>
            </a:solidFill>
            <a:effectLst/>
            <a:latin typeface="Arial" panose="020B0604020202020204" pitchFamily="34" charset="0"/>
            <a:ea typeface="+mn-ea"/>
            <a:cs typeface="Arial" panose="020B0604020202020204" pitchFamily="34" charset="0"/>
          </a:endParaRPr>
        </a:p>
        <a:p>
          <a:r>
            <a:rPr lang="en-GB" sz="1200" b="1">
              <a:solidFill>
                <a:srgbClr val="F0E9DE"/>
              </a:solidFill>
              <a:latin typeface="Arial Black" panose="020B0A04020102020204" pitchFamily="34" charset="0"/>
              <a:cs typeface="Arial" panose="020B0604020202020204" pitchFamily="34" charset="0"/>
            </a:rPr>
            <a:t>• </a:t>
          </a:r>
          <a:r>
            <a:rPr lang="en-GB" sz="1200" b="1" u="sng">
              <a:solidFill>
                <a:srgbClr val="FF9933"/>
              </a:solidFill>
              <a:latin typeface="Arial" panose="020B0604020202020204" pitchFamily="34" charset="0"/>
              <a:cs typeface="Arial" panose="020B0604020202020204" pitchFamily="34" charset="0"/>
            </a:rPr>
            <a:t>The Central Region experienced a</a:t>
          </a:r>
          <a:r>
            <a:rPr lang="en-GB" sz="1200" b="1" u="sng" baseline="0">
              <a:solidFill>
                <a:srgbClr val="FF9933"/>
              </a:solidFill>
              <a:latin typeface="Arial" panose="020B0604020202020204" pitchFamily="34" charset="0"/>
              <a:cs typeface="Arial" panose="020B0604020202020204" pitchFamily="34" charset="0"/>
            </a:rPr>
            <a:t> </a:t>
          </a:r>
        </a:p>
        <a:p>
          <a:r>
            <a:rPr lang="en-GB" sz="1200" b="1" u="none" baseline="0">
              <a:solidFill>
                <a:srgbClr val="FF9933"/>
              </a:solidFill>
              <a:latin typeface="Arial" panose="020B0604020202020204" pitchFamily="34" charset="0"/>
              <a:cs typeface="Arial" panose="020B0604020202020204" pitchFamily="34" charset="0"/>
            </a:rPr>
            <a:t>   </a:t>
          </a:r>
          <a:r>
            <a:rPr lang="en-GB" sz="1200" b="1" u="sng">
              <a:solidFill>
                <a:srgbClr val="FF9933"/>
              </a:solidFill>
              <a:latin typeface="Arial" panose="020B0604020202020204" pitchFamily="34" charset="0"/>
              <a:cs typeface="Arial" panose="020B0604020202020204" pitchFamily="34" charset="0"/>
            </a:rPr>
            <a:t>significant drop in sales of 160.34%, leading</a:t>
          </a:r>
        </a:p>
        <a:p>
          <a:r>
            <a:rPr lang="en-GB" sz="1200" b="1" u="none">
              <a:solidFill>
                <a:srgbClr val="FF9933"/>
              </a:solidFill>
              <a:latin typeface="Arial" panose="020B0604020202020204" pitchFamily="34" charset="0"/>
              <a:cs typeface="Arial" panose="020B0604020202020204" pitchFamily="34" charset="0"/>
            </a:rPr>
            <a:t>   </a:t>
          </a:r>
          <a:r>
            <a:rPr lang="en-GB" sz="1200" b="1" u="sng">
              <a:solidFill>
                <a:srgbClr val="FF9933"/>
              </a:solidFill>
              <a:latin typeface="Arial" panose="020B0604020202020204" pitchFamily="34" charset="0"/>
              <a:cs typeface="Arial" panose="020B0604020202020204" pitchFamily="34" charset="0"/>
            </a:rPr>
            <a:t>to a net loss of $659.00.</a:t>
          </a:r>
        </a:p>
        <a:p>
          <a:endParaRPr lang="en-GB" sz="1200" b="1">
            <a:solidFill>
              <a:srgbClr val="F0E9DE"/>
            </a:solidFill>
            <a:latin typeface="Arial" panose="020B0604020202020204" pitchFamily="34" charset="0"/>
            <a:cs typeface="Arial" panose="020B0604020202020204" pitchFamily="34" charset="0"/>
          </a:endParaRPr>
        </a:p>
        <a:p>
          <a:r>
            <a:rPr lang="en-GB" sz="1200" b="1">
              <a:solidFill>
                <a:srgbClr val="F0E9DE"/>
              </a:solidFill>
              <a:latin typeface="Arial" panose="020B0604020202020204" pitchFamily="34" charset="0"/>
              <a:cs typeface="Arial" panose="020B0604020202020204" pitchFamily="34" charset="0"/>
            </a:rPr>
            <a:t> </a:t>
          </a:r>
          <a:r>
            <a:rPr lang="en-GB" sz="1200" b="1">
              <a:solidFill>
                <a:srgbClr val="F0E9DE"/>
              </a:solidFill>
              <a:latin typeface="Arial Black" panose="020B0A04020102020204" pitchFamily="34" charset="0"/>
              <a:cs typeface="Arial" panose="020B0604020202020204" pitchFamily="34" charset="0"/>
            </a:rPr>
            <a:t>• </a:t>
          </a:r>
          <a:r>
            <a:rPr lang="en-GB" sz="1200" b="1">
              <a:solidFill>
                <a:srgbClr val="F0E9DE"/>
              </a:solidFill>
              <a:latin typeface="Arial" panose="020B0604020202020204" pitchFamily="34" charset="0"/>
              <a:cs typeface="Arial" panose="020B0604020202020204" pitchFamily="34" charset="0"/>
            </a:rPr>
            <a:t>The South Region also faced a decline in</a:t>
          </a:r>
        </a:p>
        <a:p>
          <a:r>
            <a:rPr lang="en-GB" sz="1200" b="1" baseline="0">
              <a:solidFill>
                <a:srgbClr val="F0E9DE"/>
              </a:solidFill>
              <a:latin typeface="Arial" panose="020B0604020202020204" pitchFamily="34" charset="0"/>
              <a:cs typeface="Arial" panose="020B0604020202020204" pitchFamily="34" charset="0"/>
            </a:rPr>
            <a:t>   </a:t>
          </a:r>
          <a:r>
            <a:rPr lang="en-GB" sz="1200" b="1">
              <a:solidFill>
                <a:srgbClr val="F0E9DE"/>
              </a:solidFill>
              <a:latin typeface="Arial" panose="020B0604020202020204" pitchFamily="34" charset="0"/>
              <a:cs typeface="Arial" panose="020B0604020202020204" pitchFamily="34" charset="0"/>
            </a:rPr>
            <a:t> sales of 59.37%, resulting in a net loss of</a:t>
          </a:r>
        </a:p>
        <a:p>
          <a:r>
            <a:rPr lang="en-GB" sz="1200" b="1" baseline="0">
              <a:solidFill>
                <a:srgbClr val="F0E9DE"/>
              </a:solidFill>
              <a:latin typeface="Arial" panose="020B0604020202020204" pitchFamily="34" charset="0"/>
              <a:cs typeface="Arial" panose="020B0604020202020204" pitchFamily="34" charset="0"/>
            </a:rPr>
            <a:t>   </a:t>
          </a:r>
          <a:r>
            <a:rPr lang="en-GB" sz="1200" b="1">
              <a:solidFill>
                <a:srgbClr val="F0E9DE"/>
              </a:solidFill>
              <a:latin typeface="Arial" panose="020B0604020202020204" pitchFamily="34" charset="0"/>
              <a:cs typeface="Arial" panose="020B0604020202020204" pitchFamily="34" charset="0"/>
            </a:rPr>
            <a:t> $244.00</a:t>
          </a:r>
          <a:r>
            <a:rPr lang="en-GB" sz="1200" b="1" baseline="0">
              <a:solidFill>
                <a:srgbClr val="F0E9DE"/>
              </a:solidFill>
              <a:latin typeface="Arial" panose="020B0604020202020204" pitchFamily="34" charset="0"/>
              <a:cs typeface="Arial" panose="020B0604020202020204" pitchFamily="34" charset="0"/>
            </a:rPr>
            <a:t> .</a:t>
          </a:r>
        </a:p>
        <a:p>
          <a:endParaRPr lang="en-GB" sz="1200" b="1" baseline="0">
            <a:solidFill>
              <a:srgbClr val="F0E9DE"/>
            </a:solidFill>
            <a:latin typeface="Arial" panose="020B0604020202020204" pitchFamily="34" charset="0"/>
            <a:cs typeface="Arial" panose="020B0604020202020204" pitchFamily="34" charset="0"/>
          </a:endParaRPr>
        </a:p>
        <a:p>
          <a:r>
            <a:rPr lang="en-GB" sz="1200" b="1" baseline="0">
              <a:solidFill>
                <a:srgbClr val="F0E9DE"/>
              </a:solidFill>
              <a:latin typeface="Arial" panose="020B0604020202020204" pitchFamily="34" charset="0"/>
              <a:cs typeface="Arial" panose="020B0604020202020204" pitchFamily="34" charset="0"/>
            </a:rPr>
            <a:t> </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139700</xdr:colOff>
      <xdr:row>0</xdr:row>
      <xdr:rowOff>82550</xdr:rowOff>
    </xdr:from>
    <xdr:to>
      <xdr:col>11</xdr:col>
      <xdr:colOff>501650</xdr:colOff>
      <xdr:row>19</xdr:row>
      <xdr:rowOff>69850</xdr:rowOff>
    </xdr:to>
    <xdr:graphicFrame macro="">
      <xdr:nvGraphicFramePr>
        <xdr:cNvPr id="2" name="Chart 1" descr="Chart type: Clustered Bar. Percentage of 'Profit' by 'Product'&#10;&#10;Description automatically generated">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584200</xdr:colOff>
      <xdr:row>0</xdr:row>
      <xdr:rowOff>95250</xdr:rowOff>
    </xdr:from>
    <xdr:to>
      <xdr:col>16</xdr:col>
      <xdr:colOff>488950</xdr:colOff>
      <xdr:row>12</xdr:row>
      <xdr:rowOff>88900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8686800" y="95250"/>
          <a:ext cx="2952750" cy="2203450"/>
        </a:xfrm>
        <a:prstGeom prst="rect">
          <a:avLst/>
        </a:prstGeom>
        <a:solidFill>
          <a:srgbClr val="6B4A36"/>
        </a:solidFill>
        <a:ln w="2857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i="0" u="sng">
              <a:solidFill>
                <a:srgbClr val="F0E9DE"/>
              </a:solidFill>
              <a:effectLst/>
              <a:latin typeface="Arial" panose="020B0604020202020204" pitchFamily="34" charset="0"/>
              <a:ea typeface="+mn-ea"/>
              <a:cs typeface="Arial" panose="020B0604020202020204" pitchFamily="34" charset="0"/>
            </a:rPr>
            <a:t>DATA VISUALIZATION STATEMENT</a:t>
          </a:r>
          <a:r>
            <a:rPr lang="en-GB" sz="1400" b="1" i="0" u="sng" baseline="0">
              <a:solidFill>
                <a:srgbClr val="F0E9DE"/>
              </a:solidFill>
              <a:effectLst/>
              <a:latin typeface="Arial" panose="020B0604020202020204" pitchFamily="34" charset="0"/>
              <a:ea typeface="+mn-ea"/>
              <a:cs typeface="Arial" panose="020B0604020202020204" pitchFamily="34" charset="0"/>
            </a:rPr>
            <a:t> :-</a:t>
          </a:r>
        </a:p>
        <a:p>
          <a:endParaRPr lang="en-GB" sz="1400" b="1" i="0" u="sng" baseline="0">
            <a:solidFill>
              <a:srgbClr val="F0E9DE"/>
            </a:solidFill>
            <a:effectLst/>
            <a:latin typeface="Arial" panose="020B0604020202020204" pitchFamily="34" charset="0"/>
            <a:ea typeface="+mn-ea"/>
            <a:cs typeface="Arial" panose="020B0604020202020204" pitchFamily="34" charset="0"/>
          </a:endParaRPr>
        </a:p>
        <a:p>
          <a:pPr algn="l"/>
          <a:r>
            <a:rPr lang="en-GB" sz="1300" b="1" i="0" u="none">
              <a:solidFill>
                <a:srgbClr val="FF9933"/>
              </a:solidFill>
              <a:effectLst/>
              <a:latin typeface="Arial" panose="020B0604020202020204" pitchFamily="34" charset="0"/>
              <a:ea typeface="+mn-ea"/>
              <a:cs typeface="Arial" panose="020B0604020202020204" pitchFamily="34" charset="0"/>
            </a:rPr>
            <a:t>The data indicates that the</a:t>
          </a:r>
          <a:r>
            <a:rPr lang="en-GB" sz="1300" b="1" i="0" u="none" baseline="0">
              <a:solidFill>
                <a:srgbClr val="FF9933"/>
              </a:solidFill>
              <a:effectLst/>
              <a:latin typeface="Arial" panose="020B0604020202020204" pitchFamily="34" charset="0"/>
              <a:ea typeface="+mn-ea"/>
              <a:cs typeface="Arial" panose="020B0604020202020204" pitchFamily="34" charset="0"/>
            </a:rPr>
            <a:t> </a:t>
          </a:r>
          <a:r>
            <a:rPr lang="en-GB" sz="1300" b="1" i="0" u="sng">
              <a:solidFill>
                <a:srgbClr val="FF9933"/>
              </a:solidFill>
              <a:effectLst/>
              <a:latin typeface="Arial" panose="020B0604020202020204" pitchFamily="34" charset="0"/>
              <a:ea typeface="+mn-ea"/>
              <a:cs typeface="Arial" panose="020B0604020202020204" pitchFamily="34" charset="0"/>
            </a:rPr>
            <a:t>Green</a:t>
          </a:r>
          <a:r>
            <a:rPr lang="en-GB" sz="1300" b="1" i="0" u="sng" baseline="0">
              <a:solidFill>
                <a:srgbClr val="FF9933"/>
              </a:solidFill>
              <a:effectLst/>
              <a:latin typeface="Arial" panose="020B0604020202020204" pitchFamily="34" charset="0"/>
              <a:ea typeface="+mn-ea"/>
              <a:cs typeface="Arial" panose="020B0604020202020204" pitchFamily="34" charset="0"/>
            </a:rPr>
            <a:t> </a:t>
          </a:r>
          <a:r>
            <a:rPr lang="en-GB" sz="1300" b="1" i="0" u="sng">
              <a:solidFill>
                <a:srgbClr val="FF9933"/>
              </a:solidFill>
              <a:effectLst/>
              <a:latin typeface="Arial" panose="020B0604020202020204" pitchFamily="34" charset="0"/>
              <a:ea typeface="+mn-ea"/>
              <a:cs typeface="Arial" panose="020B0604020202020204" pitchFamily="34" charset="0"/>
            </a:rPr>
            <a:t>Tea </a:t>
          </a:r>
          <a:r>
            <a:rPr lang="en-GB" sz="1300" b="1" i="0" u="none">
              <a:solidFill>
                <a:srgbClr val="FF9933"/>
              </a:solidFill>
              <a:effectLst/>
              <a:latin typeface="Arial" panose="020B0604020202020204" pitchFamily="34" charset="0"/>
              <a:ea typeface="+mn-ea"/>
              <a:cs typeface="Arial" panose="020B0604020202020204" pitchFamily="34" charset="0"/>
            </a:rPr>
            <a:t> had the</a:t>
          </a:r>
          <a:r>
            <a:rPr lang="en-GB" sz="1300" b="1" i="0" u="none" baseline="0">
              <a:solidFill>
                <a:srgbClr val="FF9933"/>
              </a:solidFill>
              <a:effectLst/>
              <a:latin typeface="Arial" panose="020B0604020202020204" pitchFamily="34" charset="0"/>
              <a:ea typeface="+mn-ea"/>
              <a:cs typeface="Arial" panose="020B0604020202020204" pitchFamily="34" charset="0"/>
            </a:rPr>
            <a:t> </a:t>
          </a:r>
          <a:r>
            <a:rPr lang="en-GB" sz="1300" b="1" i="0" u="sng">
              <a:solidFill>
                <a:srgbClr val="FF9933"/>
              </a:solidFill>
              <a:effectLst/>
              <a:latin typeface="Arial" panose="020B0604020202020204" pitchFamily="34" charset="0"/>
              <a:ea typeface="+mn-ea"/>
              <a:cs typeface="Arial" panose="020B0604020202020204" pitchFamily="34" charset="0"/>
            </a:rPr>
            <a:t>least</a:t>
          </a:r>
          <a:r>
            <a:rPr lang="en-GB" sz="1300" b="1" i="0" u="sng" baseline="0">
              <a:solidFill>
                <a:srgbClr val="FF9933"/>
              </a:solidFill>
              <a:effectLst/>
              <a:latin typeface="Arial" panose="020B0604020202020204" pitchFamily="34" charset="0"/>
              <a:ea typeface="+mn-ea"/>
              <a:cs typeface="Arial" panose="020B0604020202020204" pitchFamily="34" charset="0"/>
            </a:rPr>
            <a:t> </a:t>
          </a:r>
          <a:r>
            <a:rPr lang="en-GB" sz="1300" b="1" i="0" u="sng">
              <a:solidFill>
                <a:srgbClr val="FF9933"/>
              </a:solidFill>
              <a:effectLst/>
              <a:latin typeface="Arial" panose="020B0604020202020204" pitchFamily="34" charset="0"/>
              <a:ea typeface="+mn-ea"/>
              <a:cs typeface="Arial" panose="020B0604020202020204" pitchFamily="34" charset="0"/>
            </a:rPr>
            <a:t>profitable</a:t>
          </a:r>
          <a:r>
            <a:rPr lang="en-GB" sz="1300" b="1" i="0" u="sng" baseline="0">
              <a:solidFill>
                <a:srgbClr val="FF9933"/>
              </a:solidFill>
              <a:effectLst/>
              <a:latin typeface="Arial" panose="020B0604020202020204" pitchFamily="34" charset="0"/>
              <a:ea typeface="+mn-ea"/>
              <a:cs typeface="Arial" panose="020B0604020202020204" pitchFamily="34" charset="0"/>
            </a:rPr>
            <a:t> </a:t>
          </a:r>
          <a:r>
            <a:rPr lang="en-GB" sz="1300" b="1" i="0" u="none">
              <a:solidFill>
                <a:srgbClr val="FF9933"/>
              </a:solidFill>
              <a:effectLst/>
              <a:latin typeface="Arial" panose="020B0604020202020204" pitchFamily="34" charset="0"/>
              <a:ea typeface="+mn-ea"/>
              <a:cs typeface="Arial" panose="020B0604020202020204" pitchFamily="34" charset="0"/>
            </a:rPr>
            <a:t>performance of</a:t>
          </a:r>
          <a:r>
            <a:rPr lang="en-GB" sz="1300" b="1" i="0" u="none" baseline="0">
              <a:solidFill>
                <a:srgbClr val="FF9933"/>
              </a:solidFill>
              <a:effectLst/>
              <a:latin typeface="Arial" panose="020B0604020202020204" pitchFamily="34" charset="0"/>
              <a:ea typeface="+mn-ea"/>
              <a:cs typeface="Arial" panose="020B0604020202020204" pitchFamily="34" charset="0"/>
            </a:rPr>
            <a:t> </a:t>
          </a:r>
          <a:r>
            <a:rPr lang="en-GB" sz="1300" b="1" i="0" u="none">
              <a:solidFill>
                <a:srgbClr val="FF9933"/>
              </a:solidFill>
              <a:effectLst/>
              <a:latin typeface="Arial" panose="020B0604020202020204" pitchFamily="34" charset="0"/>
              <a:ea typeface="+mn-ea"/>
              <a:cs typeface="Arial" panose="020B0604020202020204" pitchFamily="34" charset="0"/>
            </a:rPr>
            <a:t>all the</a:t>
          </a:r>
          <a:r>
            <a:rPr lang="en-GB" sz="1300" b="1" i="0" u="none" baseline="0">
              <a:solidFill>
                <a:srgbClr val="FF9933"/>
              </a:solidFill>
              <a:effectLst/>
              <a:latin typeface="Arial" panose="020B0604020202020204" pitchFamily="34" charset="0"/>
              <a:ea typeface="+mn-ea"/>
              <a:cs typeface="Arial" panose="020B0604020202020204" pitchFamily="34" charset="0"/>
            </a:rPr>
            <a:t> </a:t>
          </a:r>
          <a:r>
            <a:rPr lang="en-GB" sz="1300" b="1" i="0" u="none">
              <a:solidFill>
                <a:srgbClr val="FF9933"/>
              </a:solidFill>
              <a:effectLst/>
              <a:latin typeface="Arial" panose="020B0604020202020204" pitchFamily="34" charset="0"/>
              <a:ea typeface="+mn-ea"/>
              <a:cs typeface="Arial" panose="020B0604020202020204" pitchFamily="34" charset="0"/>
            </a:rPr>
            <a:t>products with a profit of 0.14%</a:t>
          </a:r>
          <a:r>
            <a:rPr lang="en-GB" sz="1300" b="1" i="0" u="none">
              <a:solidFill>
                <a:srgbClr val="F0E9DE"/>
              </a:solidFill>
              <a:effectLst/>
              <a:latin typeface="Arial" panose="020B0604020202020204" pitchFamily="34" charset="0"/>
              <a:ea typeface="+mn-ea"/>
              <a:cs typeface="Arial" panose="020B0604020202020204" pitchFamily="34" charset="0"/>
            </a:rPr>
            <a:t>, </a:t>
          </a:r>
          <a:r>
            <a:rPr lang="en-GB" sz="1300" b="1" i="0" u="none">
              <a:solidFill>
                <a:srgbClr val="50C878"/>
              </a:solidFill>
              <a:effectLst/>
              <a:latin typeface="Arial" panose="020B0604020202020204" pitchFamily="34" charset="0"/>
              <a:ea typeface="+mn-ea"/>
              <a:cs typeface="Arial" panose="020B0604020202020204" pitchFamily="34" charset="0"/>
            </a:rPr>
            <a:t>whereas the</a:t>
          </a:r>
          <a:r>
            <a:rPr lang="en-GB" sz="1300" b="1" i="0" u="none" baseline="0">
              <a:solidFill>
                <a:srgbClr val="50C878"/>
              </a:solidFill>
              <a:effectLst/>
              <a:latin typeface="Arial" panose="020B0604020202020204" pitchFamily="34" charset="0"/>
              <a:ea typeface="+mn-ea"/>
              <a:cs typeface="Arial" panose="020B0604020202020204" pitchFamily="34" charset="0"/>
            </a:rPr>
            <a:t> </a:t>
          </a:r>
          <a:r>
            <a:rPr lang="en-GB" sz="1300" b="1" i="0" u="sng">
              <a:solidFill>
                <a:srgbClr val="50C878"/>
              </a:solidFill>
              <a:effectLst/>
              <a:latin typeface="Arial" panose="020B0604020202020204" pitchFamily="34" charset="0"/>
              <a:ea typeface="+mn-ea"/>
              <a:cs typeface="Arial" panose="020B0604020202020204" pitchFamily="34" charset="0"/>
            </a:rPr>
            <a:t>Colombian</a:t>
          </a:r>
          <a:r>
            <a:rPr lang="en-GB" sz="1300" b="1" i="0" u="sng" baseline="0">
              <a:solidFill>
                <a:srgbClr val="50C878"/>
              </a:solidFill>
              <a:effectLst/>
              <a:latin typeface="Arial" panose="020B0604020202020204" pitchFamily="34" charset="0"/>
              <a:ea typeface="+mn-ea"/>
              <a:cs typeface="Arial" panose="020B0604020202020204" pitchFamily="34" charset="0"/>
            </a:rPr>
            <a:t> </a:t>
          </a:r>
          <a:r>
            <a:rPr lang="en-GB" sz="1300" b="1" i="0" u="sng">
              <a:solidFill>
                <a:srgbClr val="50C878"/>
              </a:solidFill>
              <a:effectLst/>
              <a:latin typeface="Arial" panose="020B0604020202020204" pitchFamily="34" charset="0"/>
              <a:ea typeface="+mn-ea"/>
              <a:cs typeface="Arial" panose="020B0604020202020204" pitchFamily="34" charset="0"/>
            </a:rPr>
            <a:t>product </a:t>
          </a:r>
          <a:r>
            <a:rPr lang="en-GB" sz="1300" b="1" i="0" u="none" baseline="0">
              <a:solidFill>
                <a:srgbClr val="50C878"/>
              </a:solidFill>
              <a:effectLst/>
              <a:latin typeface="Arial" panose="020B0604020202020204" pitchFamily="34" charset="0"/>
              <a:ea typeface="+mn-ea"/>
              <a:cs typeface="Arial" panose="020B0604020202020204" pitchFamily="34" charset="0"/>
            </a:rPr>
            <a:t> </a:t>
          </a:r>
          <a:r>
            <a:rPr lang="en-GB" sz="1300" b="1" i="0" u="none">
              <a:solidFill>
                <a:srgbClr val="50C878"/>
              </a:solidFill>
              <a:effectLst/>
              <a:latin typeface="Arial" panose="020B0604020202020204" pitchFamily="34" charset="0"/>
              <a:ea typeface="+mn-ea"/>
              <a:cs typeface="Arial" panose="020B0604020202020204" pitchFamily="34" charset="0"/>
            </a:rPr>
            <a:t>attained the </a:t>
          </a:r>
          <a:r>
            <a:rPr lang="en-GB" sz="1300" b="1" i="0" u="sng">
              <a:solidFill>
                <a:srgbClr val="50C878"/>
              </a:solidFill>
              <a:effectLst/>
              <a:latin typeface="Arial" panose="020B0604020202020204" pitchFamily="34" charset="0"/>
              <a:ea typeface="+mn-ea"/>
              <a:cs typeface="Arial" panose="020B0604020202020204" pitchFamily="34" charset="0"/>
            </a:rPr>
            <a:t>most</a:t>
          </a:r>
          <a:r>
            <a:rPr lang="en-GB" sz="1300" b="1" i="0" u="sng" baseline="0">
              <a:solidFill>
                <a:srgbClr val="50C878"/>
              </a:solidFill>
              <a:effectLst/>
              <a:latin typeface="Arial" panose="020B0604020202020204" pitchFamily="34" charset="0"/>
              <a:ea typeface="+mn-ea"/>
              <a:cs typeface="Arial" panose="020B0604020202020204" pitchFamily="34" charset="0"/>
            </a:rPr>
            <a:t> </a:t>
          </a:r>
          <a:r>
            <a:rPr lang="en-GB" sz="1300" b="1" i="0" u="sng">
              <a:solidFill>
                <a:srgbClr val="50C878"/>
              </a:solidFill>
              <a:effectLst/>
              <a:latin typeface="Arial" panose="020B0604020202020204" pitchFamily="34" charset="0"/>
              <a:ea typeface="+mn-ea"/>
              <a:cs typeface="Arial" panose="020B0604020202020204" pitchFamily="34" charset="0"/>
            </a:rPr>
            <a:t>profitable</a:t>
          </a:r>
          <a:r>
            <a:rPr lang="en-GB" sz="1300" b="1" i="0" u="sng" baseline="0">
              <a:solidFill>
                <a:srgbClr val="50C878"/>
              </a:solidFill>
              <a:effectLst/>
              <a:latin typeface="Arial" panose="020B0604020202020204" pitchFamily="34" charset="0"/>
              <a:ea typeface="+mn-ea"/>
              <a:cs typeface="Arial" panose="020B0604020202020204" pitchFamily="34" charset="0"/>
            </a:rPr>
            <a:t> </a:t>
          </a:r>
          <a:r>
            <a:rPr lang="en-GB" sz="1300" b="1" i="0" u="none">
              <a:solidFill>
                <a:srgbClr val="50C878"/>
              </a:solidFill>
              <a:effectLst/>
              <a:latin typeface="Arial" panose="020B0604020202020204" pitchFamily="34" charset="0"/>
              <a:ea typeface="+mn-ea"/>
              <a:cs typeface="Arial" panose="020B0604020202020204" pitchFamily="34" charset="0"/>
            </a:rPr>
            <a:t>outcome with a profit of 20.11%</a:t>
          </a:r>
          <a:r>
            <a:rPr lang="en-GB" sz="1300" b="1" i="0">
              <a:solidFill>
                <a:srgbClr val="F0E9DE"/>
              </a:solidFill>
              <a:effectLst/>
              <a:latin typeface="Arial" panose="020B0604020202020204" pitchFamily="34" charset="0"/>
              <a:ea typeface="+mn-ea"/>
              <a:cs typeface="Arial" panose="020B0604020202020204" pitchFamily="34" charset="0"/>
            </a:rPr>
            <a:t>.</a:t>
          </a:r>
          <a:endParaRPr lang="en-GB" sz="1300" b="1" i="0" u="none">
            <a:solidFill>
              <a:srgbClr val="F0E9DE"/>
            </a:solidFill>
            <a:latin typeface="Arial" panose="020B0604020202020204" pitchFamily="34" charset="0"/>
            <a:cs typeface="Arial" panose="020B0604020202020204" pitchFamily="34" charset="0"/>
          </a:endParaRPr>
        </a:p>
      </xdr:txBody>
    </xdr:sp>
    <xdr:clientData/>
  </xdr:twoCellAnchor>
  <xdr:twoCellAnchor>
    <xdr:from>
      <xdr:col>11</xdr:col>
      <xdr:colOff>596900</xdr:colOff>
      <xdr:row>12</xdr:row>
      <xdr:rowOff>139700</xdr:rowOff>
    </xdr:from>
    <xdr:to>
      <xdr:col>16</xdr:col>
      <xdr:colOff>552450</xdr:colOff>
      <xdr:row>19</xdr:row>
      <xdr:rowOff>146050</xdr:rowOff>
    </xdr:to>
    <xdr:sp macro="" textlink="">
      <xdr:nvSpPr>
        <xdr:cNvPr id="6" name="Rectangle: Rounded Corners 5">
          <a:extLst>
            <a:ext uri="{FF2B5EF4-FFF2-40B4-BE49-F238E27FC236}">
              <a16:creationId xmlns:a16="http://schemas.microsoft.com/office/drawing/2014/main" id="{00000000-0008-0000-0900-000006000000}"/>
            </a:ext>
          </a:extLst>
        </xdr:cNvPr>
        <xdr:cNvSpPr/>
      </xdr:nvSpPr>
      <xdr:spPr>
        <a:xfrm>
          <a:off x="8699500" y="2349500"/>
          <a:ext cx="3003550" cy="1308100"/>
        </a:xfrm>
        <a:prstGeom prst="roundRect">
          <a:avLst/>
        </a:prstGeom>
        <a:solidFill>
          <a:srgbClr val="6B4A36"/>
        </a:solidFill>
        <a:ln w="28575">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12</xdr:col>
      <xdr:colOff>304800</xdr:colOff>
      <xdr:row>14</xdr:row>
      <xdr:rowOff>95250</xdr:rowOff>
    </xdr:from>
    <xdr:to>
      <xdr:col>16</xdr:col>
      <xdr:colOff>247650</xdr:colOff>
      <xdr:row>19</xdr:row>
      <xdr:rowOff>82550</xdr:rowOff>
    </xdr:to>
    <mc:AlternateContent xmlns:mc="http://schemas.openxmlformats.org/markup-compatibility/2006" xmlns:a14="http://schemas.microsoft.com/office/drawing/2010/main">
      <mc:Choice Requires="a14">
        <xdr:graphicFrame macro="">
          <xdr:nvGraphicFramePr>
            <xdr:cNvPr id="4" name="Product Type  1">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Product Type  1"/>
            </a:graphicData>
          </a:graphic>
        </xdr:graphicFrame>
      </mc:Choice>
      <mc:Fallback xmlns="">
        <xdr:sp macro="" textlink="">
          <xdr:nvSpPr>
            <xdr:cNvPr id="0" name=""/>
            <xdr:cNvSpPr>
              <a:spLocks noTextEdit="1"/>
            </xdr:cNvSpPr>
          </xdr:nvSpPr>
          <xdr:spPr>
            <a:xfrm>
              <a:off x="9017000" y="2673350"/>
              <a:ext cx="2381250" cy="9207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381000</xdr:colOff>
      <xdr:row>12</xdr:row>
      <xdr:rowOff>165100</xdr:rowOff>
    </xdr:from>
    <xdr:to>
      <xdr:col>15</xdr:col>
      <xdr:colOff>431800</xdr:colOff>
      <xdr:row>14</xdr:row>
      <xdr:rowOff>88900</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9702800" y="2374900"/>
          <a:ext cx="1270000" cy="292100"/>
        </a:xfrm>
        <a:prstGeom prst="rect">
          <a:avLst/>
        </a:prstGeom>
        <a:solidFill>
          <a:srgbClr val="6B4A36"/>
        </a:solidFill>
        <a:ln w="9525" cmpd="sng">
          <a:solidFill>
            <a:srgbClr val="6B4A3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u="sng">
              <a:solidFill>
                <a:srgbClr val="F0E9DE"/>
              </a:solidFill>
              <a:latin typeface="Arial" panose="020B0604020202020204" pitchFamily="34" charset="0"/>
              <a:cs typeface="Arial" panose="020B0604020202020204" pitchFamily="34" charset="0"/>
            </a:rPr>
            <a:t>FILTER :-</a:t>
          </a:r>
          <a:r>
            <a:rPr lang="en-GB" sz="1400" b="1" u="sng" baseline="0">
              <a:solidFill>
                <a:srgbClr val="F0E9DE"/>
              </a:solidFill>
              <a:latin typeface="Arial" panose="020B0604020202020204" pitchFamily="34" charset="0"/>
              <a:cs typeface="Arial" panose="020B0604020202020204" pitchFamily="34" charset="0"/>
            </a:rPr>
            <a:t> </a:t>
          </a:r>
          <a:endParaRPr lang="en-GB" sz="1400" b="1" u="sng">
            <a:solidFill>
              <a:srgbClr val="F0E9DE"/>
            </a:solidFill>
            <a:latin typeface="Arial" panose="020B0604020202020204" pitchFamily="34" charset="0"/>
            <a:cs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120650</xdr:colOff>
      <xdr:row>0</xdr:row>
      <xdr:rowOff>63500</xdr:rowOff>
    </xdr:from>
    <xdr:to>
      <xdr:col>14</xdr:col>
      <xdr:colOff>596900</xdr:colOff>
      <xdr:row>19</xdr:row>
      <xdr:rowOff>76200</xdr:rowOff>
    </xdr:to>
    <xdr:graphicFrame macro="">
      <xdr:nvGraphicFramePr>
        <xdr:cNvPr id="2" name="Chart 1" descr="Chart type: Clustered Bar. 'Inventory Margin' by 'Market_size' and 'Type'&#10;&#10;Description automatically generated">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88900</xdr:colOff>
      <xdr:row>6</xdr:row>
      <xdr:rowOff>82550</xdr:rowOff>
    </xdr:from>
    <xdr:to>
      <xdr:col>3</xdr:col>
      <xdr:colOff>698500</xdr:colOff>
      <xdr:row>18</xdr:row>
      <xdr:rowOff>165100</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8900" y="1187450"/>
          <a:ext cx="4000500" cy="2292350"/>
        </a:xfrm>
        <a:prstGeom prst="rect">
          <a:avLst/>
        </a:prstGeom>
        <a:solidFill>
          <a:srgbClr val="6B4A36"/>
        </a:solidFill>
        <a:ln w="2857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u="sng">
              <a:solidFill>
                <a:srgbClr val="F0E9DE"/>
              </a:solidFill>
              <a:latin typeface="Arial" panose="020B0604020202020204" pitchFamily="34" charset="0"/>
              <a:cs typeface="Arial" panose="020B0604020202020204" pitchFamily="34" charset="0"/>
            </a:rPr>
            <a:t>DATA VISUALIZATION</a:t>
          </a:r>
          <a:r>
            <a:rPr lang="en-GB" sz="1400" b="1" u="sng" baseline="0">
              <a:solidFill>
                <a:srgbClr val="F0E9DE"/>
              </a:solidFill>
              <a:latin typeface="Arial" panose="020B0604020202020204" pitchFamily="34" charset="0"/>
              <a:cs typeface="Arial" panose="020B0604020202020204" pitchFamily="34" charset="0"/>
            </a:rPr>
            <a:t> STATEMENT :- </a:t>
          </a:r>
        </a:p>
        <a:p>
          <a:endParaRPr lang="en-GB" sz="1400" b="1" u="sng" baseline="0">
            <a:solidFill>
              <a:srgbClr val="F0E9DE"/>
            </a:solidFill>
            <a:latin typeface="Arial" panose="020B0604020202020204" pitchFamily="34" charset="0"/>
            <a:cs typeface="Arial" panose="020B0604020202020204" pitchFamily="34" charset="0"/>
          </a:endParaRPr>
        </a:p>
        <a:p>
          <a:r>
            <a:rPr lang="en-GB" sz="1400" b="1" i="0">
              <a:solidFill>
                <a:srgbClr val="F0E9DE"/>
              </a:solidFill>
              <a:effectLst/>
              <a:latin typeface="Arial" panose="020B0604020202020204" pitchFamily="34" charset="0"/>
              <a:ea typeface="+mn-ea"/>
              <a:cs typeface="Arial" panose="020B0604020202020204" pitchFamily="34" charset="0"/>
            </a:rPr>
            <a:t>According to the visualization,</a:t>
          </a:r>
          <a:r>
            <a:rPr lang="en-GB" sz="1400" b="1" i="0">
              <a:solidFill>
                <a:srgbClr val="50C878"/>
              </a:solidFill>
              <a:effectLst/>
              <a:latin typeface="Arial" panose="020B0604020202020204" pitchFamily="34" charset="0"/>
              <a:ea typeface="+mn-ea"/>
              <a:cs typeface="Arial" panose="020B0604020202020204" pitchFamily="34" charset="0"/>
            </a:rPr>
            <a:t> </a:t>
          </a:r>
          <a:r>
            <a:rPr lang="en-GB" sz="1400" b="1" i="0" u="sng">
              <a:solidFill>
                <a:srgbClr val="50C878"/>
              </a:solidFill>
              <a:effectLst/>
              <a:latin typeface="Arial" panose="020B0604020202020204" pitchFamily="34" charset="0"/>
              <a:ea typeface="+mn-ea"/>
              <a:cs typeface="Arial" panose="020B0604020202020204" pitchFamily="34" charset="0"/>
            </a:rPr>
            <a:t>Decaf</a:t>
          </a:r>
        </a:p>
        <a:p>
          <a:r>
            <a:rPr lang="en-GB" sz="1400" b="1" i="0" u="sng">
              <a:solidFill>
                <a:srgbClr val="50C878"/>
              </a:solidFill>
              <a:effectLst/>
              <a:latin typeface="Arial" panose="020B0604020202020204" pitchFamily="34" charset="0"/>
              <a:ea typeface="+mn-ea"/>
              <a:cs typeface="Arial" panose="020B0604020202020204" pitchFamily="34" charset="0"/>
            </a:rPr>
            <a:t>coffee outperforms Regular coffee in</a:t>
          </a:r>
        </a:p>
        <a:p>
          <a:r>
            <a:rPr lang="en-GB" sz="1400" b="1" i="0" u="sng">
              <a:solidFill>
                <a:srgbClr val="50C878"/>
              </a:solidFill>
              <a:effectLst/>
              <a:latin typeface="Arial" panose="020B0604020202020204" pitchFamily="34" charset="0"/>
              <a:ea typeface="+mn-ea"/>
              <a:cs typeface="Arial" panose="020B0604020202020204" pitchFamily="34" charset="0"/>
            </a:rPr>
            <a:t>terms of inventory margin across both</a:t>
          </a:r>
        </a:p>
        <a:p>
          <a:r>
            <a:rPr lang="en-GB" sz="1400" b="1" i="0" u="sng">
              <a:solidFill>
                <a:srgbClr val="50C878"/>
              </a:solidFill>
              <a:effectLst/>
              <a:latin typeface="Arial" panose="020B0604020202020204" pitchFamily="34" charset="0"/>
              <a:ea typeface="+mn-ea"/>
              <a:cs typeface="Arial" panose="020B0604020202020204" pitchFamily="34" charset="0"/>
            </a:rPr>
            <a:t>market sizes</a:t>
          </a:r>
          <a:r>
            <a:rPr lang="en-GB" sz="1400" b="1" i="0">
              <a:solidFill>
                <a:srgbClr val="50C878"/>
              </a:solidFill>
              <a:effectLst/>
              <a:latin typeface="Arial" panose="020B0604020202020204" pitchFamily="34" charset="0"/>
              <a:ea typeface="+mn-ea"/>
              <a:cs typeface="Arial" panose="020B0604020202020204" pitchFamily="34" charset="0"/>
            </a:rPr>
            <a:t>.</a:t>
          </a:r>
          <a:r>
            <a:rPr lang="en-GB" sz="1400" b="1" i="0">
              <a:solidFill>
                <a:srgbClr val="F0E9DE"/>
              </a:solidFill>
              <a:effectLst/>
              <a:latin typeface="Arial" panose="020B0604020202020204" pitchFamily="34" charset="0"/>
              <a:ea typeface="+mn-ea"/>
              <a:cs typeface="Arial" panose="020B0604020202020204" pitchFamily="34" charset="0"/>
            </a:rPr>
            <a:t> Moreover, Major Markets</a:t>
          </a:r>
        </a:p>
        <a:p>
          <a:r>
            <a:rPr lang="en-GB" sz="1400" b="1" i="0">
              <a:solidFill>
                <a:srgbClr val="F0E9DE"/>
              </a:solidFill>
              <a:effectLst/>
              <a:latin typeface="Arial" panose="020B0604020202020204" pitchFamily="34" charset="0"/>
              <a:ea typeface="+mn-ea"/>
              <a:cs typeface="Arial" panose="020B0604020202020204" pitchFamily="34" charset="0"/>
            </a:rPr>
            <a:t>generate higher inventory margins</a:t>
          </a:r>
        </a:p>
        <a:p>
          <a:r>
            <a:rPr lang="en-GB" sz="1400" b="1" i="0">
              <a:solidFill>
                <a:srgbClr val="F0E9DE"/>
              </a:solidFill>
              <a:effectLst/>
              <a:latin typeface="Arial" panose="020B0604020202020204" pitchFamily="34" charset="0"/>
              <a:ea typeface="+mn-ea"/>
              <a:cs typeface="Arial" panose="020B0604020202020204" pitchFamily="34" charset="0"/>
            </a:rPr>
            <a:t>than Small Markets for both coffee</a:t>
          </a:r>
        </a:p>
        <a:p>
          <a:r>
            <a:rPr lang="en-GB" sz="1400" b="1" i="0">
              <a:solidFill>
                <a:srgbClr val="F0E9DE"/>
              </a:solidFill>
              <a:effectLst/>
              <a:latin typeface="Arial" panose="020B0604020202020204" pitchFamily="34" charset="0"/>
              <a:ea typeface="+mn-ea"/>
              <a:cs typeface="Arial" panose="020B0604020202020204" pitchFamily="34" charset="0"/>
            </a:rPr>
            <a:t>varieties. </a:t>
          </a:r>
          <a:r>
            <a:rPr lang="en-GB" sz="1400" b="1" i="0" u="sng">
              <a:solidFill>
                <a:srgbClr val="F0E9DE"/>
              </a:solidFill>
              <a:effectLst/>
              <a:latin typeface="Arial" panose="020B0604020202020204" pitchFamily="34" charset="0"/>
              <a:ea typeface="+mn-ea"/>
              <a:cs typeface="Arial" panose="020B0604020202020204" pitchFamily="34" charset="0"/>
            </a:rPr>
            <a:t>The mean inventory margin of</a:t>
          </a:r>
          <a:r>
            <a:rPr lang="en-GB" sz="1400" b="1" i="0" u="sng" baseline="0">
              <a:solidFill>
                <a:srgbClr val="F0E9DE"/>
              </a:solidFill>
              <a:effectLst/>
              <a:latin typeface="Arial" panose="020B0604020202020204" pitchFamily="34" charset="0"/>
              <a:ea typeface="+mn-ea"/>
              <a:cs typeface="Arial" panose="020B0604020202020204" pitchFamily="34" charset="0"/>
            </a:rPr>
            <a:t> </a:t>
          </a:r>
          <a:r>
            <a:rPr lang="en-GB" sz="1400" b="1" i="0" u="sng">
              <a:solidFill>
                <a:srgbClr val="F0E9DE"/>
              </a:solidFill>
              <a:effectLst/>
              <a:latin typeface="Arial" panose="020B0604020202020204" pitchFamily="34" charset="0"/>
              <a:ea typeface="+mn-ea"/>
              <a:cs typeface="Arial" panose="020B0604020202020204" pitchFamily="34" charset="0"/>
            </a:rPr>
            <a:t>Market</a:t>
          </a:r>
          <a:r>
            <a:rPr lang="en-GB" sz="1400" b="1" i="0" u="sng" baseline="0">
              <a:solidFill>
                <a:srgbClr val="F0E9DE"/>
              </a:solidFill>
              <a:effectLst/>
              <a:latin typeface="Arial" panose="020B0604020202020204" pitchFamily="34" charset="0"/>
              <a:ea typeface="+mn-ea"/>
              <a:cs typeface="Arial" panose="020B0604020202020204" pitchFamily="34" charset="0"/>
            </a:rPr>
            <a:t> size </a:t>
          </a:r>
          <a:r>
            <a:rPr lang="en-GB" sz="1400" b="1" i="0" u="sng">
              <a:solidFill>
                <a:srgbClr val="F0E9DE"/>
              </a:solidFill>
              <a:effectLst/>
              <a:latin typeface="Arial" panose="020B0604020202020204" pitchFamily="34" charset="0"/>
              <a:ea typeface="+mn-ea"/>
              <a:cs typeface="Arial" panose="020B0604020202020204" pitchFamily="34" charset="0"/>
            </a:rPr>
            <a:t>is $815.16</a:t>
          </a:r>
          <a:r>
            <a:rPr lang="en-GB" sz="1400" b="1" i="0">
              <a:solidFill>
                <a:srgbClr val="F0E9DE"/>
              </a:solidFill>
              <a:effectLst/>
              <a:latin typeface="Arial" panose="020B0604020202020204" pitchFamily="34" charset="0"/>
              <a:ea typeface="+mn-ea"/>
              <a:cs typeface="Arial" panose="020B0604020202020204" pitchFamily="34" charset="0"/>
            </a:rPr>
            <a:t>.</a:t>
          </a:r>
          <a:endParaRPr lang="en-GB" sz="1400" b="1" u="sng" baseline="0">
            <a:solidFill>
              <a:srgbClr val="F0E9DE"/>
            </a:solidFill>
            <a:latin typeface="Arial" panose="020B0604020202020204" pitchFamily="34" charset="0"/>
            <a:cs typeface="Arial" panose="020B0604020202020204" pitchFamily="34" charset="0"/>
          </a:endParaRPr>
        </a:p>
        <a:p>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361950</xdr:colOff>
      <xdr:row>0</xdr:row>
      <xdr:rowOff>63500</xdr:rowOff>
    </xdr:from>
    <xdr:to>
      <xdr:col>9</xdr:col>
      <xdr:colOff>419100</xdr:colOff>
      <xdr:row>19</xdr:row>
      <xdr:rowOff>63500</xdr:rowOff>
    </xdr:to>
    <xdr:graphicFrame macro="">
      <xdr:nvGraphicFramePr>
        <xdr:cNvPr id="3" name="Chart 2" descr="Chart type: Scatter. Field: Sales and Field: Target_profit appear highly correlated.&#10;&#10;Description automatically generated">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539750</xdr:colOff>
      <xdr:row>0</xdr:row>
      <xdr:rowOff>76200</xdr:rowOff>
    </xdr:from>
    <xdr:to>
      <xdr:col>19</xdr:col>
      <xdr:colOff>50800</xdr:colOff>
      <xdr:row>19</xdr:row>
      <xdr:rowOff>38100</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026150" y="76200"/>
          <a:ext cx="5607050" cy="3460750"/>
        </a:xfrm>
        <a:prstGeom prst="rect">
          <a:avLst/>
        </a:prstGeom>
        <a:solidFill>
          <a:srgbClr val="6B4A36"/>
        </a:solidFill>
        <a:ln w="2857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u="sng">
              <a:solidFill>
                <a:srgbClr val="F0E9DE"/>
              </a:solidFill>
              <a:latin typeface="Arial" panose="020B0604020202020204" pitchFamily="34" charset="0"/>
              <a:cs typeface="Arial" panose="020B0604020202020204" pitchFamily="34" charset="0"/>
            </a:rPr>
            <a:t>DATA VISUALIZATION STATEMENT</a:t>
          </a:r>
          <a:r>
            <a:rPr lang="en-GB" sz="1400" b="1" u="sng" baseline="0">
              <a:solidFill>
                <a:srgbClr val="F0E9DE"/>
              </a:solidFill>
              <a:latin typeface="Arial" panose="020B0604020202020204" pitchFamily="34" charset="0"/>
              <a:cs typeface="Arial" panose="020B0604020202020204" pitchFamily="34" charset="0"/>
            </a:rPr>
            <a:t> : -</a:t>
          </a:r>
        </a:p>
        <a:p>
          <a:endParaRPr lang="en-GB" sz="1400" b="1" u="sng" baseline="0">
            <a:solidFill>
              <a:srgbClr val="FF0000"/>
            </a:solidFill>
            <a:latin typeface="Arial" panose="020B0604020202020204" pitchFamily="34" charset="0"/>
            <a:cs typeface="Arial" panose="020B0604020202020204" pitchFamily="34" charset="0"/>
          </a:endParaRPr>
        </a:p>
        <a:p>
          <a:r>
            <a:rPr lang="en-GB" sz="1600" b="1">
              <a:solidFill>
                <a:srgbClr val="F0E9DE"/>
              </a:solidFill>
              <a:latin typeface="Arial Black" panose="020B0A04020102020204" pitchFamily="34" charset="0"/>
              <a:cs typeface="Arial" panose="020B0604020202020204" pitchFamily="34" charset="0"/>
            </a:rPr>
            <a:t>• </a:t>
          </a:r>
          <a:r>
            <a:rPr lang="en-GB" sz="1600" b="1">
              <a:solidFill>
                <a:srgbClr val="F0E9DE"/>
              </a:solidFill>
              <a:latin typeface="Arial" panose="020B0604020202020204" pitchFamily="34" charset="0"/>
              <a:cs typeface="Arial" panose="020B0604020202020204" pitchFamily="34" charset="0"/>
            </a:rPr>
            <a:t>The graph demonstrates a </a:t>
          </a:r>
          <a:r>
            <a:rPr lang="en-GB" sz="1600" b="1" u="sng">
              <a:solidFill>
                <a:srgbClr val="50C878"/>
              </a:solidFill>
              <a:latin typeface="Arial" panose="020B0604020202020204" pitchFamily="34" charset="0"/>
              <a:cs typeface="Arial" panose="020B0604020202020204" pitchFamily="34" charset="0"/>
            </a:rPr>
            <a:t>robust positive correlation</a:t>
          </a:r>
        </a:p>
        <a:p>
          <a:r>
            <a:rPr lang="en-GB" sz="1600" b="1">
              <a:solidFill>
                <a:srgbClr val="F0E9DE"/>
              </a:solidFill>
              <a:latin typeface="Arial" panose="020B0604020202020204" pitchFamily="34" charset="0"/>
              <a:cs typeface="Arial" panose="020B0604020202020204" pitchFamily="34" charset="0"/>
            </a:rPr>
            <a:t>   between sales and target profit, implying that higher</a:t>
          </a:r>
        </a:p>
        <a:p>
          <a:r>
            <a:rPr lang="en-GB" sz="1600" b="1">
              <a:solidFill>
                <a:srgbClr val="F0E9DE"/>
              </a:solidFill>
              <a:latin typeface="Arial" panose="020B0604020202020204" pitchFamily="34" charset="0"/>
              <a:cs typeface="Arial" panose="020B0604020202020204" pitchFamily="34" charset="0"/>
            </a:rPr>
            <a:t>   sales lead to higher target profit. </a:t>
          </a:r>
        </a:p>
        <a:p>
          <a:endParaRPr lang="en-GB" sz="1600" b="1">
            <a:solidFill>
              <a:srgbClr val="F0E9DE"/>
            </a:solidFill>
            <a:latin typeface="Arial" panose="020B0604020202020204" pitchFamily="34" charset="0"/>
            <a:cs typeface="Arial" panose="020B0604020202020204" pitchFamily="34" charset="0"/>
          </a:endParaRPr>
        </a:p>
        <a:p>
          <a:r>
            <a:rPr lang="en-GB" sz="1600" b="1">
              <a:solidFill>
                <a:srgbClr val="F0E9DE"/>
              </a:solidFill>
              <a:latin typeface="Arial" panose="020B0604020202020204" pitchFamily="34" charset="0"/>
              <a:cs typeface="Arial" panose="020B0604020202020204" pitchFamily="34" charset="0"/>
            </a:rPr>
            <a:t>• This indicates that the company is </a:t>
          </a:r>
          <a:r>
            <a:rPr lang="en-GB" sz="1600" b="1" u="sng">
              <a:solidFill>
                <a:srgbClr val="50C878"/>
              </a:solidFill>
              <a:latin typeface="Arial" panose="020B0604020202020204" pitchFamily="34" charset="0"/>
              <a:cs typeface="Arial" panose="020B0604020202020204" pitchFamily="34" charset="0"/>
            </a:rPr>
            <a:t>achieving its profit</a:t>
          </a:r>
        </a:p>
        <a:p>
          <a:r>
            <a:rPr lang="en-GB" sz="1600" b="1">
              <a:solidFill>
                <a:srgbClr val="F0E9DE"/>
              </a:solidFill>
              <a:latin typeface="Arial" panose="020B0604020202020204" pitchFamily="34" charset="0"/>
              <a:cs typeface="Arial" panose="020B0604020202020204" pitchFamily="34" charset="0"/>
            </a:rPr>
            <a:t>   </a:t>
          </a:r>
          <a:r>
            <a:rPr lang="en-GB" sz="1600" b="1" u="sng">
              <a:solidFill>
                <a:srgbClr val="50C878"/>
              </a:solidFill>
              <a:latin typeface="Arial" panose="020B0604020202020204" pitchFamily="34" charset="0"/>
              <a:cs typeface="Arial" panose="020B0604020202020204" pitchFamily="34" charset="0"/>
            </a:rPr>
            <a:t>objectives</a:t>
          </a:r>
          <a:r>
            <a:rPr lang="en-GB" sz="1600" b="1">
              <a:solidFill>
                <a:srgbClr val="F0E9DE"/>
              </a:solidFill>
              <a:latin typeface="Arial" panose="020B0604020202020204" pitchFamily="34" charset="0"/>
              <a:cs typeface="Arial" panose="020B0604020202020204" pitchFamily="34" charset="0"/>
            </a:rPr>
            <a:t> and has a </a:t>
          </a:r>
          <a:r>
            <a:rPr lang="en-GB" sz="1600" b="1" u="sng">
              <a:solidFill>
                <a:srgbClr val="50C878"/>
              </a:solidFill>
              <a:latin typeface="Arial" panose="020B0604020202020204" pitchFamily="34" charset="0"/>
              <a:cs typeface="Arial" panose="020B0604020202020204" pitchFamily="34" charset="0"/>
            </a:rPr>
            <a:t>strong financial performance</a:t>
          </a:r>
          <a:r>
            <a:rPr lang="en-GB" sz="1600" b="1">
              <a:solidFill>
                <a:srgbClr val="F0E9DE"/>
              </a:solidFill>
              <a:latin typeface="Arial" panose="020B0604020202020204" pitchFamily="34" charset="0"/>
              <a:cs typeface="Arial" panose="020B0604020202020204" pitchFamily="34" charset="0"/>
            </a:rPr>
            <a:t>.</a:t>
          </a:r>
        </a:p>
        <a:p>
          <a:endParaRPr lang="en-GB" sz="1600" b="1">
            <a:solidFill>
              <a:srgbClr val="F0E9DE"/>
            </a:solidFill>
            <a:latin typeface="Arial" panose="020B0604020202020204" pitchFamily="34" charset="0"/>
            <a:cs typeface="Arial" panose="020B0604020202020204" pitchFamily="34" charset="0"/>
          </a:endParaRPr>
        </a:p>
        <a:p>
          <a:r>
            <a:rPr lang="en-GB" sz="1600" b="1">
              <a:solidFill>
                <a:srgbClr val="F0E9DE"/>
              </a:solidFill>
              <a:latin typeface="Arial" panose="020B0604020202020204" pitchFamily="34" charset="0"/>
              <a:cs typeface="Arial" panose="020B0604020202020204" pitchFamily="34" charset="0"/>
            </a:rPr>
            <a:t>• However, the graph also shows </a:t>
          </a:r>
          <a:r>
            <a:rPr lang="en-GB" sz="1600" b="1" u="sng">
              <a:solidFill>
                <a:srgbClr val="FF9933"/>
              </a:solidFill>
              <a:latin typeface="Arial" panose="020B0604020202020204" pitchFamily="34" charset="0"/>
              <a:cs typeface="Arial" panose="020B0604020202020204" pitchFamily="34" charset="0"/>
            </a:rPr>
            <a:t>some variability</a:t>
          </a:r>
          <a:r>
            <a:rPr lang="en-GB" sz="1600" b="1">
              <a:solidFill>
                <a:srgbClr val="F0E9DE"/>
              </a:solidFill>
              <a:latin typeface="Arial" panose="020B0604020202020204" pitchFamily="34" charset="0"/>
              <a:cs typeface="Arial" panose="020B0604020202020204" pitchFamily="34" charset="0"/>
            </a:rPr>
            <a:t> in the</a:t>
          </a:r>
        </a:p>
        <a:p>
          <a:r>
            <a:rPr lang="en-GB" sz="1600" b="1">
              <a:solidFill>
                <a:srgbClr val="F0E9DE"/>
              </a:solidFill>
              <a:latin typeface="Arial" panose="020B0604020202020204" pitchFamily="34" charset="0"/>
              <a:cs typeface="Arial" panose="020B0604020202020204" pitchFamily="34" charset="0"/>
            </a:rPr>
            <a:t>  data, as </a:t>
          </a:r>
          <a:r>
            <a:rPr lang="en-GB" sz="1600" b="1" u="sng">
              <a:solidFill>
                <a:srgbClr val="FF9933"/>
              </a:solidFill>
              <a:latin typeface="Arial" panose="020B0604020202020204" pitchFamily="34" charset="0"/>
              <a:cs typeface="Arial" panose="020B0604020202020204" pitchFamily="34" charset="0"/>
            </a:rPr>
            <a:t>some observations deviate more from the</a:t>
          </a:r>
        </a:p>
        <a:p>
          <a:r>
            <a:rPr lang="en-GB" sz="1600" b="1" u="none">
              <a:solidFill>
                <a:srgbClr val="FF9933"/>
              </a:solidFill>
              <a:latin typeface="Arial" panose="020B0604020202020204" pitchFamily="34" charset="0"/>
              <a:cs typeface="Arial" panose="020B0604020202020204" pitchFamily="34" charset="0"/>
            </a:rPr>
            <a:t>  </a:t>
          </a:r>
          <a:r>
            <a:rPr lang="en-GB" sz="1600" b="1" u="sng">
              <a:solidFill>
                <a:srgbClr val="FF9933"/>
              </a:solidFill>
              <a:latin typeface="Arial" panose="020B0604020202020204" pitchFamily="34" charset="0"/>
              <a:cs typeface="Arial" panose="020B0604020202020204" pitchFamily="34" charset="0"/>
            </a:rPr>
            <a:t>trend line than others</a:t>
          </a:r>
          <a:r>
            <a:rPr lang="en-GB" sz="1600" b="1">
              <a:solidFill>
                <a:srgbClr val="F0E9DE"/>
              </a:solidFill>
              <a:latin typeface="Arial" panose="020B0604020202020204" pitchFamily="34" charset="0"/>
              <a:cs typeface="Arial" panose="020B0604020202020204" pitchFamily="34" charset="0"/>
            </a:rPr>
            <a:t>.This may reflect the influence of</a:t>
          </a:r>
        </a:p>
        <a:p>
          <a:r>
            <a:rPr lang="en-GB" sz="1600" b="1">
              <a:solidFill>
                <a:srgbClr val="F0E9DE"/>
              </a:solidFill>
              <a:latin typeface="Arial" panose="020B0604020202020204" pitchFamily="34" charset="0"/>
              <a:cs typeface="Arial" panose="020B0604020202020204" pitchFamily="34" charset="0"/>
            </a:rPr>
            <a:t>  external factors such as </a:t>
          </a:r>
          <a:r>
            <a:rPr lang="en-GB" sz="1600" b="1" u="sng">
              <a:solidFill>
                <a:srgbClr val="F48484"/>
              </a:solidFill>
              <a:latin typeface="Arial" panose="020B0604020202020204" pitchFamily="34" charset="0"/>
              <a:cs typeface="Arial" panose="020B0604020202020204" pitchFamily="34" charset="0"/>
            </a:rPr>
            <a:t>seasonal fluctuations, </a:t>
          </a:r>
        </a:p>
        <a:p>
          <a:r>
            <a:rPr lang="en-GB" sz="1600" b="1" u="none">
              <a:solidFill>
                <a:srgbClr val="F48484"/>
              </a:solidFill>
              <a:latin typeface="Arial" panose="020B0604020202020204" pitchFamily="34" charset="0"/>
              <a:cs typeface="Arial" panose="020B0604020202020204" pitchFamily="34" charset="0"/>
            </a:rPr>
            <a:t>  </a:t>
          </a:r>
          <a:r>
            <a:rPr lang="en-GB" sz="1600" b="1" u="sng">
              <a:solidFill>
                <a:srgbClr val="F48484"/>
              </a:solidFill>
              <a:latin typeface="Arial" panose="020B0604020202020204" pitchFamily="34" charset="0"/>
              <a:cs typeface="Arial" panose="020B0604020202020204" pitchFamily="34" charset="0"/>
            </a:rPr>
            <a:t>marketing strategies, or competitive pressures</a:t>
          </a:r>
          <a:r>
            <a:rPr lang="en-GB" sz="1600" b="1">
              <a:solidFill>
                <a:srgbClr val="F0E9DE"/>
              </a:solidFill>
              <a:latin typeface="Arial" panose="020B0604020202020204" pitchFamily="34" charset="0"/>
              <a:cs typeface="Arial" panose="020B0604020202020204" pitchFamily="34" charset="0"/>
            </a:rPr>
            <a:t>.</a:t>
          </a:r>
          <a:endParaRPr lang="en-GB" sz="1600" b="1" u="none" baseline="0">
            <a:solidFill>
              <a:srgbClr val="F0E9DE"/>
            </a:solidFill>
            <a:latin typeface="Arial" panose="020B0604020202020204" pitchFamily="34" charset="0"/>
            <a:cs typeface="Arial" panose="020B0604020202020204"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99785</xdr:colOff>
      <xdr:row>0</xdr:row>
      <xdr:rowOff>68087</xdr:rowOff>
    </xdr:from>
    <xdr:to>
      <xdr:col>18</xdr:col>
      <xdr:colOff>208644</xdr:colOff>
      <xdr:row>28</xdr:row>
      <xdr:rowOff>81643</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317502</xdr:colOff>
      <xdr:row>0</xdr:row>
      <xdr:rowOff>63500</xdr:rowOff>
    </xdr:from>
    <xdr:to>
      <xdr:col>24</xdr:col>
      <xdr:colOff>498929</xdr:colOff>
      <xdr:row>28</xdr:row>
      <xdr:rowOff>90714</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899573" y="63500"/>
          <a:ext cx="3955142" cy="5506357"/>
        </a:xfrm>
        <a:prstGeom prst="rect">
          <a:avLst/>
        </a:prstGeom>
        <a:solidFill>
          <a:srgbClr val="6B4A36"/>
        </a:solidFill>
        <a:ln w="28575"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u="sng">
              <a:solidFill>
                <a:srgbClr val="F0E9DE"/>
              </a:solidFill>
              <a:latin typeface="Arial" panose="020B0604020202020204" pitchFamily="34" charset="0"/>
              <a:cs typeface="Arial" panose="020B0604020202020204" pitchFamily="34" charset="0"/>
            </a:rPr>
            <a:t>DATA VISUALISATION</a:t>
          </a:r>
          <a:r>
            <a:rPr lang="en-GB" sz="1800" b="1" u="sng" baseline="0">
              <a:solidFill>
                <a:srgbClr val="F0E9DE"/>
              </a:solidFill>
              <a:latin typeface="Arial" panose="020B0604020202020204" pitchFamily="34" charset="0"/>
              <a:cs typeface="Arial" panose="020B0604020202020204" pitchFamily="34" charset="0"/>
            </a:rPr>
            <a:t> STATEMENT :- </a:t>
          </a:r>
        </a:p>
        <a:p>
          <a:endParaRPr lang="en-GB" sz="1800" b="1" u="sng" baseline="0">
            <a:solidFill>
              <a:srgbClr val="F0E9DE"/>
            </a:solidFill>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GB" sz="1800" b="1" u="none" baseline="0">
              <a:solidFill>
                <a:srgbClr val="F0E9DE"/>
              </a:solidFill>
              <a:latin typeface="Arial" panose="020B0604020202020204" pitchFamily="34" charset="0"/>
              <a:cs typeface="Arial" panose="020B0604020202020204" pitchFamily="34" charset="0"/>
            </a:rPr>
            <a:t>According to the chart , four states - </a:t>
          </a:r>
          <a:r>
            <a:rPr lang="en-GB" sz="1800" b="1" u="sng" baseline="0">
              <a:solidFill>
                <a:srgbClr val="50C878"/>
              </a:solidFill>
              <a:latin typeface="Arial" panose="020B0604020202020204" pitchFamily="34" charset="0"/>
              <a:cs typeface="Arial" panose="020B0604020202020204" pitchFamily="34" charset="0"/>
            </a:rPr>
            <a:t>California, Louisiana, New Hampshire, and New York  have surpassed their sales goals by a considerable margin </a:t>
          </a:r>
          <a:r>
            <a:rPr lang="en-GB" sz="1800" b="1" u="none" baseline="0">
              <a:solidFill>
                <a:srgbClr val="F0E9DE"/>
              </a:solidFill>
              <a:latin typeface="Arial" panose="020B0604020202020204" pitchFamily="34" charset="0"/>
              <a:cs typeface="Arial" panose="020B0604020202020204" pitchFamily="34" charset="0"/>
            </a:rPr>
            <a:t>. while </a:t>
          </a:r>
          <a:r>
            <a:rPr lang="en-GB" sz="1800" b="1" u="sng" baseline="0">
              <a:solidFill>
                <a:srgbClr val="FF9933"/>
              </a:solidFill>
              <a:latin typeface="Arial" panose="020B0604020202020204" pitchFamily="34" charset="0"/>
              <a:cs typeface="Arial" panose="020B0604020202020204" pitchFamily="34" charset="0"/>
            </a:rPr>
            <a:t>Illinois has failed to meet its sales objective by a large gap . </a:t>
          </a:r>
          <a:r>
            <a:rPr lang="en-GB" sz="1800" b="1" u="none" baseline="0">
              <a:solidFill>
                <a:srgbClr val="F0E9DE"/>
              </a:solidFill>
              <a:latin typeface="Arial" panose="020B0604020202020204" pitchFamily="34" charset="0"/>
              <a:cs typeface="Arial" panose="020B0604020202020204" pitchFamily="34" charset="0"/>
            </a:rPr>
            <a:t>The chart also displays the aggregate performance of all the states, </a:t>
          </a:r>
          <a:r>
            <a:rPr lang="en-GB" sz="1800" b="1" i="0">
              <a:solidFill>
                <a:srgbClr val="F0E9DE"/>
              </a:solidFill>
              <a:effectLst/>
              <a:latin typeface="Arial" panose="020B0604020202020204" pitchFamily="34" charset="0"/>
              <a:ea typeface="+mn-ea"/>
              <a:cs typeface="Arial" panose="020B0604020202020204" pitchFamily="34" charset="0"/>
            </a:rPr>
            <a:t>All states have met their sales targets, with the exception of Illinois</a:t>
          </a:r>
          <a:r>
            <a:rPr lang="en-GB" sz="1800" b="1" u="none" baseline="0">
              <a:solidFill>
                <a:srgbClr val="F0E9DE"/>
              </a:solidFill>
              <a:latin typeface="Arial" panose="020B0604020202020204" pitchFamily="34" charset="0"/>
              <a:cs typeface="Arial" panose="020B0604020202020204" pitchFamily="34" charset="0"/>
            </a:rPr>
            <a:t> . </a:t>
          </a:r>
          <a:r>
            <a:rPr lang="en-GB" sz="1800" b="1" u="sng" baseline="0">
              <a:solidFill>
                <a:srgbClr val="F48484"/>
              </a:solidFill>
              <a:latin typeface="Arial" panose="020B0604020202020204" pitchFamily="34" charset="0"/>
              <a:cs typeface="Arial" panose="020B0604020202020204" pitchFamily="34" charset="0"/>
            </a:rPr>
            <a:t>This implies that the overall sales performance is satisfactory, but some states need to enhance their sales strategies.</a:t>
          </a:r>
        </a:p>
        <a:p>
          <a:endParaRPr lang="en-GB" sz="1800" b="1" u="sng" baseline="0">
            <a:solidFill>
              <a:srgbClr val="F0E9DE"/>
            </a:solidFill>
            <a:latin typeface="Arial" panose="020B0604020202020204" pitchFamily="34" charset="0"/>
            <a:cs typeface="Arial" panose="020B0604020202020204"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63500</xdr:colOff>
      <xdr:row>0</xdr:row>
      <xdr:rowOff>107950</xdr:rowOff>
    </xdr:from>
    <xdr:to>
      <xdr:col>9</xdr:col>
      <xdr:colOff>596900</xdr:colOff>
      <xdr:row>15</xdr:row>
      <xdr:rowOff>88900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107950</xdr:colOff>
      <xdr:row>1</xdr:row>
      <xdr:rowOff>127000</xdr:rowOff>
    </xdr:from>
    <xdr:to>
      <xdr:col>13</xdr:col>
      <xdr:colOff>107950</xdr:colOff>
      <xdr:row>15</xdr:row>
      <xdr:rowOff>73025</xdr:rowOff>
    </xdr:to>
    <mc:AlternateContent xmlns:mc="http://schemas.openxmlformats.org/markup-compatibility/2006" xmlns:a14="http://schemas.microsoft.com/office/drawing/2010/main">
      <mc:Choice Requires="a14">
        <xdr:graphicFrame macro="">
          <xdr:nvGraphicFramePr>
            <xdr:cNvPr id="4" name="Product">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6394450" y="3111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127000</xdr:colOff>
      <xdr:row>1</xdr:row>
      <xdr:rowOff>127000</xdr:rowOff>
    </xdr:from>
    <xdr:to>
      <xdr:col>16</xdr:col>
      <xdr:colOff>127000</xdr:colOff>
      <xdr:row>15</xdr:row>
      <xdr:rowOff>73025</xdr:rowOff>
    </xdr:to>
    <mc:AlternateContent xmlns:mc="http://schemas.openxmlformats.org/markup-compatibility/2006" xmlns:a14="http://schemas.microsoft.com/office/drawing/2010/main">
      <mc:Choice Requires="a14">
        <xdr:graphicFrame macro="">
          <xdr:nvGraphicFramePr>
            <xdr:cNvPr id="5" name="State">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8242300" y="3111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539750</xdr:colOff>
      <xdr:row>16</xdr:row>
      <xdr:rowOff>146051</xdr:rowOff>
    </xdr:from>
    <xdr:to>
      <xdr:col>15</xdr:col>
      <xdr:colOff>539750</xdr:colOff>
      <xdr:row>21</xdr:row>
      <xdr:rowOff>165101</xdr:rowOff>
    </xdr:to>
    <mc:AlternateContent xmlns:mc="http://schemas.openxmlformats.org/markup-compatibility/2006" xmlns:a14="http://schemas.microsoft.com/office/drawing/2010/main">
      <mc:Choice Requires="a14">
        <xdr:graphicFrame macro="">
          <xdr:nvGraphicFramePr>
            <xdr:cNvPr id="6" name="Product Line">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microsoft.com/office/drawing/2010/slicer">
              <sle:slicer xmlns:sle="http://schemas.microsoft.com/office/drawing/2010/slicer" name="Product Line"/>
            </a:graphicData>
          </a:graphic>
        </xdr:graphicFrame>
      </mc:Choice>
      <mc:Fallback xmlns="">
        <xdr:sp macro="" textlink="">
          <xdr:nvSpPr>
            <xdr:cNvPr id="0" name=""/>
            <xdr:cNvSpPr>
              <a:spLocks noTextEdit="1"/>
            </xdr:cNvSpPr>
          </xdr:nvSpPr>
          <xdr:spPr>
            <a:xfrm>
              <a:off x="8045450" y="3092451"/>
              <a:ext cx="1828800" cy="939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xdr:row>
      <xdr:rowOff>57150</xdr:rowOff>
    </xdr:from>
    <xdr:to>
      <xdr:col>19</xdr:col>
      <xdr:colOff>95250</xdr:colOff>
      <xdr:row>16</xdr:row>
      <xdr:rowOff>3175</xdr:rowOff>
    </xdr:to>
    <mc:AlternateContent xmlns:mc="http://schemas.openxmlformats.org/markup-compatibility/2006" xmlns:a14="http://schemas.microsoft.com/office/drawing/2010/main">
      <mc:Choice Requires="a14">
        <xdr:graphicFrame macro="">
          <xdr:nvGraphicFramePr>
            <xdr:cNvPr id="7" name="Product Type ">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microsoft.com/office/drawing/2010/slicer">
              <sle:slicer xmlns:sle="http://schemas.microsoft.com/office/drawing/2010/slicer" name="Product Type "/>
            </a:graphicData>
          </a:graphic>
        </xdr:graphicFrame>
      </mc:Choice>
      <mc:Fallback xmlns="">
        <xdr:sp macro="" textlink="">
          <xdr:nvSpPr>
            <xdr:cNvPr id="0" name=""/>
            <xdr:cNvSpPr>
              <a:spLocks noTextEdit="1"/>
            </xdr:cNvSpPr>
          </xdr:nvSpPr>
          <xdr:spPr>
            <a:xfrm>
              <a:off x="10039350" y="4254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361950</xdr:colOff>
      <xdr:row>17</xdr:row>
      <xdr:rowOff>146051</xdr:rowOff>
    </xdr:from>
    <xdr:to>
      <xdr:col>2</xdr:col>
      <xdr:colOff>311150</xdr:colOff>
      <xdr:row>23</xdr:row>
      <xdr:rowOff>133351</xdr:rowOff>
    </xdr:to>
    <mc:AlternateContent xmlns:mc="http://schemas.openxmlformats.org/markup-compatibility/2006" xmlns:a14="http://schemas.microsoft.com/office/drawing/2010/main">
      <mc:Choice Requires="a14">
        <xdr:graphicFrame macro="">
          <xdr:nvGraphicFramePr>
            <xdr:cNvPr id="8" name="Market_size">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microsoft.com/office/drawing/2010/slicer">
              <sle:slicer xmlns:sle="http://schemas.microsoft.com/office/drawing/2010/slicer" name="Market_size"/>
            </a:graphicData>
          </a:graphic>
        </xdr:graphicFrame>
      </mc:Choice>
      <mc:Fallback xmlns="">
        <xdr:sp macro="" textlink="">
          <xdr:nvSpPr>
            <xdr:cNvPr id="0" name=""/>
            <xdr:cNvSpPr>
              <a:spLocks noTextEdit="1"/>
            </xdr:cNvSpPr>
          </xdr:nvSpPr>
          <xdr:spPr>
            <a:xfrm>
              <a:off x="361950" y="3276601"/>
              <a:ext cx="1828800" cy="1092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152400</xdr:colOff>
      <xdr:row>17</xdr:row>
      <xdr:rowOff>12700</xdr:rowOff>
    </xdr:from>
    <xdr:to>
      <xdr:col>9</xdr:col>
      <xdr:colOff>95250</xdr:colOff>
      <xdr:row>24</xdr:row>
      <xdr:rowOff>95250</xdr:rowOff>
    </xdr:to>
    <mc:AlternateContent xmlns:mc="http://schemas.openxmlformats.org/markup-compatibility/2006" xmlns:tsle="http://schemas.microsoft.com/office/drawing/2012/timeslicer">
      <mc:Choice Requires="tsle">
        <xdr:graphicFrame macro="">
          <xdr:nvGraphicFramePr>
            <xdr:cNvPr id="9" name="Year">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microsoft.com/office/drawing/2012/timeslicer">
              <tsle:timeslicer name="Year"/>
            </a:graphicData>
          </a:graphic>
        </xdr:graphicFrame>
      </mc:Choice>
      <mc:Fallback xmlns="">
        <xdr:sp macro="" textlink="">
          <xdr:nvSpPr>
            <xdr:cNvPr id="0" name=""/>
            <xdr:cNvSpPr>
              <a:spLocks noTextEdit="1"/>
            </xdr:cNvSpPr>
          </xdr:nvSpPr>
          <xdr:spPr>
            <a:xfrm>
              <a:off x="2438400" y="3143250"/>
              <a:ext cx="3333750" cy="13716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9</xdr:col>
      <xdr:colOff>285750</xdr:colOff>
      <xdr:row>16</xdr:row>
      <xdr:rowOff>101601</xdr:rowOff>
    </xdr:from>
    <xdr:to>
      <xdr:col>12</xdr:col>
      <xdr:colOff>285750</xdr:colOff>
      <xdr:row>24</xdr:row>
      <xdr:rowOff>133351</xdr:rowOff>
    </xdr:to>
    <mc:AlternateContent xmlns:mc="http://schemas.openxmlformats.org/markup-compatibility/2006" xmlns:a14="http://schemas.microsoft.com/office/drawing/2010/main">
      <mc:Choice Requires="a14">
        <xdr:graphicFrame macro="">
          <xdr:nvGraphicFramePr>
            <xdr:cNvPr id="11" name="Market 1">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microsoft.com/office/drawing/2010/slicer">
              <sle:slicer xmlns:sle="http://schemas.microsoft.com/office/drawing/2010/slicer" name="Market 1"/>
            </a:graphicData>
          </a:graphic>
        </xdr:graphicFrame>
      </mc:Choice>
      <mc:Fallback xmlns="">
        <xdr:sp macro="" textlink="">
          <xdr:nvSpPr>
            <xdr:cNvPr id="0" name=""/>
            <xdr:cNvSpPr>
              <a:spLocks noTextEdit="1"/>
            </xdr:cNvSpPr>
          </xdr:nvSpPr>
          <xdr:spPr>
            <a:xfrm>
              <a:off x="5962650" y="3048001"/>
              <a:ext cx="1828800" cy="15049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314.677845833336" missingItemsLimit="0" createdVersion="8" refreshedVersion="8" minRefreshableVersion="3" recordCount="1062" xr:uid="{FE771232-8030-48AC-A364-98DE14CDD0C5}">
  <cacheSource type="worksheet">
    <worksheetSource name="CoffeeSales"/>
  </cacheSource>
  <cacheFields count="23">
    <cacheField name="Area Code" numFmtId="0">
      <sharedItems containsSemiMixedTypes="0" containsString="0" containsNumber="1" containsInteger="1" minValue="203" maxValue="985"/>
    </cacheField>
    <cacheField name="Cogs" numFmtId="165">
      <sharedItems containsSemiMixedTypes="0" containsString="0" containsNumber="1" containsInteger="1" minValue="0" maxValue="294"/>
    </cacheField>
    <cacheField name="Difference Between Actual and Target Profit" numFmtId="166">
      <sharedItems containsSemiMixedTypes="0" containsString="0" containsNumber="1" containsInteger="1" minValue="-369" maxValue="249"/>
    </cacheField>
    <cacheField name="Date" numFmtId="0">
      <sharedItems containsDate="1" containsMixedTypes="1" minDate="2012-01-10T00:00:00" maxDate="2015-12-09T00:00:00"/>
    </cacheField>
    <cacheField name="Year" numFmtId="164">
      <sharedItems containsSemiMixedTypes="0" containsNonDate="0" containsDate="1" containsString="0" minDate="2012-01-10T00:00:00" maxDate="2015-06-22T00:00:00" count="371">
        <d v="2012-01-17T00:00:00"/>
        <d v="2012-01-18T00:00:00"/>
        <d v="2012-01-20T00:00:00"/>
        <d v="2012-01-21T00:00:00"/>
        <d v="2012-01-24T00:00:00"/>
        <d v="2012-02-02T00:00:00"/>
        <d v="2012-02-04T00:00:00"/>
        <d v="2012-02-13T00:00:00"/>
        <d v="2012-02-14T00:00:00"/>
        <d v="2012-02-16T00:00:00"/>
        <d v="2012-02-17T00:00:00"/>
        <d v="2012-02-18T00:00:00"/>
        <d v="2012-02-28T00:00:00"/>
        <d v="2012-03-09T00:00:00"/>
        <d v="2012-03-10T00:00:00"/>
        <d v="2012-03-11T00:00:00"/>
        <d v="2012-03-14T00:00:00"/>
        <d v="2012-03-29T00:00:00"/>
        <d v="2012-03-30T00:00:00"/>
        <d v="2012-04-01T00:00:00"/>
        <d v="2012-04-02T00:00:00"/>
        <d v="2012-04-05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4-29T00:00:00"/>
        <d v="2013-04-30T00:00:00"/>
        <d v="2013-05-01T00:00:00"/>
        <d v="2013-05-02T00:00:00"/>
        <d v="2013-05-03T00:00:00"/>
        <d v="2013-05-04T00:00:00"/>
        <d v="2013-05-05T00:00:00"/>
        <d v="2013-05-06T00:00:00"/>
        <d v="2013-05-07T00:00:00"/>
        <d v="2013-05-08T00:00:00"/>
        <d v="2013-05-09T00:00:00"/>
        <d v="2013-05-10T00:00:00"/>
        <d v="2013-05-11T00:00:00"/>
        <d v="2013-05-12T00:00:00"/>
        <d v="2013-05-13T00:00:00"/>
        <d v="2013-05-14T00:00:00"/>
        <d v="2013-05-15T00:00:00"/>
        <d v="2013-05-16T00:00:00"/>
        <d v="2013-05-17T00:00:00"/>
        <d v="2013-05-18T00:00:00"/>
        <d v="2013-05-19T00:00:00"/>
        <d v="2013-05-20T00:00:00"/>
        <d v="2013-05-21T00:00:00"/>
        <d v="2013-05-22T00:00:00"/>
        <d v="2013-05-23T00:00:00"/>
        <d v="2013-05-24T00:00:00"/>
        <d v="2013-05-25T00:00:00"/>
        <d v="2013-05-26T00:00:00"/>
        <d v="2013-05-27T00:00:00"/>
        <d v="2013-05-28T00:00:00"/>
        <d v="2013-05-29T00:00:00"/>
        <d v="2013-05-30T00:00:00"/>
        <d v="2013-05-31T00:00:00"/>
        <d v="2013-06-01T00:00:00"/>
        <d v="2013-06-02T00:00:00"/>
        <d v="2013-06-03T00:00:00"/>
        <d v="2013-06-04T00:00:00"/>
        <d v="2013-06-05T00:00:00"/>
        <d v="2013-06-06T00:00:00"/>
        <d v="2013-06-07T00:00:00"/>
        <d v="2013-06-08T00:00:00"/>
        <d v="2013-06-09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7T00:00:00"/>
        <d v="2014-07-28T00:00:00"/>
        <d v="2014-07-29T00:00:00"/>
        <d v="2014-07-30T00:00:00"/>
        <d v="2014-07-31T00:00:00"/>
        <d v="2014-08-01T00:00:00"/>
        <d v="2014-08-02T00:00:00"/>
        <d v="2014-08-03T00:00:00"/>
        <d v="2014-08-04T00:00:00"/>
        <d v="2014-08-05T00:00:00"/>
        <d v="2014-08-06T00:00:00"/>
        <d v="2014-08-07T00:00:00"/>
        <d v="2014-08-08T00:00:00"/>
        <d v="2014-08-09T00:00:00"/>
        <d v="2014-08-10T00:00:00"/>
        <d v="2014-08-11T00:00:00"/>
        <d v="2014-08-12T00:00:00"/>
        <d v="2014-08-13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1T00:00:00"/>
        <d v="2015-06-12T00:00:00"/>
        <d v="2015-06-13T00:00:00"/>
        <d v="2015-06-14T00:00:00"/>
        <d v="2015-06-15T00:00:00"/>
        <d v="2015-06-16T00:00:00"/>
        <d v="2015-06-17T00:00:00"/>
        <d v="2015-06-18T00:00:00"/>
        <d v="2015-06-19T00:00:00"/>
        <d v="2015-06-20T00:00:00"/>
        <d v="2015-06-21T00:00:00"/>
        <d v="2012-01-15T00:00:00"/>
        <d v="2012-01-16T00:00:00"/>
        <d v="2012-01-19T00:00:00"/>
        <d v="2012-01-22T00:00:00"/>
        <d v="2012-01-23T00:00:00"/>
        <d v="2012-01-25T00:00:00"/>
        <d v="2012-01-26T00:00:00"/>
        <d v="2012-01-27T00:00:00"/>
        <d v="2012-01-28T00:00:00"/>
        <d v="2012-01-29T00:00:00"/>
        <d v="2012-01-30T00:00:00"/>
        <d v="2012-01-31T00:00:00"/>
        <d v="2012-02-01T00:00:00"/>
        <d v="2012-02-03T00:00:00"/>
        <d v="2012-02-05T00:00:00"/>
        <d v="2012-02-06T00:00:00"/>
        <d v="2013-06-10T00:00:00"/>
        <d v="2013-06-11T00:00:00"/>
        <d v="2013-06-12T00:00:00"/>
        <d v="2013-06-13T00:00:00"/>
        <d v="2013-06-14T00:00:00"/>
        <d v="2013-06-15T00:00:00"/>
        <d v="2013-06-16T00:00:00"/>
        <d v="2013-06-17T00:00:00"/>
        <d v="2013-06-18T00:00:00"/>
        <d v="2013-06-19T00:00:00"/>
        <d v="2013-06-20T00:00:00"/>
        <d v="2013-06-21T00:00:00"/>
        <d v="2013-06-22T00:00:00"/>
        <d v="2013-06-23T00:00:00"/>
        <d v="2013-06-24T00:00:00"/>
        <d v="2013-06-25T00:00:00"/>
        <d v="2013-06-26T00:00:00"/>
        <d v="2013-06-27T00:00:00"/>
        <d v="2013-06-28T00:00:00"/>
        <d v="2013-06-29T00:00:00"/>
        <d v="2013-06-30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4-04-20T00:00:00"/>
        <d v="2014-04-21T00:00:00"/>
        <d v="2012-01-10T00:00:00"/>
        <d v="2012-01-11T00:00:00"/>
        <d v="2012-01-12T00:00:00"/>
        <d v="2012-02-07T00:00:00"/>
        <d v="2012-02-22T00:00:00"/>
        <d v="2012-02-23T00:00:00"/>
        <d v="2012-02-24T00:00:00"/>
        <d v="2012-02-25T00:00:00"/>
        <d v="2012-03-01T00:00:00"/>
        <d v="2012-03-02T00:00:00"/>
        <d v="2012-03-03T00:00:00"/>
        <d v="2012-03-04T00:00:00"/>
        <d v="2012-03-05T00:00:00"/>
        <d v="2012-03-06T00:00:00"/>
        <d v="2012-03-15T00:00:00"/>
        <d v="2012-03-16T00:00:00"/>
        <d v="2012-03-17T00:00:00"/>
        <d v="2012-03-18T00:00:00"/>
        <d v="2012-03-19T00:00:00"/>
        <d v="2012-03-20T00:00:00"/>
        <d v="2012-03-22T00:00:00"/>
        <d v="2012-03-23T00:00:00"/>
        <d v="2012-03-24T00:00:00"/>
        <d v="2012-04-07T00:00:00"/>
        <d v="2012-04-08T00:00:00"/>
        <d v="2012-04-09T00:00:00"/>
        <d v="2012-04-10T00:00:00"/>
        <d v="2013-07-24T00:00:00"/>
        <d v="2013-07-25T00:00:00"/>
        <d v="2014-04-12T00:00:00"/>
        <d v="2014-04-13T00:00:00"/>
        <d v="2014-04-14T00:00:00"/>
        <d v="2014-04-15T00:00:00"/>
        <d v="2014-04-16T00:00:00"/>
        <d v="2014-04-17T00:00:00"/>
        <d v="2014-04-18T00:00:00"/>
        <d v="2014-04-19T00:00:00"/>
        <d v="2012-01-13T00:00:00"/>
        <d v="2012-01-14T00:00:00"/>
        <d v="2013-04-12T00:00:00"/>
        <d v="2013-04-13T00:00:00"/>
        <d v="2013-07-26T00:00:00"/>
        <d v="2013-07-27T00:00:00"/>
        <d v="2013-07-28T00:00:00"/>
        <d v="2013-07-29T00:00:00"/>
      </sharedItems>
    </cacheField>
    <cacheField name="Inventory Margin" numFmtId="167">
      <sharedItems containsSemiMixedTypes="0" containsString="0" containsNumber="1" containsInteger="1" minValue="-3534" maxValue="8252"/>
    </cacheField>
    <cacheField name="Margin" numFmtId="167">
      <sharedItems containsSemiMixedTypes="0" containsString="0" containsNumber="1" containsInteger="1" minValue="-294" maxValue="526"/>
    </cacheField>
    <cacheField name="Market_size" numFmtId="0">
      <sharedItems count="2">
        <s v="Small Market"/>
        <s v="Major Market"/>
      </sharedItems>
    </cacheField>
    <cacheField name="Market" numFmtId="0">
      <sharedItems count="4">
        <s v="South"/>
        <s v="West"/>
        <s v="East"/>
        <s v="Central"/>
      </sharedItems>
    </cacheField>
    <cacheField name="Product Line" numFmtId="0">
      <sharedItems count="2">
        <s v="🫘Beans"/>
        <s v="🍃Leaves"/>
      </sharedItems>
    </cacheField>
    <cacheField name="Product_line" numFmtId="0">
      <sharedItems/>
    </cacheField>
    <cacheField name="Product Type " numFmtId="0">
      <sharedItems count="4">
        <s v="☕Coffee"/>
        <s v="☕Espresso"/>
        <s v="☕Herbal Tea"/>
        <s v="☕Tea"/>
      </sharedItems>
    </cacheField>
    <cacheField name="Product_type" numFmtId="0">
      <sharedItems/>
    </cacheField>
    <cacheField name="Product" numFmtId="0">
      <sharedItems count="13">
        <s v="Decaf Irish Cream"/>
        <s v="Amaretto"/>
        <s v="Colombian"/>
        <s v="Decaf Espresso"/>
        <s v="Caffe Mocha"/>
        <s v="Caffe Latte"/>
        <s v="Regular Espresso"/>
        <s v="Lemon"/>
        <s v="Mint"/>
        <s v="Chamomile"/>
        <s v="Darjeeling"/>
        <s v="Green Tea"/>
        <s v="Earl Grey"/>
      </sharedItems>
    </cacheField>
    <cacheField name="Profit" numFmtId="165">
      <sharedItems containsSemiMixedTypes="0" containsString="0" containsNumber="1" containsInteger="1" minValue="-605" maxValue="646"/>
    </cacheField>
    <cacheField name="Sales" numFmtId="165">
      <sharedItems containsSemiMixedTypes="0" containsString="0" containsNumber="1" containsInteger="1" minValue="21" maxValue="815"/>
    </cacheField>
    <cacheField name="State" numFmtId="0">
      <sharedItems count="20">
        <s v="Oklahoma"/>
        <s v="Nevada"/>
        <s v="New Hampshire"/>
        <s v="Texas"/>
        <s v="Colorado"/>
        <s v="Louisiana"/>
        <s v="Wisconsin"/>
        <s v="New Mexico"/>
        <s v="Ohio"/>
        <s v="Iowa"/>
        <s v="Missouri"/>
        <s v="Oregon"/>
        <s v="Utah"/>
        <s v="Connecticut"/>
        <s v="Florida"/>
        <s v="Massachusetts"/>
        <s v="New York"/>
        <s v="Illinois"/>
        <s v="California"/>
        <s v="Washington"/>
      </sharedItems>
    </cacheField>
    <cacheField name="Target_cogs" numFmtId="165">
      <sharedItems containsSemiMixedTypes="0" containsString="0" containsNumber="1" containsInteger="1" minValue="0" maxValue="380"/>
    </cacheField>
    <cacheField name="Target_margin" numFmtId="165">
      <sharedItems containsSemiMixedTypes="0" containsString="0" containsNumber="1" containsInteger="1" minValue="-210" maxValue="580"/>
    </cacheField>
    <cacheField name="Target_profit" numFmtId="165">
      <sharedItems containsSemiMixedTypes="0" containsString="0" containsNumber="1" containsInteger="1" minValue="-320" maxValue="470"/>
    </cacheField>
    <cacheField name="Target_sales " numFmtId="165">
      <sharedItems containsSemiMixedTypes="0" containsString="0" containsNumber="1" containsInteger="1" minValue="0" maxValue="960"/>
    </cacheField>
    <cacheField name="Total_expenses" numFmtId="165">
      <sharedItems containsSemiMixedTypes="0" containsString="0" containsNumber="1" containsInteger="1" minValue="11" maxValue="156"/>
    </cacheField>
    <cacheField name="Type" numFmtId="0">
      <sharedItems count="2">
        <s v="Decaf"/>
        <s v="Regular"/>
      </sharedItems>
    </cacheField>
  </cacheFields>
  <extLst>
    <ext xmlns:x14="http://schemas.microsoft.com/office/spreadsheetml/2009/9/main" uri="{725AE2AE-9491-48be-B2B4-4EB974FC3084}">
      <x14:pivotCacheDefinition pivotCacheId="19534702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62">
  <r>
    <n v="918"/>
    <n v="27"/>
    <n v="-39"/>
    <d v="2012-07-10T00:00:00"/>
    <x v="0"/>
    <n v="859"/>
    <n v="39"/>
    <x v="0"/>
    <x v="0"/>
    <x v="0"/>
    <s v="Beans"/>
    <x v="0"/>
    <s v="Coffee"/>
    <x v="0"/>
    <n v="21"/>
    <n v="66"/>
    <x v="0"/>
    <n v="30"/>
    <n v="60"/>
    <n v="60"/>
    <n v="90"/>
    <n v="18"/>
    <x v="0"/>
  </r>
  <r>
    <n v="775"/>
    <n v="31"/>
    <n v="-43"/>
    <d v="2012-08-10T00:00:00"/>
    <x v="1"/>
    <n v="1000"/>
    <n v="37"/>
    <x v="0"/>
    <x v="1"/>
    <x v="0"/>
    <s v="Beans"/>
    <x v="0"/>
    <s v="Coffee"/>
    <x v="0"/>
    <n v="7"/>
    <n v="68"/>
    <x v="1"/>
    <n v="30"/>
    <n v="60"/>
    <n v="50"/>
    <n v="90"/>
    <n v="30"/>
    <x v="0"/>
  </r>
  <r>
    <n v="603"/>
    <n v="49"/>
    <n v="-27"/>
    <d v="2012-10-10T00:00:00"/>
    <x v="2"/>
    <n v="310"/>
    <n v="71"/>
    <x v="0"/>
    <x v="2"/>
    <x v="0"/>
    <s v="Beans"/>
    <x v="0"/>
    <s v="Coffee"/>
    <x v="1"/>
    <n v="33"/>
    <n v="120"/>
    <x v="2"/>
    <n v="30"/>
    <n v="60"/>
    <n v="60"/>
    <n v="90"/>
    <n v="38"/>
    <x v="1"/>
  </r>
  <r>
    <n v="603"/>
    <n v="45"/>
    <n v="-26"/>
    <d v="2012-11-10T00:00:00"/>
    <x v="3"/>
    <n v="447"/>
    <n v="69"/>
    <x v="0"/>
    <x v="2"/>
    <x v="0"/>
    <s v="Beans"/>
    <x v="0"/>
    <s v="Coffee"/>
    <x v="2"/>
    <n v="24"/>
    <n v="114"/>
    <x v="2"/>
    <n v="30"/>
    <n v="60"/>
    <n v="50"/>
    <n v="90"/>
    <n v="45"/>
    <x v="1"/>
  </r>
  <r>
    <n v="775"/>
    <n v="34"/>
    <n v="-32"/>
    <s v="10/14/2012"/>
    <x v="4"/>
    <n v="240"/>
    <n v="43"/>
    <x v="0"/>
    <x v="1"/>
    <x v="0"/>
    <s v="Beans"/>
    <x v="0"/>
    <s v="Coffee"/>
    <x v="2"/>
    <n v="-2"/>
    <n v="77"/>
    <x v="1"/>
    <n v="40"/>
    <n v="60"/>
    <n v="30"/>
    <n v="100"/>
    <n v="45"/>
    <x v="1"/>
  </r>
  <r>
    <n v="915"/>
    <n v="40"/>
    <n v="-14"/>
    <s v="10/23/2012"/>
    <x v="5"/>
    <n v="536"/>
    <n v="52"/>
    <x v="1"/>
    <x v="0"/>
    <x v="0"/>
    <s v="Beans"/>
    <x v="0"/>
    <s v="Coffee"/>
    <x v="0"/>
    <n v="26"/>
    <n v="92"/>
    <x v="3"/>
    <n v="40"/>
    <n v="60"/>
    <n v="40"/>
    <n v="100"/>
    <n v="26"/>
    <x v="0"/>
  </r>
  <r>
    <n v="970"/>
    <n v="40"/>
    <n v="-13"/>
    <s v="10/25/2012"/>
    <x v="6"/>
    <n v="536"/>
    <n v="52"/>
    <x v="1"/>
    <x v="3"/>
    <x v="0"/>
    <s v="Beans"/>
    <x v="0"/>
    <s v="Coffee"/>
    <x v="2"/>
    <n v="27"/>
    <n v="92"/>
    <x v="4"/>
    <n v="30"/>
    <n v="60"/>
    <n v="40"/>
    <n v="90"/>
    <n v="25"/>
    <x v="1"/>
  </r>
  <r>
    <n v="504"/>
    <n v="31"/>
    <n v="-22"/>
    <d v="2012-03-11T00:00:00"/>
    <x v="7"/>
    <n v="856"/>
    <n v="47"/>
    <x v="0"/>
    <x v="0"/>
    <x v="0"/>
    <s v="Beans"/>
    <x v="0"/>
    <s v="Coffee"/>
    <x v="0"/>
    <n v="28"/>
    <n v="78"/>
    <x v="5"/>
    <n v="30"/>
    <n v="60"/>
    <n v="50"/>
    <n v="90"/>
    <n v="19"/>
    <x v="0"/>
  </r>
  <r>
    <n v="580"/>
    <n v="36"/>
    <n v="-10"/>
    <d v="2012-04-11T00:00:00"/>
    <x v="8"/>
    <n v="862"/>
    <n v="52"/>
    <x v="0"/>
    <x v="0"/>
    <x v="0"/>
    <s v="Beans"/>
    <x v="0"/>
    <s v="Coffee"/>
    <x v="0"/>
    <n v="30"/>
    <n v="88"/>
    <x v="0"/>
    <n v="40"/>
    <n v="60"/>
    <n v="40"/>
    <n v="100"/>
    <n v="22"/>
    <x v="0"/>
  </r>
  <r>
    <n v="262"/>
    <n v="54"/>
    <n v="-6"/>
    <d v="2012-06-11T00:00:00"/>
    <x v="9"/>
    <n v="391"/>
    <n v="67"/>
    <x v="0"/>
    <x v="3"/>
    <x v="0"/>
    <s v="Beans"/>
    <x v="0"/>
    <s v="Coffee"/>
    <x v="1"/>
    <n v="14"/>
    <n v="121"/>
    <x v="6"/>
    <n v="50"/>
    <n v="60"/>
    <n v="20"/>
    <n v="110"/>
    <n v="53"/>
    <x v="1"/>
  </r>
  <r>
    <n v="603"/>
    <n v="46"/>
    <n v="-10"/>
    <d v="2012-07-11T00:00:00"/>
    <x v="10"/>
    <n v="316"/>
    <n v="67"/>
    <x v="0"/>
    <x v="2"/>
    <x v="0"/>
    <s v="Beans"/>
    <x v="0"/>
    <s v="Coffee"/>
    <x v="1"/>
    <n v="30"/>
    <n v="113"/>
    <x v="2"/>
    <n v="40"/>
    <n v="60"/>
    <n v="40"/>
    <n v="100"/>
    <n v="37"/>
    <x v="1"/>
  </r>
  <r>
    <n v="603"/>
    <n v="43"/>
    <n v="-10"/>
    <d v="2012-08-11T00:00:00"/>
    <x v="11"/>
    <n v="452"/>
    <n v="66"/>
    <x v="0"/>
    <x v="2"/>
    <x v="0"/>
    <s v="Beans"/>
    <x v="0"/>
    <s v="Coffee"/>
    <x v="2"/>
    <n v="20"/>
    <n v="109"/>
    <x v="2"/>
    <n v="30"/>
    <n v="60"/>
    <n v="30"/>
    <n v="90"/>
    <n v="46"/>
    <x v="1"/>
  </r>
  <r>
    <n v="682"/>
    <n v="43"/>
    <n v="-10"/>
    <s v="11/18/2012"/>
    <x v="12"/>
    <n v="531"/>
    <n v="56"/>
    <x v="1"/>
    <x v="0"/>
    <x v="0"/>
    <s v="Beans"/>
    <x v="0"/>
    <s v="Coffee"/>
    <x v="0"/>
    <n v="30"/>
    <n v="99"/>
    <x v="3"/>
    <n v="50"/>
    <n v="60"/>
    <n v="40"/>
    <n v="110"/>
    <n v="26"/>
    <x v="0"/>
  </r>
  <r>
    <n v="225"/>
    <n v="34"/>
    <n v="-19"/>
    <s v="11/28/2012"/>
    <x v="13"/>
    <n v="863"/>
    <n v="51"/>
    <x v="0"/>
    <x v="0"/>
    <x v="0"/>
    <s v="Beans"/>
    <x v="0"/>
    <s v="Coffee"/>
    <x v="0"/>
    <n v="31"/>
    <n v="85"/>
    <x v="5"/>
    <n v="40"/>
    <n v="60"/>
    <n v="50"/>
    <n v="100"/>
    <n v="20"/>
    <x v="0"/>
  </r>
  <r>
    <n v="580"/>
    <n v="33"/>
    <n v="-22"/>
    <s v="11/29/2012"/>
    <x v="14"/>
    <n v="870"/>
    <n v="49"/>
    <x v="0"/>
    <x v="0"/>
    <x v="0"/>
    <s v="Beans"/>
    <x v="0"/>
    <s v="Coffee"/>
    <x v="0"/>
    <n v="28"/>
    <n v="82"/>
    <x v="0"/>
    <n v="30"/>
    <n v="60"/>
    <n v="50"/>
    <n v="90"/>
    <n v="21"/>
    <x v="0"/>
  </r>
  <r>
    <n v="603"/>
    <n v="48"/>
    <n v="-2"/>
    <s v="11/30/2012"/>
    <x v="15"/>
    <n v="462"/>
    <n v="74"/>
    <x v="0"/>
    <x v="2"/>
    <x v="0"/>
    <s v="Beans"/>
    <x v="0"/>
    <s v="Coffee"/>
    <x v="2"/>
    <n v="28"/>
    <n v="122"/>
    <x v="2"/>
    <n v="40"/>
    <n v="60"/>
    <n v="30"/>
    <n v="100"/>
    <n v="46"/>
    <x v="1"/>
  </r>
  <r>
    <n v="775"/>
    <n v="39"/>
    <n v="-19"/>
    <d v="2012-03-12T00:00:00"/>
    <x v="16"/>
    <n v="250"/>
    <n v="49"/>
    <x v="0"/>
    <x v="1"/>
    <x v="0"/>
    <s v="Beans"/>
    <x v="0"/>
    <s v="Coffee"/>
    <x v="2"/>
    <n v="1"/>
    <n v="88"/>
    <x v="1"/>
    <n v="40"/>
    <n v="60"/>
    <n v="20"/>
    <n v="100"/>
    <n v="48"/>
    <x v="1"/>
  </r>
  <r>
    <n v="405"/>
    <n v="27"/>
    <n v="-29"/>
    <s v="12/18/2012"/>
    <x v="17"/>
    <n v="859"/>
    <n v="39"/>
    <x v="0"/>
    <x v="0"/>
    <x v="0"/>
    <s v="Beans"/>
    <x v="0"/>
    <s v="Coffee"/>
    <x v="0"/>
    <n v="31"/>
    <n v="70"/>
    <x v="0"/>
    <n v="30"/>
    <n v="60"/>
    <n v="60"/>
    <n v="90"/>
    <n v="18"/>
    <x v="0"/>
  </r>
  <r>
    <n v="775"/>
    <n v="31"/>
    <n v="-40"/>
    <s v="12/19/2012"/>
    <x v="18"/>
    <n v="1000"/>
    <n v="37"/>
    <x v="0"/>
    <x v="1"/>
    <x v="0"/>
    <s v="Beans"/>
    <x v="0"/>
    <s v="Coffee"/>
    <x v="0"/>
    <n v="10"/>
    <n v="72"/>
    <x v="1"/>
    <n v="30"/>
    <n v="60"/>
    <n v="50"/>
    <n v="90"/>
    <n v="30"/>
    <x v="0"/>
  </r>
  <r>
    <n v="603"/>
    <n v="49"/>
    <n v="-11"/>
    <s v="12/21/2012"/>
    <x v="19"/>
    <n v="310"/>
    <n v="71"/>
    <x v="0"/>
    <x v="2"/>
    <x v="0"/>
    <s v="Beans"/>
    <x v="0"/>
    <s v="Coffee"/>
    <x v="1"/>
    <n v="49"/>
    <n v="128"/>
    <x v="2"/>
    <n v="30"/>
    <n v="60"/>
    <n v="60"/>
    <n v="90"/>
    <n v="38"/>
    <x v="1"/>
  </r>
  <r>
    <n v="603"/>
    <n v="45"/>
    <n v="-14"/>
    <s v="12/22/2012"/>
    <x v="20"/>
    <n v="447"/>
    <n v="69"/>
    <x v="0"/>
    <x v="2"/>
    <x v="0"/>
    <s v="Beans"/>
    <x v="0"/>
    <s v="Coffee"/>
    <x v="2"/>
    <n v="36"/>
    <n v="121"/>
    <x v="2"/>
    <n v="30"/>
    <n v="60"/>
    <n v="50"/>
    <n v="90"/>
    <n v="45"/>
    <x v="1"/>
  </r>
  <r>
    <n v="702"/>
    <n v="34"/>
    <n v="-33"/>
    <s v="12/25/2012"/>
    <x v="21"/>
    <n v="240"/>
    <n v="43"/>
    <x v="0"/>
    <x v="1"/>
    <x v="0"/>
    <s v="Beans"/>
    <x v="0"/>
    <s v="Coffee"/>
    <x v="2"/>
    <n v="-3"/>
    <n v="82"/>
    <x v="1"/>
    <n v="40"/>
    <n v="60"/>
    <n v="30"/>
    <n v="100"/>
    <n v="45"/>
    <x v="1"/>
  </r>
  <r>
    <n v="936"/>
    <n v="40"/>
    <n v="-1"/>
    <d v="2013-03-01T00:00:00"/>
    <x v="22"/>
    <n v="536"/>
    <n v="52"/>
    <x v="1"/>
    <x v="0"/>
    <x v="0"/>
    <s v="Beans"/>
    <x v="0"/>
    <s v="Coffee"/>
    <x v="0"/>
    <n v="39"/>
    <n v="98"/>
    <x v="3"/>
    <n v="40"/>
    <n v="60"/>
    <n v="40"/>
    <n v="100"/>
    <n v="26"/>
    <x v="0"/>
  </r>
  <r>
    <n v="719"/>
    <n v="40"/>
    <n v="0"/>
    <d v="2013-05-01T00:00:00"/>
    <x v="23"/>
    <n v="536"/>
    <n v="52"/>
    <x v="1"/>
    <x v="3"/>
    <x v="0"/>
    <s v="Beans"/>
    <x v="0"/>
    <s v="Coffee"/>
    <x v="2"/>
    <n v="40"/>
    <n v="98"/>
    <x v="4"/>
    <n v="30"/>
    <n v="60"/>
    <n v="40"/>
    <n v="90"/>
    <n v="25"/>
    <x v="1"/>
  </r>
  <r>
    <n v="504"/>
    <n v="31"/>
    <n v="-8"/>
    <s v="1/14/2013"/>
    <x v="24"/>
    <n v="856"/>
    <n v="47"/>
    <x v="0"/>
    <x v="0"/>
    <x v="0"/>
    <s v="Beans"/>
    <x v="0"/>
    <s v="Coffee"/>
    <x v="0"/>
    <n v="42"/>
    <n v="83"/>
    <x v="5"/>
    <n v="30"/>
    <n v="60"/>
    <n v="50"/>
    <n v="90"/>
    <n v="19"/>
    <x v="0"/>
  </r>
  <r>
    <n v="580"/>
    <n v="36"/>
    <n v="5"/>
    <s v="1/15/2013"/>
    <x v="25"/>
    <n v="862"/>
    <n v="52"/>
    <x v="0"/>
    <x v="0"/>
    <x v="0"/>
    <s v="Beans"/>
    <x v="0"/>
    <s v="Coffee"/>
    <x v="0"/>
    <n v="45"/>
    <n v="94"/>
    <x v="0"/>
    <n v="40"/>
    <n v="60"/>
    <n v="40"/>
    <n v="100"/>
    <n v="22"/>
    <x v="0"/>
  </r>
  <r>
    <n v="262"/>
    <n v="54"/>
    <n v="1"/>
    <s v="1/17/2013"/>
    <x v="26"/>
    <n v="391"/>
    <n v="67"/>
    <x v="0"/>
    <x v="3"/>
    <x v="0"/>
    <s v="Beans"/>
    <x v="0"/>
    <s v="Coffee"/>
    <x v="1"/>
    <n v="21"/>
    <n v="129"/>
    <x v="6"/>
    <n v="50"/>
    <n v="60"/>
    <n v="20"/>
    <n v="110"/>
    <n v="53"/>
    <x v="1"/>
  </r>
  <r>
    <n v="603"/>
    <n v="46"/>
    <n v="5"/>
    <s v="1/18/2013"/>
    <x v="27"/>
    <n v="316"/>
    <n v="67"/>
    <x v="0"/>
    <x v="2"/>
    <x v="0"/>
    <s v="Beans"/>
    <x v="0"/>
    <s v="Coffee"/>
    <x v="1"/>
    <n v="45"/>
    <n v="120"/>
    <x v="2"/>
    <n v="40"/>
    <n v="60"/>
    <n v="40"/>
    <n v="100"/>
    <n v="37"/>
    <x v="1"/>
  </r>
  <r>
    <n v="603"/>
    <n v="43"/>
    <n v="0"/>
    <s v="1/19/2013"/>
    <x v="28"/>
    <n v="452"/>
    <n v="66"/>
    <x v="0"/>
    <x v="2"/>
    <x v="0"/>
    <s v="Beans"/>
    <x v="0"/>
    <s v="Coffee"/>
    <x v="2"/>
    <n v="30"/>
    <n v="116"/>
    <x v="2"/>
    <n v="30"/>
    <n v="60"/>
    <n v="30"/>
    <n v="90"/>
    <n v="46"/>
    <x v="1"/>
  </r>
  <r>
    <n v="956"/>
    <n v="43"/>
    <n v="5"/>
    <s v="1/29/2013"/>
    <x v="29"/>
    <n v="531"/>
    <n v="56"/>
    <x v="1"/>
    <x v="0"/>
    <x v="0"/>
    <s v="Beans"/>
    <x v="0"/>
    <s v="Coffee"/>
    <x v="0"/>
    <n v="45"/>
    <n v="106"/>
    <x v="3"/>
    <n v="50"/>
    <n v="60"/>
    <n v="40"/>
    <n v="110"/>
    <n v="26"/>
    <x v="0"/>
  </r>
  <r>
    <n v="337"/>
    <n v="34"/>
    <n v="-4"/>
    <d v="2013-08-02T00:00:00"/>
    <x v="30"/>
    <n v="863"/>
    <n v="51"/>
    <x v="0"/>
    <x v="0"/>
    <x v="0"/>
    <s v="Beans"/>
    <x v="0"/>
    <s v="Coffee"/>
    <x v="0"/>
    <n v="46"/>
    <n v="91"/>
    <x v="5"/>
    <n v="40"/>
    <n v="60"/>
    <n v="50"/>
    <n v="100"/>
    <n v="20"/>
    <x v="0"/>
  </r>
  <r>
    <n v="918"/>
    <n v="33"/>
    <n v="-8"/>
    <d v="2013-09-02T00:00:00"/>
    <x v="31"/>
    <n v="870"/>
    <n v="49"/>
    <x v="0"/>
    <x v="0"/>
    <x v="0"/>
    <s v="Beans"/>
    <x v="0"/>
    <s v="Coffee"/>
    <x v="0"/>
    <n v="42"/>
    <n v="87"/>
    <x v="0"/>
    <n v="30"/>
    <n v="60"/>
    <n v="50"/>
    <n v="90"/>
    <n v="21"/>
    <x v="0"/>
  </r>
  <r>
    <n v="603"/>
    <n v="48"/>
    <n v="12"/>
    <d v="2013-10-02T00:00:00"/>
    <x v="32"/>
    <n v="462"/>
    <n v="74"/>
    <x v="0"/>
    <x v="2"/>
    <x v="0"/>
    <s v="Beans"/>
    <x v="0"/>
    <s v="Coffee"/>
    <x v="2"/>
    <n v="42"/>
    <n v="130"/>
    <x v="2"/>
    <n v="40"/>
    <n v="60"/>
    <n v="30"/>
    <n v="100"/>
    <n v="46"/>
    <x v="1"/>
  </r>
  <r>
    <n v="702"/>
    <n v="39"/>
    <n v="-19"/>
    <s v="2/13/2013"/>
    <x v="33"/>
    <n v="250"/>
    <n v="49"/>
    <x v="0"/>
    <x v="1"/>
    <x v="0"/>
    <s v="Beans"/>
    <x v="0"/>
    <s v="Coffee"/>
    <x v="2"/>
    <n v="1"/>
    <n v="94"/>
    <x v="1"/>
    <n v="40"/>
    <n v="60"/>
    <n v="20"/>
    <n v="100"/>
    <n v="48"/>
    <x v="1"/>
  </r>
  <r>
    <n v="719"/>
    <n v="39"/>
    <n v="-23"/>
    <s v="2/21/2013"/>
    <x v="34"/>
    <n v="541"/>
    <n v="51"/>
    <x v="1"/>
    <x v="3"/>
    <x v="0"/>
    <s v="Beans"/>
    <x v="0"/>
    <s v="Coffee"/>
    <x v="2"/>
    <n v="27"/>
    <n v="90"/>
    <x v="4"/>
    <n v="30"/>
    <n v="50"/>
    <n v="50"/>
    <n v="80"/>
    <n v="24"/>
    <x v="1"/>
  </r>
  <r>
    <n v="505"/>
    <n v="82"/>
    <n v="-18"/>
    <s v="3/15/2013"/>
    <x v="35"/>
    <n v="1804"/>
    <n v="40"/>
    <x v="0"/>
    <x v="0"/>
    <x v="0"/>
    <s v="Beans"/>
    <x v="0"/>
    <s v="Coffee"/>
    <x v="0"/>
    <n v="-8"/>
    <n v="122"/>
    <x v="7"/>
    <n v="90"/>
    <n v="50"/>
    <n v="10"/>
    <n v="140"/>
    <n v="48"/>
    <x v="0"/>
  </r>
  <r>
    <n v="775"/>
    <n v="33"/>
    <n v="-14"/>
    <s v="3/18/2013"/>
    <x v="36"/>
    <n v="243"/>
    <n v="41"/>
    <x v="0"/>
    <x v="1"/>
    <x v="0"/>
    <s v="Beans"/>
    <x v="0"/>
    <s v="Coffee"/>
    <x v="2"/>
    <n v="-4"/>
    <n v="74"/>
    <x v="1"/>
    <n v="30"/>
    <n v="50"/>
    <n v="10"/>
    <n v="80"/>
    <n v="45"/>
    <x v="1"/>
  </r>
  <r>
    <n v="970"/>
    <n v="43"/>
    <n v="-1"/>
    <s v="3/24/2013"/>
    <x v="37"/>
    <n v="531"/>
    <n v="56"/>
    <x v="1"/>
    <x v="3"/>
    <x v="0"/>
    <s v="Beans"/>
    <x v="0"/>
    <s v="Coffee"/>
    <x v="2"/>
    <n v="29"/>
    <n v="99"/>
    <x v="4"/>
    <n v="40"/>
    <n v="50"/>
    <n v="30"/>
    <n v="90"/>
    <n v="27"/>
    <x v="1"/>
  </r>
  <r>
    <n v="614"/>
    <n v="41"/>
    <n v="4"/>
    <s v="3/25/2013"/>
    <x v="38"/>
    <n v="435"/>
    <n v="60"/>
    <x v="1"/>
    <x v="3"/>
    <x v="0"/>
    <s v="Beans"/>
    <x v="0"/>
    <s v="Coffee"/>
    <x v="2"/>
    <n v="24"/>
    <n v="101"/>
    <x v="8"/>
    <n v="40"/>
    <n v="50"/>
    <n v="20"/>
    <n v="90"/>
    <n v="36"/>
    <x v="1"/>
  </r>
  <r>
    <n v="702"/>
    <n v="31"/>
    <n v="-22"/>
    <d v="2013-04-04T00:00:00"/>
    <x v="39"/>
    <n v="1009"/>
    <n v="38"/>
    <x v="0"/>
    <x v="1"/>
    <x v="0"/>
    <s v="Beans"/>
    <x v="0"/>
    <s v="Coffee"/>
    <x v="0"/>
    <n v="8"/>
    <n v="69"/>
    <x v="1"/>
    <n v="30"/>
    <n v="50"/>
    <n v="30"/>
    <n v="80"/>
    <n v="30"/>
    <x v="0"/>
  </r>
  <r>
    <n v="303"/>
    <n v="39"/>
    <n v="-10"/>
    <d v="2013-12-04T00:00:00"/>
    <x v="40"/>
    <n v="541"/>
    <n v="51"/>
    <x v="1"/>
    <x v="3"/>
    <x v="0"/>
    <s v="Beans"/>
    <x v="0"/>
    <s v="Coffee"/>
    <x v="2"/>
    <n v="40"/>
    <n v="96"/>
    <x v="4"/>
    <n v="30"/>
    <n v="50"/>
    <n v="50"/>
    <n v="80"/>
    <n v="24"/>
    <x v="1"/>
  </r>
  <r>
    <n v="505"/>
    <n v="82"/>
    <n v="-22"/>
    <d v="2013-04-05T00:00:00"/>
    <x v="41"/>
    <n v="1804"/>
    <n v="40"/>
    <x v="0"/>
    <x v="0"/>
    <x v="0"/>
    <s v="Beans"/>
    <x v="0"/>
    <s v="Coffee"/>
    <x v="0"/>
    <n v="-12"/>
    <n v="130"/>
    <x v="7"/>
    <n v="90"/>
    <n v="50"/>
    <n v="10"/>
    <n v="140"/>
    <n v="48"/>
    <x v="0"/>
  </r>
  <r>
    <n v="775"/>
    <n v="33"/>
    <n v="-16"/>
    <d v="2013-07-05T00:00:00"/>
    <x v="42"/>
    <n v="243"/>
    <n v="41"/>
    <x v="0"/>
    <x v="1"/>
    <x v="0"/>
    <s v="Beans"/>
    <x v="0"/>
    <s v="Coffee"/>
    <x v="2"/>
    <n v="-6"/>
    <n v="79"/>
    <x v="1"/>
    <n v="30"/>
    <n v="50"/>
    <n v="10"/>
    <n v="80"/>
    <n v="45"/>
    <x v="1"/>
  </r>
  <r>
    <n v="970"/>
    <n v="43"/>
    <n v="13"/>
    <s v="5/13/2013"/>
    <x v="43"/>
    <n v="531"/>
    <n v="56"/>
    <x v="1"/>
    <x v="3"/>
    <x v="0"/>
    <s v="Beans"/>
    <x v="0"/>
    <s v="Coffee"/>
    <x v="2"/>
    <n v="43"/>
    <n v="106"/>
    <x v="4"/>
    <n v="40"/>
    <n v="50"/>
    <n v="30"/>
    <n v="90"/>
    <n v="27"/>
    <x v="1"/>
  </r>
  <r>
    <n v="330"/>
    <n v="41"/>
    <n v="16"/>
    <s v="5/14/2013"/>
    <x v="44"/>
    <n v="435"/>
    <n v="60"/>
    <x v="1"/>
    <x v="3"/>
    <x v="0"/>
    <s v="Beans"/>
    <x v="0"/>
    <s v="Coffee"/>
    <x v="2"/>
    <n v="36"/>
    <n v="108"/>
    <x v="8"/>
    <n v="40"/>
    <n v="50"/>
    <n v="20"/>
    <n v="90"/>
    <n v="36"/>
    <x v="1"/>
  </r>
  <r>
    <n v="775"/>
    <n v="31"/>
    <n v="-18"/>
    <s v="5/24/2013"/>
    <x v="45"/>
    <n v="1009"/>
    <n v="38"/>
    <x v="0"/>
    <x v="1"/>
    <x v="0"/>
    <s v="Beans"/>
    <x v="0"/>
    <s v="Coffee"/>
    <x v="0"/>
    <n v="12"/>
    <n v="74"/>
    <x v="1"/>
    <n v="30"/>
    <n v="50"/>
    <n v="30"/>
    <n v="80"/>
    <n v="30"/>
    <x v="0"/>
  </r>
  <r>
    <n v="505"/>
    <n v="86"/>
    <n v="-36"/>
    <d v="2013-03-06T00:00:00"/>
    <x v="46"/>
    <n v="1698"/>
    <n v="23"/>
    <x v="0"/>
    <x v="0"/>
    <x v="0"/>
    <s v="Beans"/>
    <x v="0"/>
    <s v="Coffee"/>
    <x v="0"/>
    <n v="-26"/>
    <n v="109"/>
    <x v="7"/>
    <n v="110"/>
    <n v="40"/>
    <n v="10"/>
    <n v="150"/>
    <n v="49"/>
    <x v="0"/>
  </r>
  <r>
    <n v="515"/>
    <n v="31"/>
    <n v="-23"/>
    <d v="2013-05-06T00:00:00"/>
    <x v="47"/>
    <n v="1000"/>
    <n v="37"/>
    <x v="0"/>
    <x v="3"/>
    <x v="0"/>
    <s v="Beans"/>
    <x v="0"/>
    <s v="Coffee"/>
    <x v="2"/>
    <n v="7"/>
    <n v="68"/>
    <x v="9"/>
    <n v="20"/>
    <n v="40"/>
    <n v="30"/>
    <n v="60"/>
    <n v="30"/>
    <x v="1"/>
  </r>
  <r>
    <n v="775"/>
    <n v="29"/>
    <n v="-15"/>
    <s v="6/18/2013"/>
    <x v="48"/>
    <n v="1003"/>
    <n v="35"/>
    <x v="0"/>
    <x v="1"/>
    <x v="0"/>
    <s v="Beans"/>
    <x v="0"/>
    <s v="Coffee"/>
    <x v="0"/>
    <n v="5"/>
    <n v="64"/>
    <x v="1"/>
    <n v="30"/>
    <n v="40"/>
    <n v="20"/>
    <n v="70"/>
    <n v="30"/>
    <x v="0"/>
  </r>
  <r>
    <n v="563"/>
    <n v="29"/>
    <n v="-15"/>
    <s v="6/19/2013"/>
    <x v="49"/>
    <n v="1003"/>
    <n v="35"/>
    <x v="0"/>
    <x v="3"/>
    <x v="0"/>
    <s v="Beans"/>
    <x v="0"/>
    <s v="Coffee"/>
    <x v="2"/>
    <n v="5"/>
    <n v="64"/>
    <x v="9"/>
    <n v="20"/>
    <n v="40"/>
    <n v="20"/>
    <n v="60"/>
    <n v="30"/>
    <x v="1"/>
  </r>
  <r>
    <n v="505"/>
    <n v="86"/>
    <n v="-49"/>
    <s v="7/20/2013"/>
    <x v="50"/>
    <n v="1698"/>
    <n v="23"/>
    <x v="0"/>
    <x v="0"/>
    <x v="0"/>
    <s v="Beans"/>
    <x v="0"/>
    <s v="Coffee"/>
    <x v="0"/>
    <n v="-39"/>
    <n v="116"/>
    <x v="7"/>
    <n v="110"/>
    <n v="40"/>
    <n v="10"/>
    <n v="150"/>
    <n v="49"/>
    <x v="0"/>
  </r>
  <r>
    <n v="515"/>
    <n v="31"/>
    <n v="-20"/>
    <s v="7/22/2013"/>
    <x v="51"/>
    <n v="1000"/>
    <n v="37"/>
    <x v="0"/>
    <x v="3"/>
    <x v="0"/>
    <s v="Beans"/>
    <x v="0"/>
    <s v="Coffee"/>
    <x v="2"/>
    <n v="10"/>
    <n v="72"/>
    <x v="9"/>
    <n v="20"/>
    <n v="40"/>
    <n v="30"/>
    <n v="60"/>
    <n v="30"/>
    <x v="1"/>
  </r>
  <r>
    <n v="702"/>
    <n v="29"/>
    <n v="-13"/>
    <d v="2013-04-08T00:00:00"/>
    <x v="52"/>
    <n v="1003"/>
    <n v="35"/>
    <x v="0"/>
    <x v="1"/>
    <x v="0"/>
    <s v="Beans"/>
    <x v="0"/>
    <s v="Coffee"/>
    <x v="0"/>
    <n v="7"/>
    <n v="68"/>
    <x v="1"/>
    <n v="30"/>
    <n v="40"/>
    <n v="20"/>
    <n v="70"/>
    <n v="30"/>
    <x v="0"/>
  </r>
  <r>
    <n v="515"/>
    <n v="29"/>
    <n v="-13"/>
    <d v="2013-05-08T00:00:00"/>
    <x v="53"/>
    <n v="1003"/>
    <n v="35"/>
    <x v="0"/>
    <x v="3"/>
    <x v="0"/>
    <s v="Beans"/>
    <x v="0"/>
    <s v="Coffee"/>
    <x v="2"/>
    <n v="7"/>
    <n v="68"/>
    <x v="9"/>
    <n v="20"/>
    <n v="40"/>
    <n v="20"/>
    <n v="60"/>
    <n v="30"/>
    <x v="1"/>
  </r>
  <r>
    <n v="216"/>
    <n v="51"/>
    <n v="-35"/>
    <d v="2013-03-09T00:00:00"/>
    <x v="54"/>
    <n v="503"/>
    <n v="71"/>
    <x v="1"/>
    <x v="3"/>
    <x v="0"/>
    <s v="Beans"/>
    <x v="0"/>
    <s v="Coffee"/>
    <x v="0"/>
    <n v="-5"/>
    <n v="122"/>
    <x v="8"/>
    <n v="40"/>
    <n v="70"/>
    <n v="30"/>
    <n v="110"/>
    <n v="76"/>
    <x v="0"/>
  </r>
  <r>
    <n v="440"/>
    <n v="52"/>
    <n v="-34"/>
    <d v="2013-04-09T00:00:00"/>
    <x v="55"/>
    <n v="405"/>
    <n v="71"/>
    <x v="1"/>
    <x v="3"/>
    <x v="0"/>
    <s v="Beans"/>
    <x v="0"/>
    <s v="Coffee"/>
    <x v="1"/>
    <n v="26"/>
    <n v="123"/>
    <x v="8"/>
    <n v="40"/>
    <n v="70"/>
    <n v="60"/>
    <n v="110"/>
    <n v="45"/>
    <x v="1"/>
  </r>
  <r>
    <n v="937"/>
    <n v="43"/>
    <n v="-32"/>
    <d v="2013-05-09T00:00:00"/>
    <x v="56"/>
    <n v="419"/>
    <n v="64"/>
    <x v="1"/>
    <x v="3"/>
    <x v="0"/>
    <s v="Beans"/>
    <x v="0"/>
    <s v="Coffee"/>
    <x v="2"/>
    <n v="28"/>
    <n v="107"/>
    <x v="8"/>
    <n v="30"/>
    <n v="70"/>
    <n v="60"/>
    <n v="100"/>
    <n v="36"/>
    <x v="1"/>
  </r>
  <r>
    <n v="567"/>
    <n v="52"/>
    <n v="-13"/>
    <s v="9/14/2013"/>
    <x v="57"/>
    <n v="509"/>
    <n v="73"/>
    <x v="1"/>
    <x v="3"/>
    <x v="0"/>
    <s v="Beans"/>
    <x v="0"/>
    <s v="Coffee"/>
    <x v="0"/>
    <n v="-3"/>
    <n v="125"/>
    <x v="8"/>
    <n v="50"/>
    <n v="70"/>
    <n v="10"/>
    <n v="120"/>
    <n v="76"/>
    <x v="0"/>
  </r>
  <r>
    <n v="614"/>
    <n v="46"/>
    <n v="-8"/>
    <s v="9/15/2013"/>
    <x v="58"/>
    <n v="424"/>
    <n v="68"/>
    <x v="1"/>
    <x v="3"/>
    <x v="0"/>
    <s v="Beans"/>
    <x v="0"/>
    <s v="Coffee"/>
    <x v="2"/>
    <n v="32"/>
    <n v="114"/>
    <x v="8"/>
    <n v="40"/>
    <n v="70"/>
    <n v="40"/>
    <n v="110"/>
    <n v="36"/>
    <x v="1"/>
  </r>
  <r>
    <n v="505"/>
    <n v="43"/>
    <n v="-10"/>
    <s v="9/22/2013"/>
    <x v="59"/>
    <n v="452"/>
    <n v="66"/>
    <x v="0"/>
    <x v="0"/>
    <x v="0"/>
    <s v="Beans"/>
    <x v="0"/>
    <s v="Coffee"/>
    <x v="2"/>
    <n v="20"/>
    <n v="109"/>
    <x v="7"/>
    <n v="50"/>
    <n v="70"/>
    <n v="30"/>
    <n v="120"/>
    <n v="46"/>
    <x v="1"/>
  </r>
  <r>
    <n v="419"/>
    <n v="47"/>
    <n v="-16"/>
    <s v="9/28/2013"/>
    <x v="60"/>
    <n v="521"/>
    <n v="65"/>
    <x v="1"/>
    <x v="3"/>
    <x v="0"/>
    <s v="Beans"/>
    <x v="0"/>
    <s v="Coffee"/>
    <x v="0"/>
    <n v="-6"/>
    <n v="112"/>
    <x v="8"/>
    <n v="40"/>
    <n v="70"/>
    <n v="10"/>
    <n v="110"/>
    <n v="71"/>
    <x v="0"/>
  </r>
  <r>
    <n v="513"/>
    <n v="54"/>
    <n v="-11"/>
    <s v="9/29/2013"/>
    <x v="61"/>
    <n v="424"/>
    <n v="73"/>
    <x v="1"/>
    <x v="3"/>
    <x v="0"/>
    <s v="Beans"/>
    <x v="0"/>
    <s v="Coffee"/>
    <x v="1"/>
    <n v="29"/>
    <n v="127"/>
    <x v="8"/>
    <n v="50"/>
    <n v="70"/>
    <n v="40"/>
    <n v="120"/>
    <n v="44"/>
    <x v="1"/>
  </r>
  <r>
    <n v="816"/>
    <n v="63"/>
    <n v="-4"/>
    <d v="2013-02-10T00:00:00"/>
    <x v="62"/>
    <n v="1075"/>
    <n v="76"/>
    <x v="0"/>
    <x v="3"/>
    <x v="0"/>
    <s v="Beans"/>
    <x v="0"/>
    <s v="Coffee"/>
    <x v="0"/>
    <n v="36"/>
    <n v="139"/>
    <x v="10"/>
    <n v="60"/>
    <n v="70"/>
    <n v="40"/>
    <n v="130"/>
    <n v="40"/>
    <x v="0"/>
  </r>
  <r>
    <n v="603"/>
    <n v="52"/>
    <n v="-13"/>
    <d v="2013-05-10T00:00:00"/>
    <x v="63"/>
    <n v="327"/>
    <n v="75"/>
    <x v="0"/>
    <x v="2"/>
    <x v="0"/>
    <s v="Beans"/>
    <x v="0"/>
    <s v="Coffee"/>
    <x v="1"/>
    <n v="37"/>
    <n v="127"/>
    <x v="2"/>
    <n v="40"/>
    <n v="70"/>
    <n v="50"/>
    <n v="110"/>
    <n v="38"/>
    <x v="1"/>
  </r>
  <r>
    <n v="503"/>
    <n v="41"/>
    <n v="-19"/>
    <d v="2013-08-10T00:00:00"/>
    <x v="64"/>
    <n v="482"/>
    <n v="57"/>
    <x v="0"/>
    <x v="1"/>
    <x v="0"/>
    <s v="Beans"/>
    <x v="0"/>
    <s v="Coffee"/>
    <x v="2"/>
    <n v="1"/>
    <n v="98"/>
    <x v="11"/>
    <n v="40"/>
    <n v="70"/>
    <n v="20"/>
    <n v="110"/>
    <n v="56"/>
    <x v="1"/>
  </r>
  <r>
    <n v="234"/>
    <n v="51"/>
    <n v="-37"/>
    <s v="10/15/2013"/>
    <x v="65"/>
    <n v="503"/>
    <n v="71"/>
    <x v="1"/>
    <x v="3"/>
    <x v="0"/>
    <s v="Beans"/>
    <x v="0"/>
    <s v="Coffee"/>
    <x v="0"/>
    <n v="-7"/>
    <n v="130"/>
    <x v="8"/>
    <n v="40"/>
    <n v="70"/>
    <n v="30"/>
    <n v="110"/>
    <n v="76"/>
    <x v="0"/>
  </r>
  <r>
    <n v="614"/>
    <n v="52"/>
    <n v="-21"/>
    <s v="10/16/2013"/>
    <x v="66"/>
    <n v="405"/>
    <n v="71"/>
    <x v="1"/>
    <x v="3"/>
    <x v="0"/>
    <s v="Beans"/>
    <x v="0"/>
    <s v="Coffee"/>
    <x v="1"/>
    <n v="39"/>
    <n v="131"/>
    <x v="8"/>
    <n v="40"/>
    <n v="70"/>
    <n v="60"/>
    <n v="110"/>
    <n v="45"/>
    <x v="1"/>
  </r>
  <r>
    <n v="937"/>
    <n v="43"/>
    <n v="-18"/>
    <s v="10/17/2013"/>
    <x v="67"/>
    <n v="419"/>
    <n v="64"/>
    <x v="1"/>
    <x v="3"/>
    <x v="0"/>
    <s v="Beans"/>
    <x v="0"/>
    <s v="Coffee"/>
    <x v="2"/>
    <n v="42"/>
    <n v="114"/>
    <x v="8"/>
    <n v="30"/>
    <n v="70"/>
    <n v="60"/>
    <n v="100"/>
    <n v="36"/>
    <x v="1"/>
  </r>
  <r>
    <n v="614"/>
    <n v="52"/>
    <n v="-14"/>
    <s v="10/26/2013"/>
    <x v="68"/>
    <n v="509"/>
    <n v="73"/>
    <x v="1"/>
    <x v="3"/>
    <x v="0"/>
    <s v="Beans"/>
    <x v="0"/>
    <s v="Coffee"/>
    <x v="0"/>
    <n v="-4"/>
    <n v="133"/>
    <x v="8"/>
    <n v="50"/>
    <n v="70"/>
    <n v="10"/>
    <n v="120"/>
    <n v="76"/>
    <x v="0"/>
  </r>
  <r>
    <n v="234"/>
    <n v="46"/>
    <n v="7"/>
    <s v="10/27/2013"/>
    <x v="69"/>
    <n v="424"/>
    <n v="68"/>
    <x v="1"/>
    <x v="3"/>
    <x v="0"/>
    <s v="Beans"/>
    <x v="0"/>
    <s v="Coffee"/>
    <x v="2"/>
    <n v="47"/>
    <n v="121"/>
    <x v="8"/>
    <n v="40"/>
    <n v="70"/>
    <n v="40"/>
    <n v="110"/>
    <n v="36"/>
    <x v="1"/>
  </r>
  <r>
    <n v="505"/>
    <n v="43"/>
    <n v="0"/>
    <d v="2013-03-11T00:00:00"/>
    <x v="70"/>
    <n v="452"/>
    <n v="66"/>
    <x v="0"/>
    <x v="0"/>
    <x v="0"/>
    <s v="Beans"/>
    <x v="0"/>
    <s v="Coffee"/>
    <x v="2"/>
    <n v="30"/>
    <n v="116"/>
    <x v="7"/>
    <n v="50"/>
    <n v="70"/>
    <n v="30"/>
    <n v="120"/>
    <n v="46"/>
    <x v="1"/>
  </r>
  <r>
    <n v="513"/>
    <n v="47"/>
    <n v="-19"/>
    <d v="2013-09-11T00:00:00"/>
    <x v="71"/>
    <n v="521"/>
    <n v="65"/>
    <x v="1"/>
    <x v="3"/>
    <x v="0"/>
    <s v="Beans"/>
    <x v="0"/>
    <s v="Coffee"/>
    <x v="0"/>
    <n v="-9"/>
    <n v="119"/>
    <x v="8"/>
    <n v="40"/>
    <n v="70"/>
    <n v="10"/>
    <n v="110"/>
    <n v="71"/>
    <x v="0"/>
  </r>
  <r>
    <n v="234"/>
    <n v="54"/>
    <n v="3"/>
    <d v="2013-10-11T00:00:00"/>
    <x v="72"/>
    <n v="424"/>
    <n v="73"/>
    <x v="1"/>
    <x v="3"/>
    <x v="0"/>
    <s v="Beans"/>
    <x v="0"/>
    <s v="Coffee"/>
    <x v="1"/>
    <n v="43"/>
    <n v="135"/>
    <x v="8"/>
    <n v="50"/>
    <n v="70"/>
    <n v="40"/>
    <n v="120"/>
    <n v="44"/>
    <x v="1"/>
  </r>
  <r>
    <n v="636"/>
    <n v="63"/>
    <n v="13"/>
    <s v="11/13/2013"/>
    <x v="73"/>
    <n v="1075"/>
    <n v="76"/>
    <x v="0"/>
    <x v="3"/>
    <x v="0"/>
    <s v="Beans"/>
    <x v="0"/>
    <s v="Coffee"/>
    <x v="0"/>
    <n v="53"/>
    <n v="148"/>
    <x v="10"/>
    <n v="60"/>
    <n v="70"/>
    <n v="40"/>
    <n v="130"/>
    <n v="40"/>
    <x v="0"/>
  </r>
  <r>
    <n v="603"/>
    <n v="52"/>
    <n v="5"/>
    <s v="11/16/2013"/>
    <x v="74"/>
    <n v="327"/>
    <n v="75"/>
    <x v="0"/>
    <x v="2"/>
    <x v="0"/>
    <s v="Beans"/>
    <x v="0"/>
    <s v="Coffee"/>
    <x v="1"/>
    <n v="55"/>
    <n v="135"/>
    <x v="2"/>
    <n v="40"/>
    <n v="70"/>
    <n v="50"/>
    <n v="110"/>
    <n v="38"/>
    <x v="1"/>
  </r>
  <r>
    <n v="541"/>
    <n v="41"/>
    <n v="-19"/>
    <s v="11/19/2013"/>
    <x v="75"/>
    <n v="482"/>
    <n v="57"/>
    <x v="0"/>
    <x v="1"/>
    <x v="0"/>
    <s v="Beans"/>
    <x v="0"/>
    <s v="Coffee"/>
    <x v="2"/>
    <n v="1"/>
    <n v="104"/>
    <x v="11"/>
    <n v="40"/>
    <n v="70"/>
    <n v="20"/>
    <n v="110"/>
    <n v="56"/>
    <x v="1"/>
  </r>
  <r>
    <n v="563"/>
    <n v="21"/>
    <n v="-15"/>
    <d v="2013-03-12T00:00:00"/>
    <x v="76"/>
    <n v="846"/>
    <n v="31"/>
    <x v="0"/>
    <x v="3"/>
    <x v="0"/>
    <s v="Beans"/>
    <x v="0"/>
    <s v="Coffee"/>
    <x v="1"/>
    <n v="15"/>
    <n v="52"/>
    <x v="9"/>
    <n v="10"/>
    <n v="30"/>
    <n v="30"/>
    <n v="40"/>
    <n v="16"/>
    <x v="1"/>
  </r>
  <r>
    <n v="641"/>
    <n v="16"/>
    <n v="-10"/>
    <s v="12/27/2013"/>
    <x v="77"/>
    <n v="851"/>
    <n v="25"/>
    <x v="0"/>
    <x v="3"/>
    <x v="0"/>
    <s v="Beans"/>
    <x v="0"/>
    <s v="Coffee"/>
    <x v="1"/>
    <n v="10"/>
    <n v="41"/>
    <x v="9"/>
    <n v="10"/>
    <n v="30"/>
    <n v="20"/>
    <n v="40"/>
    <n v="15"/>
    <x v="1"/>
  </r>
  <r>
    <n v="563"/>
    <n v="31"/>
    <n v="-2"/>
    <s v="12/28/2013"/>
    <x v="78"/>
    <n v="1009"/>
    <n v="38"/>
    <x v="0"/>
    <x v="3"/>
    <x v="0"/>
    <s v="Beans"/>
    <x v="0"/>
    <s v="Coffee"/>
    <x v="2"/>
    <n v="8"/>
    <n v="69"/>
    <x v="9"/>
    <n v="30"/>
    <n v="30"/>
    <n v="10"/>
    <n v="60"/>
    <n v="30"/>
    <x v="1"/>
  </r>
  <r>
    <n v="515"/>
    <n v="21"/>
    <n v="-8"/>
    <d v="2014-11-01T00:00:00"/>
    <x v="79"/>
    <n v="846"/>
    <n v="31"/>
    <x v="0"/>
    <x v="3"/>
    <x v="0"/>
    <s v="Beans"/>
    <x v="0"/>
    <s v="Coffee"/>
    <x v="1"/>
    <n v="22"/>
    <n v="55"/>
    <x v="9"/>
    <n v="10"/>
    <n v="30"/>
    <n v="30"/>
    <n v="40"/>
    <n v="16"/>
    <x v="1"/>
  </r>
  <r>
    <n v="563"/>
    <n v="16"/>
    <n v="-5"/>
    <d v="2014-04-02T00:00:00"/>
    <x v="80"/>
    <n v="851"/>
    <n v="25"/>
    <x v="0"/>
    <x v="3"/>
    <x v="0"/>
    <s v="Beans"/>
    <x v="0"/>
    <s v="Coffee"/>
    <x v="1"/>
    <n v="15"/>
    <n v="44"/>
    <x v="9"/>
    <n v="10"/>
    <n v="30"/>
    <n v="20"/>
    <n v="40"/>
    <n v="15"/>
    <x v="1"/>
  </r>
  <r>
    <n v="641"/>
    <n v="31"/>
    <n v="2"/>
    <d v="2014-05-02T00:00:00"/>
    <x v="81"/>
    <n v="1009"/>
    <n v="38"/>
    <x v="0"/>
    <x v="3"/>
    <x v="0"/>
    <s v="Beans"/>
    <x v="0"/>
    <s v="Coffee"/>
    <x v="2"/>
    <n v="12"/>
    <n v="74"/>
    <x v="9"/>
    <n v="30"/>
    <n v="30"/>
    <n v="10"/>
    <n v="60"/>
    <n v="30"/>
    <x v="1"/>
  </r>
  <r>
    <n v="660"/>
    <n v="65"/>
    <n v="-35"/>
    <s v="2/16/2014"/>
    <x v="82"/>
    <n v="1053"/>
    <n v="77"/>
    <x v="0"/>
    <x v="3"/>
    <x v="0"/>
    <s v="Beans"/>
    <x v="0"/>
    <s v="Coffee"/>
    <x v="0"/>
    <n v="35"/>
    <n v="142"/>
    <x v="10"/>
    <n v="50"/>
    <n v="80"/>
    <n v="70"/>
    <n v="130"/>
    <n v="42"/>
    <x v="0"/>
  </r>
  <r>
    <n v="715"/>
    <n v="56"/>
    <n v="-35"/>
    <s v="2/19/2014"/>
    <x v="83"/>
    <n v="385"/>
    <n v="70"/>
    <x v="0"/>
    <x v="3"/>
    <x v="0"/>
    <s v="Beans"/>
    <x v="0"/>
    <s v="Coffee"/>
    <x v="1"/>
    <n v="15"/>
    <n v="126"/>
    <x v="6"/>
    <n v="40"/>
    <n v="80"/>
    <n v="50"/>
    <n v="120"/>
    <n v="55"/>
    <x v="1"/>
  </r>
  <r>
    <n v="330"/>
    <n v="59"/>
    <n v="-17"/>
    <s v="2/23/2014"/>
    <x v="84"/>
    <n v="411"/>
    <n v="79"/>
    <x v="1"/>
    <x v="3"/>
    <x v="0"/>
    <s v="Beans"/>
    <x v="0"/>
    <s v="Coffee"/>
    <x v="1"/>
    <n v="33"/>
    <n v="138"/>
    <x v="8"/>
    <n v="50"/>
    <n v="80"/>
    <n v="50"/>
    <n v="130"/>
    <n v="46"/>
    <x v="1"/>
  </r>
  <r>
    <n v="314"/>
    <n v="69"/>
    <n v="-2"/>
    <s v="2/25/2014"/>
    <x v="85"/>
    <n v="1060"/>
    <n v="81"/>
    <x v="0"/>
    <x v="3"/>
    <x v="0"/>
    <s v="Beans"/>
    <x v="0"/>
    <s v="Coffee"/>
    <x v="0"/>
    <n v="38"/>
    <n v="150"/>
    <x v="10"/>
    <n v="60"/>
    <n v="80"/>
    <n v="40"/>
    <n v="140"/>
    <n v="43"/>
    <x v="0"/>
  </r>
  <r>
    <n v="503"/>
    <n v="46"/>
    <n v="-18"/>
    <s v="2/26/2014"/>
    <x v="86"/>
    <n v="424"/>
    <n v="68"/>
    <x v="0"/>
    <x v="1"/>
    <x v="0"/>
    <s v="Beans"/>
    <x v="0"/>
    <s v="Coffee"/>
    <x v="0"/>
    <n v="32"/>
    <n v="114"/>
    <x v="11"/>
    <n v="50"/>
    <n v="80"/>
    <n v="50"/>
    <n v="130"/>
    <n v="36"/>
    <x v="0"/>
  </r>
  <r>
    <n v="225"/>
    <n v="47"/>
    <n v="-16"/>
    <d v="2014-01-03T00:00:00"/>
    <x v="87"/>
    <n v="834"/>
    <n v="68"/>
    <x v="0"/>
    <x v="0"/>
    <x v="0"/>
    <s v="Beans"/>
    <x v="0"/>
    <s v="Coffee"/>
    <x v="2"/>
    <n v="44"/>
    <n v="115"/>
    <x v="5"/>
    <n v="50"/>
    <n v="80"/>
    <n v="60"/>
    <n v="130"/>
    <n v="24"/>
    <x v="1"/>
  </r>
  <r>
    <n v="541"/>
    <n v="52"/>
    <n v="-14"/>
    <d v="2014-02-03T00:00:00"/>
    <x v="88"/>
    <n v="509"/>
    <n v="73"/>
    <x v="0"/>
    <x v="1"/>
    <x v="0"/>
    <s v="Beans"/>
    <x v="0"/>
    <s v="Coffee"/>
    <x v="1"/>
    <n v="-4"/>
    <n v="125"/>
    <x v="11"/>
    <n v="60"/>
    <n v="80"/>
    <n v="10"/>
    <n v="140"/>
    <n v="77"/>
    <x v="1"/>
  </r>
  <r>
    <n v="435"/>
    <n v="53"/>
    <n v="-23"/>
    <d v="2014-03-03T00:00:00"/>
    <x v="89"/>
    <n v="380"/>
    <n v="71"/>
    <x v="0"/>
    <x v="1"/>
    <x v="0"/>
    <s v="Beans"/>
    <x v="0"/>
    <s v="Coffee"/>
    <x v="2"/>
    <n v="27"/>
    <n v="124"/>
    <x v="12"/>
    <n v="60"/>
    <n v="80"/>
    <n v="50"/>
    <n v="140"/>
    <n v="44"/>
    <x v="1"/>
  </r>
  <r>
    <n v="503"/>
    <n v="41"/>
    <n v="-25"/>
    <d v="2014-11-03T00:00:00"/>
    <x v="90"/>
    <n v="435"/>
    <n v="60"/>
    <x v="0"/>
    <x v="1"/>
    <x v="0"/>
    <s v="Beans"/>
    <x v="0"/>
    <s v="Coffee"/>
    <x v="0"/>
    <n v="25"/>
    <n v="101"/>
    <x v="11"/>
    <n v="40"/>
    <n v="80"/>
    <n v="50"/>
    <n v="120"/>
    <n v="35"/>
    <x v="0"/>
  </r>
  <r>
    <n v="715"/>
    <n v="65"/>
    <n v="-8"/>
    <d v="2014-12-03T00:00:00"/>
    <x v="91"/>
    <n v="403"/>
    <n v="80"/>
    <x v="0"/>
    <x v="3"/>
    <x v="0"/>
    <s v="Beans"/>
    <x v="0"/>
    <s v="Coffee"/>
    <x v="1"/>
    <n v="22"/>
    <n v="145"/>
    <x v="6"/>
    <n v="60"/>
    <n v="80"/>
    <n v="30"/>
    <n v="140"/>
    <n v="58"/>
    <x v="1"/>
  </r>
  <r>
    <n v="503"/>
    <n v="47"/>
    <n v="-27"/>
    <s v="3/13/2014"/>
    <x v="92"/>
    <n v="521"/>
    <n v="65"/>
    <x v="0"/>
    <x v="1"/>
    <x v="0"/>
    <s v="Beans"/>
    <x v="0"/>
    <s v="Coffee"/>
    <x v="1"/>
    <n v="-7"/>
    <n v="112"/>
    <x v="11"/>
    <n v="50"/>
    <n v="80"/>
    <n v="20"/>
    <n v="130"/>
    <n v="72"/>
    <x v="1"/>
  </r>
  <r>
    <n v="801"/>
    <n v="49"/>
    <n v="-29"/>
    <s v="3/14/2014"/>
    <x v="93"/>
    <n v="392"/>
    <n v="65"/>
    <x v="0"/>
    <x v="1"/>
    <x v="0"/>
    <s v="Beans"/>
    <x v="0"/>
    <s v="Coffee"/>
    <x v="2"/>
    <n v="21"/>
    <n v="114"/>
    <x v="12"/>
    <n v="50"/>
    <n v="80"/>
    <n v="50"/>
    <n v="130"/>
    <n v="44"/>
    <x v="1"/>
  </r>
  <r>
    <n v="636"/>
    <n v="65"/>
    <n v="-18"/>
    <s v="3/21/2014"/>
    <x v="94"/>
    <n v="1053"/>
    <n v="77"/>
    <x v="0"/>
    <x v="3"/>
    <x v="0"/>
    <s v="Beans"/>
    <x v="0"/>
    <s v="Coffee"/>
    <x v="0"/>
    <n v="52"/>
    <n v="151"/>
    <x v="10"/>
    <n v="50"/>
    <n v="80"/>
    <n v="70"/>
    <n v="130"/>
    <n v="42"/>
    <x v="0"/>
  </r>
  <r>
    <n v="414"/>
    <n v="56"/>
    <n v="-28"/>
    <s v="3/24/2014"/>
    <x v="95"/>
    <n v="385"/>
    <n v="70"/>
    <x v="0"/>
    <x v="3"/>
    <x v="0"/>
    <s v="Beans"/>
    <x v="0"/>
    <s v="Coffee"/>
    <x v="1"/>
    <n v="22"/>
    <n v="134"/>
    <x v="6"/>
    <n v="40"/>
    <n v="80"/>
    <n v="50"/>
    <n v="120"/>
    <n v="55"/>
    <x v="1"/>
  </r>
  <r>
    <n v="234"/>
    <n v="59"/>
    <n v="-1"/>
    <s v="3/28/2014"/>
    <x v="96"/>
    <n v="411"/>
    <n v="79"/>
    <x v="1"/>
    <x v="3"/>
    <x v="0"/>
    <s v="Beans"/>
    <x v="0"/>
    <s v="Coffee"/>
    <x v="1"/>
    <n v="49"/>
    <n v="147"/>
    <x v="8"/>
    <n v="50"/>
    <n v="80"/>
    <n v="50"/>
    <n v="130"/>
    <n v="46"/>
    <x v="1"/>
  </r>
  <r>
    <n v="417"/>
    <n v="69"/>
    <n v="16"/>
    <s v="3/30/2014"/>
    <x v="97"/>
    <n v="1060"/>
    <n v="81"/>
    <x v="0"/>
    <x v="3"/>
    <x v="0"/>
    <s v="Beans"/>
    <x v="0"/>
    <s v="Coffee"/>
    <x v="0"/>
    <n v="56"/>
    <n v="160"/>
    <x v="10"/>
    <n v="60"/>
    <n v="80"/>
    <n v="40"/>
    <n v="140"/>
    <n v="43"/>
    <x v="0"/>
  </r>
  <r>
    <n v="503"/>
    <n v="46"/>
    <n v="-3"/>
    <s v="3/31/2014"/>
    <x v="98"/>
    <n v="424"/>
    <n v="68"/>
    <x v="0"/>
    <x v="1"/>
    <x v="0"/>
    <s v="Beans"/>
    <x v="0"/>
    <s v="Coffee"/>
    <x v="0"/>
    <n v="47"/>
    <n v="121"/>
    <x v="11"/>
    <n v="50"/>
    <n v="80"/>
    <n v="50"/>
    <n v="130"/>
    <n v="36"/>
    <x v="0"/>
  </r>
  <r>
    <n v="318"/>
    <n v="47"/>
    <n v="5"/>
    <d v="2014-03-04T00:00:00"/>
    <x v="99"/>
    <n v="834"/>
    <n v="68"/>
    <x v="0"/>
    <x v="0"/>
    <x v="0"/>
    <s v="Beans"/>
    <x v="0"/>
    <s v="Coffee"/>
    <x v="2"/>
    <n v="65"/>
    <n v="123"/>
    <x v="5"/>
    <n v="50"/>
    <n v="80"/>
    <n v="60"/>
    <n v="130"/>
    <n v="24"/>
    <x v="1"/>
  </r>
  <r>
    <n v="971"/>
    <n v="52"/>
    <n v="-16"/>
    <d v="2014-04-04T00:00:00"/>
    <x v="100"/>
    <n v="509"/>
    <n v="73"/>
    <x v="0"/>
    <x v="1"/>
    <x v="0"/>
    <s v="Beans"/>
    <x v="0"/>
    <s v="Coffee"/>
    <x v="1"/>
    <n v="-6"/>
    <n v="133"/>
    <x v="11"/>
    <n v="60"/>
    <n v="80"/>
    <n v="10"/>
    <n v="140"/>
    <n v="77"/>
    <x v="1"/>
  </r>
  <r>
    <n v="435"/>
    <n v="53"/>
    <n v="-10"/>
    <d v="2014-05-04T00:00:00"/>
    <x v="101"/>
    <n v="380"/>
    <n v="71"/>
    <x v="0"/>
    <x v="1"/>
    <x v="0"/>
    <s v="Beans"/>
    <x v="0"/>
    <s v="Coffee"/>
    <x v="2"/>
    <n v="40"/>
    <n v="132"/>
    <x v="12"/>
    <n v="60"/>
    <n v="80"/>
    <n v="50"/>
    <n v="140"/>
    <n v="44"/>
    <x v="1"/>
  </r>
  <r>
    <n v="541"/>
    <n v="41"/>
    <n v="-13"/>
    <s v="4/13/2014"/>
    <x v="102"/>
    <n v="435"/>
    <n v="60"/>
    <x v="0"/>
    <x v="1"/>
    <x v="0"/>
    <s v="Beans"/>
    <x v="0"/>
    <s v="Coffee"/>
    <x v="0"/>
    <n v="37"/>
    <n v="108"/>
    <x v="11"/>
    <n v="40"/>
    <n v="80"/>
    <n v="50"/>
    <n v="120"/>
    <n v="35"/>
    <x v="0"/>
  </r>
  <r>
    <n v="920"/>
    <n v="65"/>
    <n v="3"/>
    <s v="4/14/2014"/>
    <x v="103"/>
    <n v="403"/>
    <n v="80"/>
    <x v="0"/>
    <x v="3"/>
    <x v="0"/>
    <s v="Beans"/>
    <x v="0"/>
    <s v="Coffee"/>
    <x v="1"/>
    <n v="33"/>
    <n v="155"/>
    <x v="6"/>
    <n v="60"/>
    <n v="80"/>
    <n v="30"/>
    <n v="140"/>
    <n v="58"/>
    <x v="1"/>
  </r>
  <r>
    <n v="541"/>
    <n v="47"/>
    <n v="-30"/>
    <s v="4/15/2014"/>
    <x v="104"/>
    <n v="521"/>
    <n v="65"/>
    <x v="0"/>
    <x v="1"/>
    <x v="0"/>
    <s v="Beans"/>
    <x v="0"/>
    <s v="Coffee"/>
    <x v="1"/>
    <n v="-10"/>
    <n v="119"/>
    <x v="11"/>
    <n v="50"/>
    <n v="80"/>
    <n v="20"/>
    <n v="130"/>
    <n v="72"/>
    <x v="1"/>
  </r>
  <r>
    <n v="435"/>
    <n v="49"/>
    <n v="-19"/>
    <s v="4/16/2014"/>
    <x v="105"/>
    <n v="392"/>
    <n v="65"/>
    <x v="0"/>
    <x v="1"/>
    <x v="0"/>
    <s v="Beans"/>
    <x v="0"/>
    <s v="Coffee"/>
    <x v="2"/>
    <n v="31"/>
    <n v="121"/>
    <x v="12"/>
    <n v="50"/>
    <n v="80"/>
    <n v="50"/>
    <n v="130"/>
    <n v="44"/>
    <x v="1"/>
  </r>
  <r>
    <n v="214"/>
    <n v="39"/>
    <n v="-54"/>
    <s v="4/19/2014"/>
    <x v="106"/>
    <n v="541"/>
    <n v="51"/>
    <x v="1"/>
    <x v="0"/>
    <x v="0"/>
    <s v="Beans"/>
    <x v="0"/>
    <s v="Coffee"/>
    <x v="0"/>
    <n v="26"/>
    <n v="90"/>
    <x v="3"/>
    <n v="40"/>
    <n v="90"/>
    <n v="80"/>
    <n v="130"/>
    <n v="25"/>
    <x v="0"/>
  </r>
  <r>
    <n v="936"/>
    <n v="239"/>
    <n v="-155"/>
    <s v="4/20/2014"/>
    <x v="107"/>
    <n v="1246"/>
    <n v="281"/>
    <x v="1"/>
    <x v="0"/>
    <x v="0"/>
    <s v="Beans"/>
    <x v="0"/>
    <s v="Coffee"/>
    <x v="2"/>
    <n v="185"/>
    <n v="520"/>
    <x v="3"/>
    <n v="350"/>
    <n v="420"/>
    <n v="340"/>
    <n v="770"/>
    <n v="96"/>
    <x v="1"/>
  </r>
  <r>
    <n v="225"/>
    <n v="48"/>
    <n v="-35"/>
    <s v="4/22/2014"/>
    <x v="108"/>
    <n v="851"/>
    <n v="70"/>
    <x v="0"/>
    <x v="0"/>
    <x v="0"/>
    <s v="Beans"/>
    <x v="0"/>
    <s v="Coffee"/>
    <x v="0"/>
    <n v="45"/>
    <n v="118"/>
    <x v="5"/>
    <n v="70"/>
    <n v="90"/>
    <n v="80"/>
    <n v="160"/>
    <n v="25"/>
    <x v="0"/>
  </r>
  <r>
    <n v="225"/>
    <n v="48"/>
    <n v="-33"/>
    <s v="4/23/2014"/>
    <x v="109"/>
    <n v="829"/>
    <n v="71"/>
    <x v="0"/>
    <x v="0"/>
    <x v="0"/>
    <s v="Beans"/>
    <x v="0"/>
    <s v="Coffee"/>
    <x v="2"/>
    <n v="47"/>
    <n v="119"/>
    <x v="5"/>
    <n v="70"/>
    <n v="90"/>
    <n v="80"/>
    <n v="160"/>
    <n v="24"/>
    <x v="1"/>
  </r>
  <r>
    <n v="505"/>
    <n v="45"/>
    <n v="-57"/>
    <s v="4/24/2014"/>
    <x v="110"/>
    <n v="447"/>
    <n v="69"/>
    <x v="0"/>
    <x v="0"/>
    <x v="0"/>
    <s v="Beans"/>
    <x v="0"/>
    <s v="Coffee"/>
    <x v="2"/>
    <n v="23"/>
    <n v="114"/>
    <x v="7"/>
    <n v="50"/>
    <n v="110"/>
    <n v="80"/>
    <n v="160"/>
    <n v="46"/>
    <x v="1"/>
  </r>
  <r>
    <n v="918"/>
    <n v="90"/>
    <n v="-66"/>
    <s v="4/25/2014"/>
    <x v="111"/>
    <n v="572"/>
    <n v="115"/>
    <x v="0"/>
    <x v="0"/>
    <x v="0"/>
    <s v="Beans"/>
    <x v="0"/>
    <s v="Coffee"/>
    <x v="2"/>
    <n v="74"/>
    <n v="205"/>
    <x v="0"/>
    <n v="130"/>
    <n v="160"/>
    <n v="140"/>
    <n v="290"/>
    <n v="41"/>
    <x v="1"/>
  </r>
  <r>
    <n v="956"/>
    <n v="225"/>
    <n v="-56"/>
    <s v="4/30/2014"/>
    <x v="112"/>
    <n v="1272"/>
    <n v="265"/>
    <x v="1"/>
    <x v="0"/>
    <x v="0"/>
    <s v="Beans"/>
    <x v="0"/>
    <s v="Coffee"/>
    <x v="2"/>
    <n v="174"/>
    <n v="490"/>
    <x v="3"/>
    <n v="260"/>
    <n v="320"/>
    <n v="230"/>
    <n v="580"/>
    <n v="91"/>
    <x v="1"/>
  </r>
  <r>
    <n v="918"/>
    <n v="88"/>
    <n v="-19"/>
    <d v="2014-04-05T00:00:00"/>
    <x v="113"/>
    <n v="561"/>
    <n v="112"/>
    <x v="0"/>
    <x v="0"/>
    <x v="0"/>
    <s v="Beans"/>
    <x v="0"/>
    <s v="Coffee"/>
    <x v="2"/>
    <n v="71"/>
    <n v="200"/>
    <x v="0"/>
    <n v="100"/>
    <n v="130"/>
    <n v="90"/>
    <n v="230"/>
    <n v="41"/>
    <x v="1"/>
  </r>
  <r>
    <n v="972"/>
    <n v="241"/>
    <n v="-52"/>
    <d v="2014-10-05T00:00:00"/>
    <x v="114"/>
    <n v="1321"/>
    <n v="284"/>
    <x v="1"/>
    <x v="0"/>
    <x v="0"/>
    <s v="Beans"/>
    <x v="0"/>
    <s v="Coffee"/>
    <x v="2"/>
    <n v="188"/>
    <n v="525"/>
    <x v="3"/>
    <n v="280"/>
    <n v="340"/>
    <n v="240"/>
    <n v="620"/>
    <n v="96"/>
    <x v="1"/>
  </r>
  <r>
    <n v="505"/>
    <n v="92"/>
    <n v="-24"/>
    <d v="2014-12-05T00:00:00"/>
    <x v="115"/>
    <n v="1898"/>
    <n v="68"/>
    <x v="0"/>
    <x v="0"/>
    <x v="0"/>
    <s v="Beans"/>
    <x v="0"/>
    <s v="Coffee"/>
    <x v="0"/>
    <n v="16"/>
    <n v="160"/>
    <x v="7"/>
    <n v="100"/>
    <n v="90"/>
    <n v="40"/>
    <n v="190"/>
    <n v="52"/>
    <x v="0"/>
  </r>
  <r>
    <n v="318"/>
    <n v="49"/>
    <n v="-24"/>
    <s v="5/14/2014"/>
    <x v="116"/>
    <n v="845"/>
    <n v="71"/>
    <x v="0"/>
    <x v="0"/>
    <x v="0"/>
    <s v="Beans"/>
    <x v="0"/>
    <s v="Coffee"/>
    <x v="2"/>
    <n v="46"/>
    <n v="120"/>
    <x v="5"/>
    <n v="50"/>
    <n v="90"/>
    <n v="70"/>
    <n v="140"/>
    <n v="25"/>
    <x v="1"/>
  </r>
  <r>
    <n v="505"/>
    <n v="48"/>
    <n v="-23"/>
    <s v="5/15/2014"/>
    <x v="117"/>
    <n v="462"/>
    <n v="74"/>
    <x v="0"/>
    <x v="0"/>
    <x v="0"/>
    <s v="Beans"/>
    <x v="0"/>
    <s v="Coffee"/>
    <x v="2"/>
    <n v="27"/>
    <n v="122"/>
    <x v="7"/>
    <n v="50"/>
    <n v="90"/>
    <n v="50"/>
    <n v="140"/>
    <n v="47"/>
    <x v="1"/>
  </r>
  <r>
    <n v="405"/>
    <n v="81"/>
    <n v="-34"/>
    <s v="5/16/2014"/>
    <x v="118"/>
    <n v="551"/>
    <n v="104"/>
    <x v="0"/>
    <x v="0"/>
    <x v="0"/>
    <s v="Beans"/>
    <x v="0"/>
    <s v="Coffee"/>
    <x v="2"/>
    <n v="66"/>
    <n v="185"/>
    <x v="0"/>
    <n v="90"/>
    <n v="130"/>
    <n v="100"/>
    <n v="220"/>
    <n v="38"/>
    <x v="1"/>
  </r>
  <r>
    <n v="281"/>
    <n v="39"/>
    <n v="-41"/>
    <s v="5/22/2014"/>
    <x v="119"/>
    <n v="541"/>
    <n v="51"/>
    <x v="1"/>
    <x v="0"/>
    <x v="0"/>
    <s v="Beans"/>
    <x v="0"/>
    <s v="Coffee"/>
    <x v="0"/>
    <n v="39"/>
    <n v="96"/>
    <x v="3"/>
    <n v="40"/>
    <n v="90"/>
    <n v="80"/>
    <n v="130"/>
    <n v="25"/>
    <x v="0"/>
  </r>
  <r>
    <n v="432"/>
    <n v="239"/>
    <n v="-65"/>
    <s v="5/23/2014"/>
    <x v="120"/>
    <n v="1246"/>
    <n v="281"/>
    <x v="1"/>
    <x v="0"/>
    <x v="0"/>
    <s v="Beans"/>
    <x v="0"/>
    <s v="Coffee"/>
    <x v="2"/>
    <n v="275"/>
    <n v="554"/>
    <x v="3"/>
    <n v="350"/>
    <n v="420"/>
    <n v="340"/>
    <n v="770"/>
    <n v="96"/>
    <x v="1"/>
  </r>
  <r>
    <n v="985"/>
    <n v="48"/>
    <n v="-13"/>
    <s v="5/25/2014"/>
    <x v="121"/>
    <n v="851"/>
    <n v="70"/>
    <x v="0"/>
    <x v="0"/>
    <x v="0"/>
    <s v="Beans"/>
    <x v="0"/>
    <s v="Coffee"/>
    <x v="0"/>
    <n v="67"/>
    <n v="126"/>
    <x v="5"/>
    <n v="70"/>
    <n v="90"/>
    <n v="80"/>
    <n v="160"/>
    <n v="25"/>
    <x v="0"/>
  </r>
  <r>
    <n v="337"/>
    <n v="48"/>
    <n v="-10"/>
    <s v="5/26/2014"/>
    <x v="122"/>
    <n v="829"/>
    <n v="71"/>
    <x v="0"/>
    <x v="0"/>
    <x v="0"/>
    <s v="Beans"/>
    <x v="0"/>
    <s v="Coffee"/>
    <x v="2"/>
    <n v="70"/>
    <n v="127"/>
    <x v="5"/>
    <n v="70"/>
    <n v="90"/>
    <n v="80"/>
    <n v="160"/>
    <n v="24"/>
    <x v="1"/>
  </r>
  <r>
    <n v="505"/>
    <n v="45"/>
    <n v="-46"/>
    <s v="5/27/2014"/>
    <x v="123"/>
    <n v="447"/>
    <n v="69"/>
    <x v="0"/>
    <x v="0"/>
    <x v="0"/>
    <s v="Beans"/>
    <x v="0"/>
    <s v="Coffee"/>
    <x v="2"/>
    <n v="34"/>
    <n v="121"/>
    <x v="7"/>
    <n v="50"/>
    <n v="110"/>
    <n v="80"/>
    <n v="160"/>
    <n v="46"/>
    <x v="1"/>
  </r>
  <r>
    <n v="918"/>
    <n v="90"/>
    <n v="-30"/>
    <s v="5/28/2014"/>
    <x v="124"/>
    <n v="572"/>
    <n v="115"/>
    <x v="0"/>
    <x v="0"/>
    <x v="0"/>
    <s v="Beans"/>
    <x v="0"/>
    <s v="Coffee"/>
    <x v="2"/>
    <n v="110"/>
    <n v="218"/>
    <x v="0"/>
    <n v="130"/>
    <n v="160"/>
    <n v="140"/>
    <n v="290"/>
    <n v="41"/>
    <x v="1"/>
  </r>
  <r>
    <n v="432"/>
    <n v="225"/>
    <n v="28"/>
    <d v="2014-02-06T00:00:00"/>
    <x v="125"/>
    <n v="1272"/>
    <n v="265"/>
    <x v="1"/>
    <x v="0"/>
    <x v="0"/>
    <s v="Beans"/>
    <x v="0"/>
    <s v="Coffee"/>
    <x v="2"/>
    <n v="258"/>
    <n v="522"/>
    <x v="3"/>
    <n v="260"/>
    <n v="320"/>
    <n v="230"/>
    <n v="580"/>
    <n v="91"/>
    <x v="1"/>
  </r>
  <r>
    <n v="918"/>
    <n v="88"/>
    <n v="15"/>
    <d v="2014-06-06T00:00:00"/>
    <x v="126"/>
    <n v="561"/>
    <n v="112"/>
    <x v="0"/>
    <x v="0"/>
    <x v="0"/>
    <s v="Beans"/>
    <x v="0"/>
    <s v="Coffee"/>
    <x v="2"/>
    <n v="105"/>
    <n v="213"/>
    <x v="0"/>
    <n v="100"/>
    <n v="130"/>
    <n v="90"/>
    <n v="230"/>
    <n v="41"/>
    <x v="1"/>
  </r>
  <r>
    <n v="409"/>
    <n v="241"/>
    <n v="39"/>
    <d v="2014-12-06T00:00:00"/>
    <x v="127"/>
    <n v="1321"/>
    <n v="284"/>
    <x v="1"/>
    <x v="0"/>
    <x v="0"/>
    <s v="Beans"/>
    <x v="0"/>
    <s v="Coffee"/>
    <x v="2"/>
    <n v="279"/>
    <n v="559"/>
    <x v="3"/>
    <n v="280"/>
    <n v="340"/>
    <n v="240"/>
    <n v="620"/>
    <n v="96"/>
    <x v="1"/>
  </r>
  <r>
    <n v="505"/>
    <n v="92"/>
    <n v="-16"/>
    <s v="6/14/2014"/>
    <x v="128"/>
    <n v="1898"/>
    <n v="68"/>
    <x v="0"/>
    <x v="0"/>
    <x v="0"/>
    <s v="Beans"/>
    <x v="0"/>
    <s v="Coffee"/>
    <x v="0"/>
    <n v="24"/>
    <n v="171"/>
    <x v="7"/>
    <n v="100"/>
    <n v="90"/>
    <n v="40"/>
    <n v="190"/>
    <n v="52"/>
    <x v="0"/>
  </r>
  <r>
    <n v="985"/>
    <n v="49"/>
    <n v="-2"/>
    <s v="6/16/2014"/>
    <x v="129"/>
    <n v="845"/>
    <n v="71"/>
    <x v="0"/>
    <x v="0"/>
    <x v="1"/>
    <s v="Leaves"/>
    <x v="0"/>
    <s v="Coffee"/>
    <x v="2"/>
    <n v="68"/>
    <n v="128"/>
    <x v="5"/>
    <n v="50"/>
    <n v="90"/>
    <n v="70"/>
    <n v="140"/>
    <n v="25"/>
    <x v="1"/>
  </r>
  <r>
    <n v="505"/>
    <n v="48"/>
    <n v="-10"/>
    <s v="6/17/2014"/>
    <x v="130"/>
    <n v="462"/>
    <n v="74"/>
    <x v="0"/>
    <x v="0"/>
    <x v="1"/>
    <s v="Leaves"/>
    <x v="0"/>
    <s v="Coffee"/>
    <x v="2"/>
    <n v="40"/>
    <n v="130"/>
    <x v="7"/>
    <n v="50"/>
    <n v="90"/>
    <n v="50"/>
    <n v="140"/>
    <n v="47"/>
    <x v="1"/>
  </r>
  <r>
    <n v="580"/>
    <n v="81"/>
    <n v="-2"/>
    <s v="6/18/2014"/>
    <x v="131"/>
    <n v="551"/>
    <n v="104"/>
    <x v="0"/>
    <x v="0"/>
    <x v="1"/>
    <s v="Leaves"/>
    <x v="0"/>
    <s v="Coffee"/>
    <x v="2"/>
    <n v="98"/>
    <n v="197"/>
    <x v="0"/>
    <n v="90"/>
    <n v="130"/>
    <n v="100"/>
    <n v="220"/>
    <n v="38"/>
    <x v="1"/>
  </r>
  <r>
    <n v="860"/>
    <n v="125"/>
    <n v="-15"/>
    <s v="6/24/2014"/>
    <x v="132"/>
    <n v="1119"/>
    <n v="188"/>
    <x v="0"/>
    <x v="2"/>
    <x v="1"/>
    <s v="Leaves"/>
    <x v="0"/>
    <s v="Coffee"/>
    <x v="2"/>
    <n v="115"/>
    <n v="313"/>
    <x v="13"/>
    <n v="100"/>
    <n v="160"/>
    <n v="130"/>
    <n v="260"/>
    <n v="73"/>
    <x v="1"/>
  </r>
  <r>
    <n v="203"/>
    <n v="130"/>
    <n v="-8"/>
    <s v="6/26/2014"/>
    <x v="133"/>
    <n v="1134"/>
    <n v="195"/>
    <x v="0"/>
    <x v="2"/>
    <x v="1"/>
    <s v="Leaves"/>
    <x v="0"/>
    <s v="Coffee"/>
    <x v="2"/>
    <n v="122"/>
    <n v="325"/>
    <x v="13"/>
    <n v="110"/>
    <n v="180"/>
    <n v="130"/>
    <n v="290"/>
    <n v="73"/>
    <x v="1"/>
  </r>
  <r>
    <n v="203"/>
    <n v="115"/>
    <n v="-5"/>
    <s v="6/27/2014"/>
    <x v="134"/>
    <n v="1166"/>
    <n v="174"/>
    <x v="0"/>
    <x v="2"/>
    <x v="1"/>
    <s v="Leaves"/>
    <x v="0"/>
    <s v="Coffee"/>
    <x v="2"/>
    <n v="105"/>
    <n v="289"/>
    <x v="13"/>
    <n v="100"/>
    <n v="160"/>
    <n v="110"/>
    <n v="260"/>
    <n v="69"/>
    <x v="1"/>
  </r>
  <r>
    <n v="203"/>
    <n v="125"/>
    <n v="41"/>
    <s v="6/28/2014"/>
    <x v="135"/>
    <n v="1119"/>
    <n v="188"/>
    <x v="0"/>
    <x v="2"/>
    <x v="1"/>
    <s v="Leaves"/>
    <x v="0"/>
    <s v="Coffee"/>
    <x v="2"/>
    <n v="171"/>
    <n v="334"/>
    <x v="13"/>
    <n v="100"/>
    <n v="160"/>
    <n v="130"/>
    <n v="260"/>
    <n v="73"/>
    <x v="1"/>
  </r>
  <r>
    <n v="203"/>
    <n v="130"/>
    <n v="51"/>
    <s v="6/30/2014"/>
    <x v="136"/>
    <n v="1134"/>
    <n v="195"/>
    <x v="0"/>
    <x v="2"/>
    <x v="1"/>
    <s v="Leaves"/>
    <x v="0"/>
    <s v="Coffee"/>
    <x v="2"/>
    <n v="181"/>
    <n v="346"/>
    <x v="13"/>
    <n v="110"/>
    <n v="180"/>
    <n v="130"/>
    <n v="290"/>
    <n v="73"/>
    <x v="1"/>
  </r>
  <r>
    <n v="959"/>
    <n v="115"/>
    <n v="46"/>
    <d v="2014-01-07T00:00:00"/>
    <x v="137"/>
    <n v="1166"/>
    <n v="174"/>
    <x v="0"/>
    <x v="2"/>
    <x v="1"/>
    <s v="Leaves"/>
    <x v="0"/>
    <s v="Coffee"/>
    <x v="2"/>
    <n v="156"/>
    <n v="308"/>
    <x v="13"/>
    <n v="100"/>
    <n v="160"/>
    <n v="110"/>
    <n v="260"/>
    <n v="69"/>
    <x v="1"/>
  </r>
  <r>
    <n v="561"/>
    <n v="91"/>
    <n v="-14"/>
    <d v="2014-02-07T00:00:00"/>
    <x v="138"/>
    <n v="656"/>
    <n v="127"/>
    <x v="1"/>
    <x v="2"/>
    <x v="1"/>
    <s v="Leaves"/>
    <x v="0"/>
    <s v="Coffee"/>
    <x v="0"/>
    <n v="76"/>
    <n v="218"/>
    <x v="14"/>
    <n v="70"/>
    <n v="110"/>
    <n v="90"/>
    <n v="180"/>
    <n v="51"/>
    <x v="0"/>
  </r>
  <r>
    <n v="407"/>
    <n v="82"/>
    <n v="-26"/>
    <d v="2014-04-07T00:00:00"/>
    <x v="139"/>
    <n v="788"/>
    <n v="123"/>
    <x v="1"/>
    <x v="2"/>
    <x v="1"/>
    <s v="Leaves"/>
    <x v="0"/>
    <s v="Coffee"/>
    <x v="2"/>
    <n v="64"/>
    <n v="205"/>
    <x v="14"/>
    <n v="60"/>
    <n v="110"/>
    <n v="90"/>
    <n v="170"/>
    <n v="59"/>
    <x v="1"/>
  </r>
  <r>
    <n v="857"/>
    <n v="72"/>
    <n v="18"/>
    <d v="2014-05-07T00:00:00"/>
    <x v="140"/>
    <n v="-3004"/>
    <n v="402"/>
    <x v="1"/>
    <x v="2"/>
    <x v="1"/>
    <s v="Leaves"/>
    <x v="0"/>
    <s v="Coffee"/>
    <x v="2"/>
    <n v="348"/>
    <n v="474"/>
    <x v="15"/>
    <n v="50"/>
    <n v="350"/>
    <n v="330"/>
    <n v="400"/>
    <n v="54"/>
    <x v="1"/>
  </r>
  <r>
    <n v="315"/>
    <n v="260"/>
    <n v="17"/>
    <d v="2014-06-07T00:00:00"/>
    <x v="141"/>
    <n v="2548"/>
    <n v="390"/>
    <x v="1"/>
    <x v="2"/>
    <x v="1"/>
    <s v="Leaves"/>
    <x v="0"/>
    <s v="Coffee"/>
    <x v="2"/>
    <n v="247"/>
    <n v="650"/>
    <x v="16"/>
    <n v="210"/>
    <n v="330"/>
    <n v="230"/>
    <n v="540"/>
    <n v="143"/>
    <x v="1"/>
  </r>
  <r>
    <n v="772"/>
    <n v="102"/>
    <n v="-1"/>
    <s v="7/17/2014"/>
    <x v="142"/>
    <n v="666"/>
    <n v="143"/>
    <x v="1"/>
    <x v="2"/>
    <x v="1"/>
    <s v="Leaves"/>
    <x v="0"/>
    <s v="Coffee"/>
    <x v="0"/>
    <n v="89"/>
    <n v="245"/>
    <x v="14"/>
    <n v="90"/>
    <n v="130"/>
    <n v="90"/>
    <n v="220"/>
    <n v="54"/>
    <x v="0"/>
  </r>
  <r>
    <n v="754"/>
    <n v="78"/>
    <n v="3"/>
    <s v="7/19/2014"/>
    <x v="143"/>
    <n v="798"/>
    <n v="119"/>
    <x v="1"/>
    <x v="2"/>
    <x v="1"/>
    <s v="Leaves"/>
    <x v="0"/>
    <s v="Coffee"/>
    <x v="2"/>
    <n v="63"/>
    <n v="197"/>
    <x v="14"/>
    <n v="70"/>
    <n v="100"/>
    <n v="60"/>
    <n v="170"/>
    <n v="56"/>
    <x v="1"/>
  </r>
  <r>
    <n v="978"/>
    <n v="75"/>
    <n v="24"/>
    <s v="7/20/2014"/>
    <x v="144"/>
    <n v="-3287"/>
    <n v="379"/>
    <x v="1"/>
    <x v="2"/>
    <x v="1"/>
    <s v="Leaves"/>
    <x v="0"/>
    <s v="Coffee"/>
    <x v="2"/>
    <n v="324"/>
    <n v="454"/>
    <x v="15"/>
    <n v="60"/>
    <n v="340"/>
    <n v="300"/>
    <n v="400"/>
    <n v="55"/>
    <x v="1"/>
  </r>
  <r>
    <n v="347"/>
    <n v="249"/>
    <n v="6"/>
    <s v="7/21/2014"/>
    <x v="145"/>
    <n v="2580"/>
    <n v="374"/>
    <x v="1"/>
    <x v="2"/>
    <x v="1"/>
    <s v="Leaves"/>
    <x v="0"/>
    <s v="Coffee"/>
    <x v="2"/>
    <n v="236"/>
    <n v="623"/>
    <x v="16"/>
    <n v="220"/>
    <n v="340"/>
    <n v="230"/>
    <n v="560"/>
    <n v="138"/>
    <x v="1"/>
  </r>
  <r>
    <n v="813"/>
    <n v="134"/>
    <n v="12"/>
    <s v="7/31/2014"/>
    <x v="146"/>
    <n v="690"/>
    <n v="186"/>
    <x v="1"/>
    <x v="2"/>
    <x v="1"/>
    <s v="Leaves"/>
    <x v="0"/>
    <s v="Coffee"/>
    <x v="0"/>
    <n v="122"/>
    <n v="320"/>
    <x v="14"/>
    <n v="120"/>
    <n v="160"/>
    <n v="110"/>
    <n v="280"/>
    <n v="64"/>
    <x v="0"/>
  </r>
  <r>
    <n v="754"/>
    <n v="88"/>
    <n v="-7"/>
    <d v="2014-02-08T00:00:00"/>
    <x v="147"/>
    <n v="817"/>
    <n v="133"/>
    <x v="1"/>
    <x v="2"/>
    <x v="1"/>
    <s v="Leaves"/>
    <x v="0"/>
    <s v="Coffee"/>
    <x v="2"/>
    <n v="73"/>
    <n v="221"/>
    <x v="14"/>
    <n v="70"/>
    <n v="120"/>
    <n v="80"/>
    <n v="190"/>
    <n v="60"/>
    <x v="1"/>
  </r>
  <r>
    <n v="351"/>
    <n v="67"/>
    <n v="30"/>
    <d v="2014-03-08T00:00:00"/>
    <x v="148"/>
    <n v="-3534"/>
    <n v="443"/>
    <x v="1"/>
    <x v="2"/>
    <x v="1"/>
    <s v="Leaves"/>
    <x v="0"/>
    <s v="Coffee"/>
    <x v="2"/>
    <n v="390"/>
    <n v="510"/>
    <x v="15"/>
    <n v="60"/>
    <n v="390"/>
    <n v="360"/>
    <n v="450"/>
    <n v="53"/>
    <x v="1"/>
  </r>
  <r>
    <n v="845"/>
    <n v="279"/>
    <n v="21"/>
    <d v="2014-04-08T00:00:00"/>
    <x v="149"/>
    <n v="2642"/>
    <n v="420"/>
    <x v="1"/>
    <x v="2"/>
    <x v="1"/>
    <s v="Leaves"/>
    <x v="0"/>
    <s v="Coffee"/>
    <x v="2"/>
    <n v="271"/>
    <n v="699"/>
    <x v="16"/>
    <n v="250"/>
    <n v="370"/>
    <n v="250"/>
    <n v="620"/>
    <n v="149"/>
    <x v="1"/>
  </r>
  <r>
    <n v="772"/>
    <n v="91"/>
    <n v="23"/>
    <s v="8/13/2014"/>
    <x v="150"/>
    <n v="656"/>
    <n v="127"/>
    <x v="1"/>
    <x v="2"/>
    <x v="1"/>
    <s v="Leaves"/>
    <x v="0"/>
    <s v="Coffee"/>
    <x v="0"/>
    <n v="113"/>
    <n v="232"/>
    <x v="14"/>
    <n v="70"/>
    <n v="110"/>
    <n v="90"/>
    <n v="180"/>
    <n v="51"/>
    <x v="0"/>
  </r>
  <r>
    <n v="954"/>
    <n v="82"/>
    <n v="5"/>
    <s v="8/15/2014"/>
    <x v="151"/>
    <n v="788"/>
    <n v="123"/>
    <x v="1"/>
    <x v="2"/>
    <x v="1"/>
    <s v="Leaves"/>
    <x v="0"/>
    <s v="Coffee"/>
    <x v="2"/>
    <n v="95"/>
    <n v="218"/>
    <x v="14"/>
    <n v="60"/>
    <n v="110"/>
    <n v="90"/>
    <n v="170"/>
    <n v="59"/>
    <x v="1"/>
  </r>
  <r>
    <n v="857"/>
    <n v="72"/>
    <n v="186"/>
    <s v="8/16/2014"/>
    <x v="152"/>
    <n v="-3004"/>
    <n v="402"/>
    <x v="1"/>
    <x v="2"/>
    <x v="1"/>
    <s v="Leaves"/>
    <x v="0"/>
    <s v="Coffee"/>
    <x v="2"/>
    <n v="516"/>
    <n v="505"/>
    <x v="15"/>
    <n v="50"/>
    <n v="350"/>
    <n v="330"/>
    <n v="400"/>
    <n v="54"/>
    <x v="1"/>
  </r>
  <r>
    <n v="716"/>
    <n v="260"/>
    <n v="137"/>
    <s v="8/17/2014"/>
    <x v="153"/>
    <n v="2548"/>
    <n v="390"/>
    <x v="1"/>
    <x v="2"/>
    <x v="1"/>
    <s v="Leaves"/>
    <x v="0"/>
    <s v="Coffee"/>
    <x v="2"/>
    <n v="367"/>
    <n v="693"/>
    <x v="16"/>
    <n v="210"/>
    <n v="330"/>
    <n v="230"/>
    <n v="540"/>
    <n v="143"/>
    <x v="1"/>
  </r>
  <r>
    <n v="904"/>
    <n v="102"/>
    <n v="42"/>
    <s v="8/28/2014"/>
    <x v="154"/>
    <n v="666"/>
    <n v="143"/>
    <x v="1"/>
    <x v="2"/>
    <x v="1"/>
    <s v="Leaves"/>
    <x v="0"/>
    <s v="Coffee"/>
    <x v="0"/>
    <n v="132"/>
    <n v="261"/>
    <x v="14"/>
    <n v="90"/>
    <n v="130"/>
    <n v="90"/>
    <n v="220"/>
    <n v="54"/>
    <x v="0"/>
  </r>
  <r>
    <n v="786"/>
    <n v="78"/>
    <n v="33"/>
    <s v="8/30/2014"/>
    <x v="155"/>
    <n v="798"/>
    <n v="119"/>
    <x v="1"/>
    <x v="2"/>
    <x v="1"/>
    <s v="Leaves"/>
    <x v="0"/>
    <s v="Coffee"/>
    <x v="2"/>
    <n v="93"/>
    <n v="210"/>
    <x v="14"/>
    <n v="70"/>
    <n v="100"/>
    <n v="60"/>
    <n v="170"/>
    <n v="56"/>
    <x v="1"/>
  </r>
  <r>
    <n v="857"/>
    <n v="75"/>
    <n v="181"/>
    <s v="8/31/2014"/>
    <x v="156"/>
    <n v="-3287"/>
    <n v="379"/>
    <x v="1"/>
    <x v="2"/>
    <x v="1"/>
    <s v="Leaves"/>
    <x v="0"/>
    <s v="Coffee"/>
    <x v="2"/>
    <n v="481"/>
    <n v="484"/>
    <x v="15"/>
    <n v="60"/>
    <n v="340"/>
    <n v="300"/>
    <n v="400"/>
    <n v="55"/>
    <x v="1"/>
  </r>
  <r>
    <n v="607"/>
    <n v="249"/>
    <n v="120"/>
    <d v="2014-01-09T00:00:00"/>
    <x v="157"/>
    <n v="2580"/>
    <n v="374"/>
    <x v="1"/>
    <x v="2"/>
    <x v="1"/>
    <s v="Leaves"/>
    <x v="0"/>
    <s v="Coffee"/>
    <x v="2"/>
    <n v="350"/>
    <n v="664"/>
    <x v="16"/>
    <n v="220"/>
    <n v="340"/>
    <n v="230"/>
    <n v="560"/>
    <n v="138"/>
    <x v="1"/>
  </r>
  <r>
    <n v="727"/>
    <n v="134"/>
    <n v="71"/>
    <d v="2014-11-09T00:00:00"/>
    <x v="158"/>
    <n v="690"/>
    <n v="186"/>
    <x v="1"/>
    <x v="2"/>
    <x v="1"/>
    <s v="Leaves"/>
    <x v="0"/>
    <s v="Coffee"/>
    <x v="0"/>
    <n v="181"/>
    <n v="341"/>
    <x v="14"/>
    <n v="120"/>
    <n v="160"/>
    <n v="110"/>
    <n v="280"/>
    <n v="64"/>
    <x v="0"/>
  </r>
  <r>
    <n v="407"/>
    <n v="88"/>
    <n v="28"/>
    <s v="9/13/2014"/>
    <x v="159"/>
    <n v="817"/>
    <n v="133"/>
    <x v="1"/>
    <x v="2"/>
    <x v="1"/>
    <s v="Leaves"/>
    <x v="0"/>
    <s v="Coffee"/>
    <x v="2"/>
    <n v="108"/>
    <n v="236"/>
    <x v="14"/>
    <n v="70"/>
    <n v="120"/>
    <n v="80"/>
    <n v="190"/>
    <n v="60"/>
    <x v="1"/>
  </r>
  <r>
    <n v="351"/>
    <n v="67"/>
    <n v="219"/>
    <s v="9/14/2014"/>
    <x v="160"/>
    <n v="-3534"/>
    <n v="443"/>
    <x v="1"/>
    <x v="2"/>
    <x v="1"/>
    <s v="Leaves"/>
    <x v="0"/>
    <s v="Coffee"/>
    <x v="2"/>
    <n v="579"/>
    <n v="543"/>
    <x v="15"/>
    <n v="60"/>
    <n v="390"/>
    <n v="360"/>
    <n v="450"/>
    <n v="53"/>
    <x v="1"/>
  </r>
  <r>
    <n v="315"/>
    <n v="279"/>
    <n v="152"/>
    <s v="9/15/2014"/>
    <x v="161"/>
    <n v="2642"/>
    <n v="420"/>
    <x v="1"/>
    <x v="2"/>
    <x v="1"/>
    <s v="Leaves"/>
    <x v="0"/>
    <s v="Coffee"/>
    <x v="2"/>
    <n v="402"/>
    <n v="745"/>
    <x v="16"/>
    <n v="250"/>
    <n v="370"/>
    <n v="250"/>
    <n v="620"/>
    <n v="149"/>
    <x v="1"/>
  </r>
  <r>
    <n v="719"/>
    <n v="108"/>
    <n v="-34"/>
    <s v="9/24/2014"/>
    <x v="162"/>
    <n v="971"/>
    <n v="157"/>
    <x v="1"/>
    <x v="3"/>
    <x v="1"/>
    <s v="Leaves"/>
    <x v="0"/>
    <s v="Coffee"/>
    <x v="0"/>
    <n v="116"/>
    <n v="265"/>
    <x v="4"/>
    <n v="100"/>
    <n v="160"/>
    <n v="150"/>
    <n v="260"/>
    <n v="41"/>
    <x v="0"/>
  </r>
  <r>
    <n v="815"/>
    <n v="122"/>
    <n v="-45"/>
    <s v="9/25/2014"/>
    <x v="163"/>
    <n v="789"/>
    <n v="176"/>
    <x v="1"/>
    <x v="3"/>
    <x v="1"/>
    <s v="Leaves"/>
    <x v="0"/>
    <s v="Coffee"/>
    <x v="0"/>
    <n v="115"/>
    <n v="298"/>
    <x v="17"/>
    <n v="110"/>
    <n v="190"/>
    <n v="160"/>
    <n v="300"/>
    <n v="61"/>
    <x v="0"/>
  </r>
  <r>
    <n v="970"/>
    <n v="123"/>
    <n v="-27"/>
    <s v="9/29/2014"/>
    <x v="164"/>
    <n v="915"/>
    <n v="179"/>
    <x v="1"/>
    <x v="3"/>
    <x v="1"/>
    <s v="Leaves"/>
    <x v="0"/>
    <s v="Coffee"/>
    <x v="1"/>
    <n v="133"/>
    <n v="302"/>
    <x v="4"/>
    <n v="120"/>
    <n v="180"/>
    <n v="160"/>
    <n v="300"/>
    <n v="46"/>
    <x v="1"/>
  </r>
  <r>
    <n v="815"/>
    <n v="154"/>
    <n v="-40"/>
    <s v="9/30/2014"/>
    <x v="165"/>
    <n v="1132"/>
    <n v="213"/>
    <x v="1"/>
    <x v="3"/>
    <x v="1"/>
    <s v="Leaves"/>
    <x v="0"/>
    <s v="Coffee"/>
    <x v="2"/>
    <n v="120"/>
    <n v="367"/>
    <x v="17"/>
    <n v="150"/>
    <n v="220"/>
    <n v="160"/>
    <n v="370"/>
    <n v="93"/>
    <x v="1"/>
  </r>
  <r>
    <n v="641"/>
    <n v="10"/>
    <n v="-12"/>
    <d v="2014-10-10T00:00:00"/>
    <x v="166"/>
    <n v="598"/>
    <n v="13"/>
    <x v="0"/>
    <x v="3"/>
    <x v="1"/>
    <s v="Leaves"/>
    <x v="0"/>
    <s v="Coffee"/>
    <x v="0"/>
    <n v="-2"/>
    <n v="23"/>
    <x v="9"/>
    <n v="0"/>
    <n v="10"/>
    <n v="10"/>
    <n v="10"/>
    <n v="15"/>
    <x v="0"/>
  </r>
  <r>
    <n v="715"/>
    <n v="86"/>
    <n v="-39"/>
    <d v="2014-11-10T00:00:00"/>
    <x v="167"/>
    <n v="547"/>
    <n v="116"/>
    <x v="0"/>
    <x v="3"/>
    <x v="1"/>
    <s v="Leaves"/>
    <x v="0"/>
    <s v="Coffee"/>
    <x v="0"/>
    <n v="61"/>
    <n v="202"/>
    <x v="6"/>
    <n v="80"/>
    <n v="120"/>
    <n v="100"/>
    <n v="200"/>
    <n v="55"/>
    <x v="0"/>
  </r>
  <r>
    <n v="816"/>
    <n v="79"/>
    <n v="-35"/>
    <d v="2014-12-10T00:00:00"/>
    <x v="168"/>
    <n v="593"/>
    <n v="98"/>
    <x v="0"/>
    <x v="3"/>
    <x v="1"/>
    <s v="Leaves"/>
    <x v="0"/>
    <s v="Coffee"/>
    <x v="2"/>
    <n v="35"/>
    <n v="177"/>
    <x v="10"/>
    <n v="70"/>
    <n v="100"/>
    <n v="70"/>
    <n v="170"/>
    <n v="63"/>
    <x v="1"/>
  </r>
  <r>
    <n v="715"/>
    <n v="96"/>
    <n v="-42"/>
    <s v="10/13/2014"/>
    <x v="169"/>
    <n v="683"/>
    <n v="134"/>
    <x v="0"/>
    <x v="3"/>
    <x v="1"/>
    <s v="Leaves"/>
    <x v="0"/>
    <s v="Coffee"/>
    <x v="2"/>
    <n v="18"/>
    <n v="230"/>
    <x v="6"/>
    <n v="90"/>
    <n v="140"/>
    <n v="60"/>
    <n v="230"/>
    <n v="116"/>
    <x v="1"/>
  </r>
  <r>
    <n v="970"/>
    <n v="81"/>
    <n v="4"/>
    <s v="10/22/2014"/>
    <x v="170"/>
    <n v="984"/>
    <n v="117"/>
    <x v="1"/>
    <x v="3"/>
    <x v="1"/>
    <s v="Leaves"/>
    <x v="0"/>
    <s v="Coffee"/>
    <x v="0"/>
    <n v="84"/>
    <n v="198"/>
    <x v="4"/>
    <n v="80"/>
    <n v="110"/>
    <n v="80"/>
    <n v="190"/>
    <n v="33"/>
    <x v="0"/>
  </r>
  <r>
    <n v="815"/>
    <n v="113"/>
    <n v="-4"/>
    <s v="10/23/2014"/>
    <x v="171"/>
    <n v="803"/>
    <n v="165"/>
    <x v="1"/>
    <x v="3"/>
    <x v="1"/>
    <s v="Leaves"/>
    <x v="0"/>
    <s v="Coffee"/>
    <x v="0"/>
    <n v="106"/>
    <n v="278"/>
    <x v="17"/>
    <n v="110"/>
    <n v="160"/>
    <n v="110"/>
    <n v="270"/>
    <n v="59"/>
    <x v="0"/>
  </r>
  <r>
    <n v="970"/>
    <n v="118"/>
    <n v="-2"/>
    <s v="10/26/2014"/>
    <x v="172"/>
    <n v="930"/>
    <n v="172"/>
    <x v="1"/>
    <x v="3"/>
    <x v="1"/>
    <s v="Leaves"/>
    <x v="0"/>
    <s v="Coffee"/>
    <x v="1"/>
    <n v="128"/>
    <n v="290"/>
    <x v="4"/>
    <n v="110"/>
    <n v="170"/>
    <n v="130"/>
    <n v="280"/>
    <n v="44"/>
    <x v="1"/>
  </r>
  <r>
    <n v="815"/>
    <n v="173"/>
    <n v="-1"/>
    <s v="10/27/2014"/>
    <x v="173"/>
    <n v="1150"/>
    <n v="239"/>
    <x v="1"/>
    <x v="3"/>
    <x v="1"/>
    <s v="Leaves"/>
    <x v="0"/>
    <s v="Coffee"/>
    <x v="2"/>
    <n v="139"/>
    <n v="412"/>
    <x v="17"/>
    <n v="170"/>
    <n v="230"/>
    <n v="140"/>
    <n v="400"/>
    <n v="100"/>
    <x v="1"/>
  </r>
  <r>
    <n v="641"/>
    <n v="10"/>
    <n v="-13"/>
    <d v="2014-07-11T00:00:00"/>
    <x v="174"/>
    <n v="596"/>
    <n v="13"/>
    <x v="0"/>
    <x v="3"/>
    <x v="1"/>
    <s v="Leaves"/>
    <x v="0"/>
    <s v="Coffee"/>
    <x v="0"/>
    <n v="-3"/>
    <n v="23"/>
    <x v="9"/>
    <n v="0"/>
    <n v="20"/>
    <n v="10"/>
    <n v="20"/>
    <n v="16"/>
    <x v="0"/>
  </r>
  <r>
    <n v="262"/>
    <n v="77"/>
    <n v="-9"/>
    <d v="2014-08-11T00:00:00"/>
    <x v="175"/>
    <n v="557"/>
    <n v="103"/>
    <x v="0"/>
    <x v="3"/>
    <x v="1"/>
    <s v="Leaves"/>
    <x v="0"/>
    <s v="Coffee"/>
    <x v="0"/>
    <n v="51"/>
    <n v="180"/>
    <x v="6"/>
    <n v="70"/>
    <n v="100"/>
    <n v="60"/>
    <n v="170"/>
    <n v="52"/>
    <x v="0"/>
  </r>
  <r>
    <n v="563"/>
    <n v="15"/>
    <n v="-2"/>
    <d v="2014-09-11T00:00:00"/>
    <x v="176"/>
    <n v="848"/>
    <n v="24"/>
    <x v="0"/>
    <x v="3"/>
    <x v="1"/>
    <s v="Leaves"/>
    <x v="0"/>
    <s v="Coffee"/>
    <x v="1"/>
    <n v="8"/>
    <n v="39"/>
    <x v="9"/>
    <n v="10"/>
    <n v="20"/>
    <n v="10"/>
    <n v="30"/>
    <n v="16"/>
    <x v="1"/>
  </r>
  <r>
    <n v="573"/>
    <n v="82"/>
    <n v="-2"/>
    <d v="2014-10-11T00:00:00"/>
    <x v="177"/>
    <n v="601"/>
    <n v="102"/>
    <x v="0"/>
    <x v="3"/>
    <x v="1"/>
    <s v="Leaves"/>
    <x v="0"/>
    <s v="Coffee"/>
    <x v="2"/>
    <n v="38"/>
    <n v="184"/>
    <x v="10"/>
    <n v="80"/>
    <n v="100"/>
    <n v="40"/>
    <n v="180"/>
    <n v="64"/>
    <x v="1"/>
  </r>
  <r>
    <n v="262"/>
    <n v="94"/>
    <n v="-14"/>
    <d v="2014-11-11T00:00:00"/>
    <x v="178"/>
    <n v="694"/>
    <n v="130"/>
    <x v="0"/>
    <x v="3"/>
    <x v="1"/>
    <s v="Leaves"/>
    <x v="0"/>
    <s v="Coffee"/>
    <x v="2"/>
    <n v="16"/>
    <n v="224"/>
    <x v="6"/>
    <n v="90"/>
    <n v="130"/>
    <n v="30"/>
    <n v="220"/>
    <n v="114"/>
    <x v="1"/>
  </r>
  <r>
    <n v="720"/>
    <n v="86"/>
    <n v="-2"/>
    <s v="11/18/2014"/>
    <x v="179"/>
    <n v="1003"/>
    <n v="124"/>
    <x v="1"/>
    <x v="3"/>
    <x v="1"/>
    <s v="Leaves"/>
    <x v="0"/>
    <s v="Coffee"/>
    <x v="0"/>
    <n v="88"/>
    <n v="210"/>
    <x v="4"/>
    <n v="80"/>
    <n v="120"/>
    <n v="90"/>
    <n v="200"/>
    <n v="36"/>
    <x v="0"/>
  </r>
  <r>
    <n v="630"/>
    <n v="127"/>
    <n v="-8"/>
    <s v="11/19/2014"/>
    <x v="180"/>
    <n v="830"/>
    <n v="185"/>
    <x v="1"/>
    <x v="3"/>
    <x v="1"/>
    <s v="Leaves"/>
    <x v="0"/>
    <s v="Coffee"/>
    <x v="0"/>
    <n v="122"/>
    <n v="312"/>
    <x v="17"/>
    <n v="120"/>
    <n v="180"/>
    <n v="130"/>
    <n v="300"/>
    <n v="63"/>
    <x v="0"/>
  </r>
  <r>
    <n v="719"/>
    <n v="123"/>
    <n v="4"/>
    <s v="11/22/2014"/>
    <x v="181"/>
    <n v="959"/>
    <n v="179"/>
    <x v="1"/>
    <x v="3"/>
    <x v="1"/>
    <s v="Leaves"/>
    <x v="0"/>
    <s v="Coffee"/>
    <x v="1"/>
    <n v="134"/>
    <n v="302"/>
    <x v="4"/>
    <n v="120"/>
    <n v="170"/>
    <n v="130"/>
    <n v="290"/>
    <n v="45"/>
    <x v="1"/>
  </r>
  <r>
    <n v="847"/>
    <n v="224"/>
    <n v="4"/>
    <s v="11/23/2014"/>
    <x v="182"/>
    <n v="1191"/>
    <n v="310"/>
    <x v="1"/>
    <x v="3"/>
    <x v="1"/>
    <s v="Leaves"/>
    <x v="0"/>
    <s v="Coffee"/>
    <x v="2"/>
    <n v="194"/>
    <n v="534"/>
    <x v="17"/>
    <n v="220"/>
    <n v="300"/>
    <n v="190"/>
    <n v="520"/>
    <n v="116"/>
    <x v="1"/>
  </r>
  <r>
    <n v="319"/>
    <n v="10"/>
    <n v="-11"/>
    <d v="2014-03-12T00:00:00"/>
    <x v="183"/>
    <n v="594"/>
    <n v="14"/>
    <x v="0"/>
    <x v="3"/>
    <x v="1"/>
    <s v="Leaves"/>
    <x v="0"/>
    <s v="Coffee"/>
    <x v="0"/>
    <n v="-1"/>
    <n v="24"/>
    <x v="9"/>
    <n v="0"/>
    <n v="20"/>
    <n v="10"/>
    <n v="20"/>
    <n v="15"/>
    <x v="0"/>
  </r>
  <r>
    <n v="715"/>
    <n v="83"/>
    <n v="-13"/>
    <d v="2014-04-12T00:00:00"/>
    <x v="184"/>
    <n v="575"/>
    <n v="112"/>
    <x v="0"/>
    <x v="3"/>
    <x v="1"/>
    <s v="Leaves"/>
    <x v="0"/>
    <s v="Coffee"/>
    <x v="0"/>
    <n v="57"/>
    <n v="195"/>
    <x v="6"/>
    <n v="80"/>
    <n v="110"/>
    <n v="70"/>
    <n v="190"/>
    <n v="55"/>
    <x v="0"/>
  </r>
  <r>
    <n v="573"/>
    <n v="68"/>
    <n v="-14"/>
    <d v="2014-05-12T00:00:00"/>
    <x v="185"/>
    <n v="619"/>
    <n v="85"/>
    <x v="0"/>
    <x v="3"/>
    <x v="1"/>
    <s v="Leaves"/>
    <x v="0"/>
    <s v="Coffee"/>
    <x v="2"/>
    <n v="26"/>
    <n v="153"/>
    <x v="10"/>
    <n v="60"/>
    <n v="90"/>
    <n v="40"/>
    <n v="150"/>
    <n v="59"/>
    <x v="1"/>
  </r>
  <r>
    <n v="715"/>
    <n v="105"/>
    <n v="-10"/>
    <d v="2014-06-12T00:00:00"/>
    <x v="186"/>
    <n v="716"/>
    <n v="145"/>
    <x v="0"/>
    <x v="3"/>
    <x v="1"/>
    <s v="Leaves"/>
    <x v="0"/>
    <s v="Coffee"/>
    <x v="2"/>
    <n v="20"/>
    <n v="250"/>
    <x v="6"/>
    <n v="100"/>
    <n v="140"/>
    <n v="30"/>
    <n v="240"/>
    <n v="125"/>
    <x v="1"/>
  </r>
  <r>
    <n v="719"/>
    <n v="108"/>
    <n v="22"/>
    <s v="12/14/2014"/>
    <x v="187"/>
    <n v="971"/>
    <n v="157"/>
    <x v="1"/>
    <x v="3"/>
    <x v="1"/>
    <s v="Leaves"/>
    <x v="0"/>
    <s v="Coffee"/>
    <x v="0"/>
    <n v="172"/>
    <n v="282"/>
    <x v="4"/>
    <n v="100"/>
    <n v="160"/>
    <n v="150"/>
    <n v="260"/>
    <n v="41"/>
    <x v="0"/>
  </r>
  <r>
    <n v="815"/>
    <n v="122"/>
    <n v="11"/>
    <s v="12/15/2014"/>
    <x v="188"/>
    <n v="789"/>
    <n v="176"/>
    <x v="1"/>
    <x v="3"/>
    <x v="1"/>
    <s v="Leaves"/>
    <x v="0"/>
    <s v="Coffee"/>
    <x v="0"/>
    <n v="171"/>
    <n v="318"/>
    <x v="17"/>
    <n v="110"/>
    <n v="190"/>
    <n v="160"/>
    <n v="300"/>
    <n v="61"/>
    <x v="0"/>
  </r>
  <r>
    <n v="719"/>
    <n v="123"/>
    <n v="37"/>
    <s v="12/19/2014"/>
    <x v="189"/>
    <n v="915"/>
    <n v="179"/>
    <x v="1"/>
    <x v="3"/>
    <x v="1"/>
    <s v="Leaves"/>
    <x v="0"/>
    <s v="Coffee"/>
    <x v="1"/>
    <n v="197"/>
    <n v="322"/>
    <x v="4"/>
    <n v="120"/>
    <n v="180"/>
    <n v="160"/>
    <n v="300"/>
    <n v="46"/>
    <x v="1"/>
  </r>
  <r>
    <n v="815"/>
    <n v="154"/>
    <n v="18"/>
    <s v="12/20/2014"/>
    <x v="190"/>
    <n v="1132"/>
    <n v="213"/>
    <x v="1"/>
    <x v="3"/>
    <x v="1"/>
    <s v="Leaves"/>
    <x v="0"/>
    <s v="Coffee"/>
    <x v="2"/>
    <n v="178"/>
    <n v="391"/>
    <x v="17"/>
    <n v="150"/>
    <n v="220"/>
    <n v="160"/>
    <n v="370"/>
    <n v="93"/>
    <x v="1"/>
  </r>
  <r>
    <n v="641"/>
    <n v="10"/>
    <n v="-13"/>
    <s v="12/30/2014"/>
    <x v="191"/>
    <n v="598"/>
    <n v="13"/>
    <x v="0"/>
    <x v="3"/>
    <x v="1"/>
    <s v="Leaves"/>
    <x v="0"/>
    <s v="Coffee"/>
    <x v="0"/>
    <n v="-3"/>
    <n v="25"/>
    <x v="9"/>
    <n v="0"/>
    <n v="10"/>
    <n v="10"/>
    <n v="10"/>
    <n v="15"/>
    <x v="0"/>
  </r>
  <r>
    <n v="920"/>
    <n v="86"/>
    <n v="-9"/>
    <s v="12/31/2014"/>
    <x v="192"/>
    <n v="547"/>
    <n v="116"/>
    <x v="0"/>
    <x v="3"/>
    <x v="1"/>
    <s v="Leaves"/>
    <x v="0"/>
    <s v="Coffee"/>
    <x v="0"/>
    <n v="91"/>
    <n v="215"/>
    <x v="6"/>
    <n v="80"/>
    <n v="120"/>
    <n v="100"/>
    <n v="200"/>
    <n v="55"/>
    <x v="0"/>
  </r>
  <r>
    <n v="573"/>
    <n v="79"/>
    <n v="-18"/>
    <d v="2015-01-01T00:00:00"/>
    <x v="193"/>
    <n v="593"/>
    <n v="98"/>
    <x v="0"/>
    <x v="3"/>
    <x v="1"/>
    <s v="Leaves"/>
    <x v="0"/>
    <s v="Coffee"/>
    <x v="2"/>
    <n v="52"/>
    <n v="189"/>
    <x v="10"/>
    <n v="70"/>
    <n v="100"/>
    <n v="70"/>
    <n v="170"/>
    <n v="63"/>
    <x v="1"/>
  </r>
  <r>
    <n v="414"/>
    <n v="96"/>
    <n v="-33"/>
    <d v="2015-02-01T00:00:00"/>
    <x v="194"/>
    <n v="683"/>
    <n v="134"/>
    <x v="0"/>
    <x v="3"/>
    <x v="1"/>
    <s v="Leaves"/>
    <x v="0"/>
    <s v="Coffee"/>
    <x v="2"/>
    <n v="27"/>
    <n v="245"/>
    <x v="6"/>
    <n v="90"/>
    <n v="140"/>
    <n v="60"/>
    <n v="230"/>
    <n v="116"/>
    <x v="1"/>
  </r>
  <r>
    <n v="720"/>
    <n v="81"/>
    <n v="45"/>
    <d v="2015-11-01T00:00:00"/>
    <x v="195"/>
    <n v="984"/>
    <n v="117"/>
    <x v="1"/>
    <x v="3"/>
    <x v="1"/>
    <s v="Leaves"/>
    <x v="0"/>
    <s v="Coffee"/>
    <x v="0"/>
    <n v="125"/>
    <n v="211"/>
    <x v="4"/>
    <n v="80"/>
    <n v="110"/>
    <n v="80"/>
    <n v="190"/>
    <n v="33"/>
    <x v="0"/>
  </r>
  <r>
    <n v="847"/>
    <n v="113"/>
    <n v="47"/>
    <d v="2015-12-01T00:00:00"/>
    <x v="196"/>
    <n v="803"/>
    <n v="165"/>
    <x v="1"/>
    <x v="3"/>
    <x v="1"/>
    <s v="Leaves"/>
    <x v="0"/>
    <s v="Coffee"/>
    <x v="0"/>
    <n v="157"/>
    <n v="296"/>
    <x v="17"/>
    <n v="110"/>
    <n v="160"/>
    <n v="110"/>
    <n v="270"/>
    <n v="59"/>
    <x v="0"/>
  </r>
  <r>
    <n v="719"/>
    <n v="118"/>
    <n v="60"/>
    <s v="1/15/2015"/>
    <x v="197"/>
    <n v="930"/>
    <n v="172"/>
    <x v="1"/>
    <x v="3"/>
    <x v="1"/>
    <s v="Leaves"/>
    <x v="0"/>
    <s v="Coffee"/>
    <x v="1"/>
    <n v="190"/>
    <n v="309"/>
    <x v="4"/>
    <n v="110"/>
    <n v="170"/>
    <n v="130"/>
    <n v="280"/>
    <n v="44"/>
    <x v="1"/>
  </r>
  <r>
    <n v="815"/>
    <n v="173"/>
    <n v="66"/>
    <s v="1/16/2015"/>
    <x v="198"/>
    <n v="1150"/>
    <n v="239"/>
    <x v="1"/>
    <x v="3"/>
    <x v="1"/>
    <s v="Leaves"/>
    <x v="0"/>
    <s v="Coffee"/>
    <x v="2"/>
    <n v="206"/>
    <n v="439"/>
    <x v="17"/>
    <n v="170"/>
    <n v="230"/>
    <n v="140"/>
    <n v="400"/>
    <n v="100"/>
    <x v="1"/>
  </r>
  <r>
    <n v="319"/>
    <n v="10"/>
    <n v="-14"/>
    <s v="1/27/2015"/>
    <x v="199"/>
    <n v="596"/>
    <n v="13"/>
    <x v="0"/>
    <x v="3"/>
    <x v="1"/>
    <s v="Leaves"/>
    <x v="0"/>
    <s v="Coffee"/>
    <x v="0"/>
    <n v="-4"/>
    <n v="25"/>
    <x v="9"/>
    <n v="0"/>
    <n v="20"/>
    <n v="10"/>
    <n v="20"/>
    <n v="16"/>
    <x v="0"/>
  </r>
  <r>
    <n v="920"/>
    <n v="77"/>
    <n v="16"/>
    <s v="1/28/2015"/>
    <x v="200"/>
    <n v="557"/>
    <n v="103"/>
    <x v="0"/>
    <x v="3"/>
    <x v="1"/>
    <s v="Leaves"/>
    <x v="0"/>
    <s v="Coffee"/>
    <x v="0"/>
    <n v="76"/>
    <n v="192"/>
    <x v="6"/>
    <n v="70"/>
    <n v="100"/>
    <n v="60"/>
    <n v="170"/>
    <n v="52"/>
    <x v="0"/>
  </r>
  <r>
    <n v="712"/>
    <n v="15"/>
    <n v="2"/>
    <s v="1/29/2015"/>
    <x v="201"/>
    <n v="848"/>
    <n v="24"/>
    <x v="0"/>
    <x v="3"/>
    <x v="1"/>
    <s v="Leaves"/>
    <x v="0"/>
    <s v="Coffee"/>
    <x v="1"/>
    <n v="12"/>
    <n v="42"/>
    <x v="9"/>
    <n v="10"/>
    <n v="20"/>
    <n v="10"/>
    <n v="30"/>
    <n v="16"/>
    <x v="1"/>
  </r>
  <r>
    <n v="573"/>
    <n v="82"/>
    <n v="16"/>
    <s v="1/30/2015"/>
    <x v="202"/>
    <n v="601"/>
    <n v="102"/>
    <x v="0"/>
    <x v="3"/>
    <x v="1"/>
    <s v="Leaves"/>
    <x v="0"/>
    <s v="Coffee"/>
    <x v="2"/>
    <n v="56"/>
    <n v="196"/>
    <x v="10"/>
    <n v="80"/>
    <n v="100"/>
    <n v="40"/>
    <n v="180"/>
    <n v="64"/>
    <x v="1"/>
  </r>
  <r>
    <n v="608"/>
    <n v="94"/>
    <n v="-6"/>
    <s v="1/31/2015"/>
    <x v="203"/>
    <n v="694"/>
    <n v="130"/>
    <x v="0"/>
    <x v="3"/>
    <x v="1"/>
    <s v="Leaves"/>
    <x v="0"/>
    <s v="Coffee"/>
    <x v="2"/>
    <n v="24"/>
    <n v="239"/>
    <x v="6"/>
    <n v="90"/>
    <n v="130"/>
    <n v="30"/>
    <n v="220"/>
    <n v="114"/>
    <x v="1"/>
  </r>
  <r>
    <n v="720"/>
    <n v="86"/>
    <n v="41"/>
    <d v="2015-07-02T00:00:00"/>
    <x v="204"/>
    <n v="1003"/>
    <n v="124"/>
    <x v="1"/>
    <x v="3"/>
    <x v="1"/>
    <s v="Leaves"/>
    <x v="0"/>
    <s v="Coffee"/>
    <x v="0"/>
    <n v="131"/>
    <n v="224"/>
    <x v="4"/>
    <n v="80"/>
    <n v="120"/>
    <n v="90"/>
    <n v="200"/>
    <n v="36"/>
    <x v="0"/>
  </r>
  <r>
    <n v="312"/>
    <n v="127"/>
    <n v="51"/>
    <d v="2015-08-02T00:00:00"/>
    <x v="205"/>
    <n v="830"/>
    <n v="185"/>
    <x v="1"/>
    <x v="3"/>
    <x v="1"/>
    <s v="Leaves"/>
    <x v="0"/>
    <s v="Coffee"/>
    <x v="0"/>
    <n v="181"/>
    <n v="332"/>
    <x v="17"/>
    <n v="120"/>
    <n v="180"/>
    <n v="130"/>
    <n v="300"/>
    <n v="63"/>
    <x v="0"/>
  </r>
  <r>
    <n v="303"/>
    <n v="123"/>
    <n v="69"/>
    <d v="2015-11-02T00:00:00"/>
    <x v="206"/>
    <n v="959"/>
    <n v="179"/>
    <x v="1"/>
    <x v="3"/>
    <x v="1"/>
    <s v="Leaves"/>
    <x v="0"/>
    <s v="Coffee"/>
    <x v="1"/>
    <n v="199"/>
    <n v="322"/>
    <x v="4"/>
    <n v="120"/>
    <n v="170"/>
    <n v="130"/>
    <n v="290"/>
    <n v="45"/>
    <x v="1"/>
  </r>
  <r>
    <n v="312"/>
    <n v="224"/>
    <n v="98"/>
    <d v="2015-12-02T00:00:00"/>
    <x v="207"/>
    <n v="1191"/>
    <n v="310"/>
    <x v="1"/>
    <x v="3"/>
    <x v="1"/>
    <s v="Leaves"/>
    <x v="0"/>
    <s v="Coffee"/>
    <x v="2"/>
    <n v="288"/>
    <n v="569"/>
    <x v="17"/>
    <n v="220"/>
    <n v="300"/>
    <n v="190"/>
    <n v="520"/>
    <n v="116"/>
    <x v="1"/>
  </r>
  <r>
    <n v="712"/>
    <n v="10"/>
    <n v="-11"/>
    <s v="2/22/2015"/>
    <x v="208"/>
    <n v="594"/>
    <n v="14"/>
    <x v="0"/>
    <x v="3"/>
    <x v="1"/>
    <s v="Leaves"/>
    <x v="0"/>
    <s v="Coffee"/>
    <x v="0"/>
    <n v="-1"/>
    <n v="26"/>
    <x v="9"/>
    <n v="0"/>
    <n v="20"/>
    <n v="10"/>
    <n v="20"/>
    <n v="15"/>
    <x v="0"/>
  </r>
  <r>
    <n v="414"/>
    <n v="83"/>
    <n v="15"/>
    <s v="2/23/2015"/>
    <x v="209"/>
    <n v="575"/>
    <n v="112"/>
    <x v="0"/>
    <x v="3"/>
    <x v="1"/>
    <s v="Leaves"/>
    <x v="0"/>
    <s v="Coffee"/>
    <x v="0"/>
    <n v="85"/>
    <n v="208"/>
    <x v="6"/>
    <n v="80"/>
    <n v="110"/>
    <n v="70"/>
    <n v="190"/>
    <n v="55"/>
    <x v="0"/>
  </r>
  <r>
    <n v="573"/>
    <n v="68"/>
    <n v="-1"/>
    <s v="2/24/2015"/>
    <x v="210"/>
    <n v="619"/>
    <n v="85"/>
    <x v="0"/>
    <x v="3"/>
    <x v="1"/>
    <s v="Leaves"/>
    <x v="0"/>
    <s v="Coffee"/>
    <x v="2"/>
    <n v="39"/>
    <n v="163"/>
    <x v="10"/>
    <n v="60"/>
    <n v="90"/>
    <n v="40"/>
    <n v="150"/>
    <n v="59"/>
    <x v="1"/>
  </r>
  <r>
    <n v="262"/>
    <n v="105"/>
    <n v="0"/>
    <s v="2/25/2015"/>
    <x v="211"/>
    <n v="716"/>
    <n v="145"/>
    <x v="0"/>
    <x v="3"/>
    <x v="1"/>
    <s v="Leaves"/>
    <x v="0"/>
    <s v="Coffee"/>
    <x v="2"/>
    <n v="30"/>
    <n v="266"/>
    <x v="6"/>
    <n v="100"/>
    <n v="140"/>
    <n v="30"/>
    <n v="240"/>
    <n v="125"/>
    <x v="1"/>
  </r>
  <r>
    <n v="951"/>
    <n v="154"/>
    <n v="-17"/>
    <d v="2015-05-03T00:00:00"/>
    <x v="212"/>
    <n v="3654"/>
    <n v="-24"/>
    <x v="1"/>
    <x v="1"/>
    <x v="1"/>
    <s v="Leaves"/>
    <x v="0"/>
    <s v="Coffee"/>
    <x v="0"/>
    <n v="-117"/>
    <n v="130"/>
    <x v="18"/>
    <n v="220"/>
    <n v="-30"/>
    <n v="-100"/>
    <n v="190"/>
    <n v="93"/>
    <x v="0"/>
  </r>
  <r>
    <n v="818"/>
    <n v="122"/>
    <n v="-14"/>
    <d v="2015-07-03T00:00:00"/>
    <x v="213"/>
    <n v="2555"/>
    <n v="-13"/>
    <x v="1"/>
    <x v="1"/>
    <x v="1"/>
    <s v="Leaves"/>
    <x v="0"/>
    <s v="Coffee"/>
    <x v="1"/>
    <n v="-74"/>
    <n v="109"/>
    <x v="18"/>
    <n v="170"/>
    <n v="-20"/>
    <n v="-60"/>
    <n v="150"/>
    <n v="61"/>
    <x v="1"/>
  </r>
  <r>
    <n v="626"/>
    <n v="260"/>
    <n v="-223"/>
    <d v="2015-08-03T00:00:00"/>
    <x v="214"/>
    <n v="2548"/>
    <n v="390"/>
    <x v="1"/>
    <x v="1"/>
    <x v="1"/>
    <s v="Leaves"/>
    <x v="0"/>
    <s v="Coffee"/>
    <x v="2"/>
    <n v="247"/>
    <n v="650"/>
    <x v="18"/>
    <n v="380"/>
    <n v="580"/>
    <n v="470"/>
    <n v="960"/>
    <n v="143"/>
    <x v="1"/>
  </r>
  <r>
    <n v="971"/>
    <n v="43"/>
    <n v="-51"/>
    <s v="3/14/2015"/>
    <x v="215"/>
    <n v="419"/>
    <n v="64"/>
    <x v="0"/>
    <x v="1"/>
    <x v="1"/>
    <s v="Leaves"/>
    <x v="0"/>
    <s v="Coffee"/>
    <x v="0"/>
    <n v="29"/>
    <n v="107"/>
    <x v="11"/>
    <n v="50"/>
    <n v="100"/>
    <n v="80"/>
    <n v="150"/>
    <n v="35"/>
    <x v="0"/>
  </r>
  <r>
    <n v="435"/>
    <n v="79"/>
    <n v="-86"/>
    <s v="3/15/2015"/>
    <x v="216"/>
    <n v="593"/>
    <n v="98"/>
    <x v="0"/>
    <x v="1"/>
    <x v="1"/>
    <s v="Leaves"/>
    <x v="0"/>
    <s v="Coffee"/>
    <x v="0"/>
    <n v="34"/>
    <n v="177"/>
    <x v="12"/>
    <n v="100"/>
    <n v="160"/>
    <n v="120"/>
    <n v="260"/>
    <n v="64"/>
    <x v="0"/>
  </r>
  <r>
    <n v="425"/>
    <n v="96"/>
    <n v="-83"/>
    <s v="3/16/2015"/>
    <x v="217"/>
    <n v="683"/>
    <n v="134"/>
    <x v="0"/>
    <x v="1"/>
    <x v="1"/>
    <s v="Leaves"/>
    <x v="0"/>
    <s v="Coffee"/>
    <x v="0"/>
    <n v="17"/>
    <n v="230"/>
    <x v="19"/>
    <n v="140"/>
    <n v="190"/>
    <n v="100"/>
    <n v="330"/>
    <n v="117"/>
    <x v="0"/>
  </r>
  <r>
    <n v="971"/>
    <n v="51"/>
    <n v="-55"/>
    <s v="3/19/2015"/>
    <x v="218"/>
    <n v="503"/>
    <n v="71"/>
    <x v="0"/>
    <x v="1"/>
    <x v="1"/>
    <s v="Leaves"/>
    <x v="0"/>
    <s v="Coffee"/>
    <x v="1"/>
    <n v="-5"/>
    <n v="122"/>
    <x v="11"/>
    <n v="70"/>
    <n v="100"/>
    <n v="50"/>
    <n v="170"/>
    <n v="76"/>
    <x v="1"/>
  </r>
  <r>
    <n v="435"/>
    <n v="65"/>
    <n v="-54"/>
    <s v="3/20/2015"/>
    <x v="219"/>
    <n v="1053"/>
    <n v="77"/>
    <x v="0"/>
    <x v="1"/>
    <x v="1"/>
    <s v="Leaves"/>
    <x v="0"/>
    <s v="Coffee"/>
    <x v="1"/>
    <n v="36"/>
    <n v="142"/>
    <x v="12"/>
    <n v="90"/>
    <n v="110"/>
    <n v="90"/>
    <n v="200"/>
    <n v="41"/>
    <x v="1"/>
  </r>
  <r>
    <n v="971"/>
    <n v="60"/>
    <n v="-69"/>
    <s v="3/21/2015"/>
    <x v="220"/>
    <n v="463"/>
    <n v="84"/>
    <x v="0"/>
    <x v="1"/>
    <x v="1"/>
    <s v="Leaves"/>
    <x v="0"/>
    <s v="Coffee"/>
    <x v="2"/>
    <n v="21"/>
    <n v="144"/>
    <x v="11"/>
    <n v="80"/>
    <n v="130"/>
    <n v="90"/>
    <n v="210"/>
    <n v="63"/>
    <x v="1"/>
  </r>
  <r>
    <n v="435"/>
    <n v="47"/>
    <n v="-58"/>
    <s v="3/22/2015"/>
    <x v="221"/>
    <n v="375"/>
    <n v="64"/>
    <x v="0"/>
    <x v="1"/>
    <x v="1"/>
    <s v="Leaves"/>
    <x v="0"/>
    <s v="Coffee"/>
    <x v="2"/>
    <n v="22"/>
    <n v="111"/>
    <x v="12"/>
    <n v="50"/>
    <n v="100"/>
    <n v="80"/>
    <n v="150"/>
    <n v="42"/>
    <x v="1"/>
  </r>
  <r>
    <n v="206"/>
    <n v="68"/>
    <n v="-54"/>
    <s v="3/23/2015"/>
    <x v="222"/>
    <n v="438"/>
    <n v="99"/>
    <x v="0"/>
    <x v="1"/>
    <x v="1"/>
    <s v="Leaves"/>
    <x v="0"/>
    <s v="Coffee"/>
    <x v="2"/>
    <n v="56"/>
    <n v="167"/>
    <x v="19"/>
    <n v="90"/>
    <n v="140"/>
    <n v="110"/>
    <n v="230"/>
    <n v="43"/>
    <x v="1"/>
  </r>
  <r>
    <n v="909"/>
    <n v="173"/>
    <n v="3"/>
    <d v="2015-07-04T00:00:00"/>
    <x v="223"/>
    <n v="3909"/>
    <n v="-27"/>
    <x v="1"/>
    <x v="1"/>
    <x v="1"/>
    <s v="Leaves"/>
    <x v="0"/>
    <s v="Coffee"/>
    <x v="0"/>
    <n v="-127"/>
    <n v="146"/>
    <x v="18"/>
    <n v="200"/>
    <n v="-30"/>
    <n v="-130"/>
    <n v="170"/>
    <n v="100"/>
    <x v="0"/>
  </r>
  <r>
    <n v="619"/>
    <n v="113"/>
    <n v="-6"/>
    <d v="2015-09-04T00:00:00"/>
    <x v="224"/>
    <n v="2758"/>
    <n v="3"/>
    <x v="1"/>
    <x v="1"/>
    <x v="1"/>
    <s v="Leaves"/>
    <x v="0"/>
    <s v="Coffee"/>
    <x v="1"/>
    <n v="-56"/>
    <n v="116"/>
    <x v="18"/>
    <n v="130"/>
    <n v="0"/>
    <n v="-50"/>
    <n v="130"/>
    <n v="59"/>
    <x v="1"/>
  </r>
  <r>
    <n v="951"/>
    <n v="249"/>
    <n v="-75"/>
    <d v="2015-10-04T00:00:00"/>
    <x v="225"/>
    <n v="2580"/>
    <n v="374"/>
    <x v="1"/>
    <x v="1"/>
    <x v="1"/>
    <s v="Leaves"/>
    <x v="0"/>
    <s v="Coffee"/>
    <x v="2"/>
    <n v="235"/>
    <n v="623"/>
    <x v="18"/>
    <n v="290"/>
    <n v="450"/>
    <n v="310"/>
    <n v="740"/>
    <n v="139"/>
    <x v="1"/>
  </r>
  <r>
    <n v="801"/>
    <n v="82"/>
    <n v="-22"/>
    <s v="4/16/2015"/>
    <x v="226"/>
    <n v="601"/>
    <n v="102"/>
    <x v="0"/>
    <x v="1"/>
    <x v="1"/>
    <s v="Leaves"/>
    <x v="0"/>
    <s v="Coffee"/>
    <x v="0"/>
    <n v="38"/>
    <n v="184"/>
    <x v="12"/>
    <n v="90"/>
    <n v="120"/>
    <n v="60"/>
    <n v="210"/>
    <n v="64"/>
    <x v="0"/>
  </r>
  <r>
    <n v="253"/>
    <n v="94"/>
    <n v="-24"/>
    <s v="4/17/2015"/>
    <x v="227"/>
    <n v="694"/>
    <n v="130"/>
    <x v="0"/>
    <x v="1"/>
    <x v="1"/>
    <s v="Leaves"/>
    <x v="0"/>
    <s v="Coffee"/>
    <x v="0"/>
    <n v="16"/>
    <n v="224"/>
    <x v="19"/>
    <n v="110"/>
    <n v="150"/>
    <n v="40"/>
    <n v="260"/>
    <n v="114"/>
    <x v="0"/>
  </r>
  <r>
    <n v="801"/>
    <n v="69"/>
    <n v="-11"/>
    <s v="4/19/2015"/>
    <x v="228"/>
    <n v="1060"/>
    <n v="81"/>
    <x v="0"/>
    <x v="1"/>
    <x v="1"/>
    <s v="Leaves"/>
    <x v="0"/>
    <s v="Coffee"/>
    <x v="1"/>
    <n v="39"/>
    <n v="150"/>
    <x v="12"/>
    <n v="80"/>
    <n v="90"/>
    <n v="50"/>
    <n v="170"/>
    <n v="42"/>
    <x v="1"/>
  </r>
  <r>
    <n v="971"/>
    <n v="53"/>
    <n v="-26"/>
    <s v="4/20/2015"/>
    <x v="229"/>
    <n v="470"/>
    <n v="75"/>
    <x v="0"/>
    <x v="1"/>
    <x v="1"/>
    <s v="Leaves"/>
    <x v="0"/>
    <s v="Coffee"/>
    <x v="2"/>
    <n v="14"/>
    <n v="128"/>
    <x v="11"/>
    <n v="60"/>
    <n v="90"/>
    <n v="40"/>
    <n v="150"/>
    <n v="61"/>
    <x v="1"/>
  </r>
  <r>
    <n v="425"/>
    <n v="63"/>
    <n v="-20"/>
    <s v="4/21/2015"/>
    <x v="230"/>
    <n v="446"/>
    <n v="93"/>
    <x v="0"/>
    <x v="1"/>
    <x v="1"/>
    <s v="Leaves"/>
    <x v="0"/>
    <s v="Coffee"/>
    <x v="2"/>
    <n v="50"/>
    <n v="156"/>
    <x v="19"/>
    <n v="70"/>
    <n v="110"/>
    <n v="70"/>
    <n v="180"/>
    <n v="43"/>
    <x v="1"/>
  </r>
  <r>
    <n v="714"/>
    <n v="224"/>
    <n v="1"/>
    <d v="2015-04-05T00:00:00"/>
    <x v="231"/>
    <n v="4216"/>
    <n v="-32"/>
    <x v="1"/>
    <x v="1"/>
    <x v="1"/>
    <s v="Leaves"/>
    <x v="0"/>
    <s v="Coffee"/>
    <x v="0"/>
    <n v="-149"/>
    <n v="192"/>
    <x v="18"/>
    <n v="260"/>
    <n v="-40"/>
    <n v="-150"/>
    <n v="220"/>
    <n v="117"/>
    <x v="0"/>
  </r>
  <r>
    <n v="951"/>
    <n v="127"/>
    <n v="2"/>
    <d v="2015-06-05T00:00:00"/>
    <x v="232"/>
    <n v="2947"/>
    <n v="-25"/>
    <x v="1"/>
    <x v="1"/>
    <x v="1"/>
    <s v="Leaves"/>
    <x v="0"/>
    <s v="Coffee"/>
    <x v="1"/>
    <n v="-88"/>
    <n v="102"/>
    <x v="18"/>
    <n v="150"/>
    <n v="-30"/>
    <n v="-90"/>
    <n v="120"/>
    <n v="63"/>
    <x v="1"/>
  </r>
  <r>
    <n v="707"/>
    <n v="279"/>
    <n v="-79"/>
    <d v="2015-07-05T00:00:00"/>
    <x v="233"/>
    <n v="2642"/>
    <n v="420"/>
    <x v="1"/>
    <x v="1"/>
    <x v="1"/>
    <s v="Leaves"/>
    <x v="0"/>
    <s v="Coffee"/>
    <x v="2"/>
    <n v="271"/>
    <n v="699"/>
    <x v="18"/>
    <n v="330"/>
    <n v="500"/>
    <n v="350"/>
    <n v="830"/>
    <n v="149"/>
    <x v="1"/>
  </r>
  <r>
    <n v="435"/>
    <n v="68"/>
    <n v="-24"/>
    <s v="5/13/2015"/>
    <x v="234"/>
    <n v="619"/>
    <n v="85"/>
    <x v="0"/>
    <x v="1"/>
    <x v="1"/>
    <s v="Leaves"/>
    <x v="0"/>
    <s v="Coffee"/>
    <x v="0"/>
    <n v="26"/>
    <n v="153"/>
    <x v="12"/>
    <n v="80"/>
    <n v="100"/>
    <n v="50"/>
    <n v="180"/>
    <n v="59"/>
    <x v="0"/>
  </r>
  <r>
    <n v="509"/>
    <n v="105"/>
    <n v="-30"/>
    <s v="5/14/2015"/>
    <x v="235"/>
    <n v="716"/>
    <n v="145"/>
    <x v="0"/>
    <x v="1"/>
    <x v="1"/>
    <s v="Leaves"/>
    <x v="0"/>
    <s v="Coffee"/>
    <x v="0"/>
    <n v="20"/>
    <n v="250"/>
    <x v="19"/>
    <n v="120"/>
    <n v="170"/>
    <n v="50"/>
    <n v="290"/>
    <n v="125"/>
    <x v="0"/>
  </r>
  <r>
    <n v="435"/>
    <n v="63"/>
    <n v="-14"/>
    <s v="5/17/2015"/>
    <x v="236"/>
    <n v="1075"/>
    <n v="76"/>
    <x v="0"/>
    <x v="1"/>
    <x v="1"/>
    <s v="Leaves"/>
    <x v="0"/>
    <s v="Coffee"/>
    <x v="1"/>
    <n v="36"/>
    <n v="139"/>
    <x v="12"/>
    <n v="70"/>
    <n v="90"/>
    <n v="50"/>
    <n v="160"/>
    <n v="40"/>
    <x v="1"/>
  </r>
  <r>
    <n v="253"/>
    <n v="72"/>
    <n v="-22"/>
    <s v="5/18/2015"/>
    <x v="237"/>
    <n v="461"/>
    <n v="104"/>
    <x v="0"/>
    <x v="1"/>
    <x v="1"/>
    <s v="Leaves"/>
    <x v="0"/>
    <s v="Coffee"/>
    <x v="2"/>
    <n v="58"/>
    <n v="176"/>
    <x v="19"/>
    <n v="80"/>
    <n v="120"/>
    <n v="80"/>
    <n v="200"/>
    <n v="46"/>
    <x v="1"/>
  </r>
  <r>
    <n v="650"/>
    <n v="154"/>
    <n v="-74"/>
    <d v="2015-01-06T00:00:00"/>
    <x v="238"/>
    <n v="3654"/>
    <n v="-24"/>
    <x v="1"/>
    <x v="1"/>
    <x v="1"/>
    <s v="Leaves"/>
    <x v="0"/>
    <s v="Coffee"/>
    <x v="0"/>
    <n v="-174"/>
    <n v="139"/>
    <x v="18"/>
    <n v="220"/>
    <n v="-30"/>
    <n v="-100"/>
    <n v="190"/>
    <n v="93"/>
    <x v="0"/>
  </r>
  <r>
    <n v="909"/>
    <n v="122"/>
    <n v="-50"/>
    <d v="2015-03-06T00:00:00"/>
    <x v="239"/>
    <n v="2555"/>
    <n v="-13"/>
    <x v="1"/>
    <x v="1"/>
    <x v="1"/>
    <s v="Leaves"/>
    <x v="0"/>
    <s v="Coffee"/>
    <x v="1"/>
    <n v="-110"/>
    <n v="116"/>
    <x v="18"/>
    <n v="170"/>
    <n v="-20"/>
    <n v="-60"/>
    <n v="150"/>
    <n v="61"/>
    <x v="1"/>
  </r>
  <r>
    <n v="818"/>
    <n v="260"/>
    <n v="-103"/>
    <d v="2015-04-06T00:00:00"/>
    <x v="240"/>
    <n v="2548"/>
    <n v="390"/>
    <x v="1"/>
    <x v="1"/>
    <x v="1"/>
    <s v="Leaves"/>
    <x v="0"/>
    <s v="Coffee"/>
    <x v="2"/>
    <n v="367"/>
    <n v="693"/>
    <x v="18"/>
    <n v="380"/>
    <n v="580"/>
    <n v="470"/>
    <n v="960"/>
    <n v="143"/>
    <x v="1"/>
  </r>
  <r>
    <n v="971"/>
    <n v="43"/>
    <n v="-37"/>
    <d v="2015-10-06T00:00:00"/>
    <x v="241"/>
    <n v="419"/>
    <n v="64"/>
    <x v="0"/>
    <x v="1"/>
    <x v="1"/>
    <s v="Leaves"/>
    <x v="0"/>
    <s v="Coffee"/>
    <x v="0"/>
    <n v="43"/>
    <n v="114"/>
    <x v="11"/>
    <n v="50"/>
    <n v="100"/>
    <n v="80"/>
    <n v="150"/>
    <n v="35"/>
    <x v="0"/>
  </r>
  <r>
    <n v="435"/>
    <n v="79"/>
    <n v="-70"/>
    <d v="2015-11-06T00:00:00"/>
    <x v="242"/>
    <n v="593"/>
    <n v="98"/>
    <x v="0"/>
    <x v="1"/>
    <x v="1"/>
    <s v="Leaves"/>
    <x v="0"/>
    <s v="Coffee"/>
    <x v="0"/>
    <n v="50"/>
    <n v="189"/>
    <x v="12"/>
    <n v="100"/>
    <n v="160"/>
    <n v="120"/>
    <n v="260"/>
    <n v="64"/>
    <x v="0"/>
  </r>
  <r>
    <n v="206"/>
    <n v="96"/>
    <n v="-75"/>
    <d v="2015-12-06T00:00:00"/>
    <x v="243"/>
    <n v="683"/>
    <n v="134"/>
    <x v="0"/>
    <x v="1"/>
    <x v="1"/>
    <s v="Leaves"/>
    <x v="0"/>
    <s v="Coffee"/>
    <x v="0"/>
    <n v="25"/>
    <n v="245"/>
    <x v="19"/>
    <n v="140"/>
    <n v="190"/>
    <n v="100"/>
    <n v="330"/>
    <n v="117"/>
    <x v="0"/>
  </r>
  <r>
    <n v="503"/>
    <n v="51"/>
    <n v="-57"/>
    <s v="6/15/2015"/>
    <x v="244"/>
    <n v="503"/>
    <n v="71"/>
    <x v="0"/>
    <x v="1"/>
    <x v="1"/>
    <s v="Leaves"/>
    <x v="0"/>
    <s v="Coffee"/>
    <x v="1"/>
    <n v="-7"/>
    <n v="130"/>
    <x v="11"/>
    <n v="70"/>
    <n v="100"/>
    <n v="50"/>
    <n v="170"/>
    <n v="76"/>
    <x v="1"/>
  </r>
  <r>
    <n v="435"/>
    <n v="65"/>
    <n v="-37"/>
    <s v="6/16/2015"/>
    <x v="245"/>
    <n v="1053"/>
    <n v="77"/>
    <x v="0"/>
    <x v="1"/>
    <x v="1"/>
    <s v="Leaves"/>
    <x v="0"/>
    <s v="Coffee"/>
    <x v="1"/>
    <n v="53"/>
    <n v="151"/>
    <x v="12"/>
    <n v="90"/>
    <n v="110"/>
    <n v="90"/>
    <n v="200"/>
    <n v="41"/>
    <x v="1"/>
  </r>
  <r>
    <n v="503"/>
    <n v="60"/>
    <n v="-59"/>
    <s v="6/17/2015"/>
    <x v="246"/>
    <n v="463"/>
    <n v="84"/>
    <x v="0"/>
    <x v="1"/>
    <x v="1"/>
    <s v="Leaves"/>
    <x v="0"/>
    <s v="Coffee"/>
    <x v="2"/>
    <n v="31"/>
    <n v="153"/>
    <x v="11"/>
    <n v="80"/>
    <n v="130"/>
    <n v="90"/>
    <n v="210"/>
    <n v="63"/>
    <x v="1"/>
  </r>
  <r>
    <n v="435"/>
    <n v="47"/>
    <n v="-47"/>
    <s v="6/18/2015"/>
    <x v="247"/>
    <n v="375"/>
    <n v="64"/>
    <x v="0"/>
    <x v="1"/>
    <x v="1"/>
    <s v="Leaves"/>
    <x v="0"/>
    <s v="Coffee"/>
    <x v="2"/>
    <n v="33"/>
    <n v="118"/>
    <x v="12"/>
    <n v="50"/>
    <n v="100"/>
    <n v="80"/>
    <n v="150"/>
    <n v="42"/>
    <x v="1"/>
  </r>
  <r>
    <n v="360"/>
    <n v="68"/>
    <n v="-27"/>
    <s v="6/19/2015"/>
    <x v="248"/>
    <n v="438"/>
    <n v="99"/>
    <x v="0"/>
    <x v="1"/>
    <x v="1"/>
    <s v="Leaves"/>
    <x v="0"/>
    <s v="Coffee"/>
    <x v="2"/>
    <n v="83"/>
    <n v="178"/>
    <x v="19"/>
    <n v="90"/>
    <n v="140"/>
    <n v="110"/>
    <n v="230"/>
    <n v="43"/>
    <x v="1"/>
  </r>
  <r>
    <n v="626"/>
    <n v="173"/>
    <n v="-58"/>
    <d v="2015-04-07T00:00:00"/>
    <x v="249"/>
    <n v="3909"/>
    <n v="-27"/>
    <x v="1"/>
    <x v="1"/>
    <x v="1"/>
    <s v="Leaves"/>
    <x v="0"/>
    <s v="Coffee"/>
    <x v="0"/>
    <n v="-188"/>
    <n v="156"/>
    <x v="18"/>
    <n v="200"/>
    <n v="-30"/>
    <n v="-130"/>
    <n v="170"/>
    <n v="100"/>
    <x v="0"/>
  </r>
  <r>
    <n v="916"/>
    <n v="113"/>
    <n v="-33"/>
    <d v="2015-06-07T00:00:00"/>
    <x v="250"/>
    <n v="2758"/>
    <n v="3"/>
    <x v="1"/>
    <x v="1"/>
    <x v="1"/>
    <s v="Leaves"/>
    <x v="0"/>
    <s v="Coffee"/>
    <x v="1"/>
    <n v="-83"/>
    <n v="124"/>
    <x v="18"/>
    <n v="130"/>
    <n v="0"/>
    <n v="-50"/>
    <n v="130"/>
    <n v="59"/>
    <x v="1"/>
  </r>
  <r>
    <n v="213"/>
    <n v="249"/>
    <n v="39"/>
    <d v="2015-07-07T00:00:00"/>
    <x v="251"/>
    <n v="2580"/>
    <n v="374"/>
    <x v="1"/>
    <x v="1"/>
    <x v="1"/>
    <s v="Leaves"/>
    <x v="0"/>
    <s v="Coffee"/>
    <x v="2"/>
    <n v="349"/>
    <n v="664"/>
    <x v="18"/>
    <n v="290"/>
    <n v="450"/>
    <n v="310"/>
    <n v="740"/>
    <n v="139"/>
    <x v="1"/>
  </r>
  <r>
    <n v="435"/>
    <n v="82"/>
    <n v="-4"/>
    <s v="7/13/2015"/>
    <x v="252"/>
    <n v="601"/>
    <n v="102"/>
    <x v="0"/>
    <x v="1"/>
    <x v="1"/>
    <s v="Leaves"/>
    <x v="0"/>
    <s v="Coffee"/>
    <x v="0"/>
    <n v="56"/>
    <n v="196"/>
    <x v="12"/>
    <n v="90"/>
    <n v="120"/>
    <n v="60"/>
    <n v="210"/>
    <n v="64"/>
    <x v="0"/>
  </r>
  <r>
    <n v="509"/>
    <n v="94"/>
    <n v="-16"/>
    <s v="7/14/2015"/>
    <x v="253"/>
    <n v="694"/>
    <n v="130"/>
    <x v="0"/>
    <x v="1"/>
    <x v="1"/>
    <s v="Leaves"/>
    <x v="0"/>
    <s v="Coffee"/>
    <x v="0"/>
    <n v="24"/>
    <n v="239"/>
    <x v="19"/>
    <n v="110"/>
    <n v="150"/>
    <n v="40"/>
    <n v="260"/>
    <n v="114"/>
    <x v="0"/>
  </r>
  <r>
    <n v="435"/>
    <n v="69"/>
    <n v="8"/>
    <s v="7/16/2015"/>
    <x v="254"/>
    <n v="1060"/>
    <n v="81"/>
    <x v="0"/>
    <x v="1"/>
    <x v="1"/>
    <s v="Leaves"/>
    <x v="0"/>
    <s v="Coffee"/>
    <x v="1"/>
    <n v="58"/>
    <n v="160"/>
    <x v="12"/>
    <n v="80"/>
    <n v="90"/>
    <n v="50"/>
    <n v="170"/>
    <n v="42"/>
    <x v="1"/>
  </r>
  <r>
    <n v="541"/>
    <n v="53"/>
    <n v="-19"/>
    <s v="7/17/2015"/>
    <x v="255"/>
    <n v="470"/>
    <n v="75"/>
    <x v="0"/>
    <x v="1"/>
    <x v="1"/>
    <s v="Leaves"/>
    <x v="0"/>
    <s v="Coffee"/>
    <x v="2"/>
    <n v="21"/>
    <n v="136"/>
    <x v="11"/>
    <n v="60"/>
    <n v="90"/>
    <n v="40"/>
    <n v="150"/>
    <n v="61"/>
    <x v="1"/>
  </r>
  <r>
    <n v="253"/>
    <n v="63"/>
    <n v="4"/>
    <s v="7/18/2015"/>
    <x v="256"/>
    <n v="446"/>
    <n v="93"/>
    <x v="0"/>
    <x v="1"/>
    <x v="1"/>
    <s v="Leaves"/>
    <x v="0"/>
    <s v="Coffee"/>
    <x v="2"/>
    <n v="74"/>
    <n v="166"/>
    <x v="19"/>
    <n v="70"/>
    <n v="110"/>
    <n v="70"/>
    <n v="180"/>
    <n v="43"/>
    <x v="1"/>
  </r>
  <r>
    <n v="951"/>
    <n v="224"/>
    <n v="-71"/>
    <s v="7/31/2015"/>
    <x v="257"/>
    <n v="4216"/>
    <n v="-32"/>
    <x v="1"/>
    <x v="1"/>
    <x v="1"/>
    <s v="Leaves"/>
    <x v="0"/>
    <s v="Coffee"/>
    <x v="0"/>
    <n v="-221"/>
    <n v="205"/>
    <x v="18"/>
    <n v="260"/>
    <n v="-40"/>
    <n v="-150"/>
    <n v="220"/>
    <n v="117"/>
    <x v="0"/>
  </r>
  <r>
    <n v="209"/>
    <n v="127"/>
    <n v="-41"/>
    <d v="2015-02-08T00:00:00"/>
    <x v="258"/>
    <n v="2947"/>
    <n v="-25"/>
    <x v="1"/>
    <x v="1"/>
    <x v="1"/>
    <s v="Leaves"/>
    <x v="0"/>
    <s v="Coffee"/>
    <x v="1"/>
    <n v="-131"/>
    <n v="109"/>
    <x v="18"/>
    <n v="150"/>
    <n v="-30"/>
    <n v="-90"/>
    <n v="120"/>
    <n v="63"/>
    <x v="1"/>
  </r>
  <r>
    <n v="530"/>
    <n v="279"/>
    <n v="52"/>
    <d v="2015-03-08T00:00:00"/>
    <x v="259"/>
    <n v="2642"/>
    <n v="420"/>
    <x v="1"/>
    <x v="1"/>
    <x v="1"/>
    <s v="Leaves"/>
    <x v="0"/>
    <s v="Coffee"/>
    <x v="2"/>
    <n v="402"/>
    <n v="745"/>
    <x v="18"/>
    <n v="330"/>
    <n v="500"/>
    <n v="350"/>
    <n v="830"/>
    <n v="149"/>
    <x v="1"/>
  </r>
  <r>
    <n v="801"/>
    <n v="68"/>
    <n v="-11"/>
    <d v="2015-09-08T00:00:00"/>
    <x v="260"/>
    <n v="619"/>
    <n v="85"/>
    <x v="0"/>
    <x v="1"/>
    <x v="1"/>
    <s v="Leaves"/>
    <x v="0"/>
    <s v="Coffee"/>
    <x v="0"/>
    <n v="39"/>
    <n v="163"/>
    <x v="12"/>
    <n v="80"/>
    <n v="100"/>
    <n v="50"/>
    <n v="180"/>
    <n v="59"/>
    <x v="0"/>
  </r>
  <r>
    <n v="206"/>
    <n v="105"/>
    <n v="-20"/>
    <d v="2015-10-08T00:00:00"/>
    <x v="261"/>
    <n v="716"/>
    <n v="145"/>
    <x v="0"/>
    <x v="1"/>
    <x v="1"/>
    <s v="Leaves"/>
    <x v="0"/>
    <s v="Coffee"/>
    <x v="0"/>
    <n v="30"/>
    <n v="266"/>
    <x v="19"/>
    <n v="120"/>
    <n v="170"/>
    <n v="50"/>
    <n v="290"/>
    <n v="125"/>
    <x v="0"/>
  </r>
  <r>
    <n v="435"/>
    <n v="63"/>
    <n v="3"/>
    <s v="8/13/2015"/>
    <x v="262"/>
    <n v="1075"/>
    <n v="76"/>
    <x v="0"/>
    <x v="1"/>
    <x v="1"/>
    <s v="Leaves"/>
    <x v="0"/>
    <s v="Coffee"/>
    <x v="1"/>
    <n v="53"/>
    <n v="148"/>
    <x v="12"/>
    <n v="70"/>
    <n v="90"/>
    <n v="50"/>
    <n v="160"/>
    <n v="40"/>
    <x v="1"/>
  </r>
  <r>
    <n v="360"/>
    <n v="72"/>
    <n v="6"/>
    <s v="8/14/2015"/>
    <x v="263"/>
    <n v="461"/>
    <n v="104"/>
    <x v="0"/>
    <x v="1"/>
    <x v="1"/>
    <s v="Leaves"/>
    <x v="0"/>
    <s v="Coffee"/>
    <x v="2"/>
    <n v="86"/>
    <n v="188"/>
    <x v="19"/>
    <n v="80"/>
    <n v="120"/>
    <n v="80"/>
    <n v="200"/>
    <n v="46"/>
    <x v="1"/>
  </r>
  <r>
    <n v="712"/>
    <n v="0"/>
    <n v="-29"/>
    <d v="2012-05-10T00:00:00"/>
    <x v="264"/>
    <n v="430"/>
    <n v="43"/>
    <x v="0"/>
    <x v="3"/>
    <x v="1"/>
    <s v="Leaves"/>
    <x v="1"/>
    <s v="Espresso"/>
    <x v="3"/>
    <n v="31"/>
    <n v="43"/>
    <x v="9"/>
    <n v="0"/>
    <n v="60"/>
    <n v="60"/>
    <n v="60"/>
    <n v="12"/>
    <x v="0"/>
  </r>
  <r>
    <n v="860"/>
    <n v="47"/>
    <n v="-29"/>
    <d v="2012-06-10T00:00:00"/>
    <x v="265"/>
    <n v="375"/>
    <n v="64"/>
    <x v="0"/>
    <x v="2"/>
    <x v="1"/>
    <s v="Leaves"/>
    <x v="1"/>
    <s v="Espresso"/>
    <x v="3"/>
    <n v="21"/>
    <n v="111"/>
    <x v="13"/>
    <n v="30"/>
    <n v="60"/>
    <n v="50"/>
    <n v="90"/>
    <n v="43"/>
    <x v="0"/>
  </r>
  <r>
    <n v="435"/>
    <n v="40"/>
    <n v="-23"/>
    <d v="2012-09-10T00:00:00"/>
    <x v="0"/>
    <n v="881"/>
    <n v="59"/>
    <x v="0"/>
    <x v="1"/>
    <x v="1"/>
    <s v="Leaves"/>
    <x v="1"/>
    <s v="Espresso"/>
    <x v="3"/>
    <n v="37"/>
    <n v="99"/>
    <x v="12"/>
    <n v="20"/>
    <n v="60"/>
    <n v="60"/>
    <n v="80"/>
    <n v="22"/>
    <x v="0"/>
  </r>
  <r>
    <n v="603"/>
    <n v="45"/>
    <n v="-37"/>
    <d v="2012-12-10T00:00:00"/>
    <x v="1"/>
    <n v="320"/>
    <n v="64"/>
    <x v="0"/>
    <x v="2"/>
    <x v="1"/>
    <s v="Leaves"/>
    <x v="1"/>
    <s v="Espresso"/>
    <x v="4"/>
    <n v="-7"/>
    <n v="109"/>
    <x v="2"/>
    <n v="30"/>
    <n v="60"/>
    <n v="30"/>
    <n v="90"/>
    <n v="71"/>
    <x v="1"/>
  </r>
  <r>
    <n v="318"/>
    <n v="60"/>
    <n v="-9"/>
    <s v="10/13/2012"/>
    <x v="266"/>
    <n v="-762"/>
    <n v="84"/>
    <x v="0"/>
    <x v="0"/>
    <x v="1"/>
    <s v="Leaves"/>
    <x v="1"/>
    <s v="Espresso"/>
    <x v="5"/>
    <n v="1"/>
    <n v="144"/>
    <x v="5"/>
    <n v="30"/>
    <n v="60"/>
    <n v="10"/>
    <n v="90"/>
    <n v="83"/>
    <x v="1"/>
  </r>
  <r>
    <n v="503"/>
    <n v="54"/>
    <n v="-28"/>
    <s v="10/15/2012"/>
    <x v="2"/>
    <n v="404"/>
    <n v="66"/>
    <x v="0"/>
    <x v="1"/>
    <x v="1"/>
    <s v="Leaves"/>
    <x v="1"/>
    <s v="Espresso"/>
    <x v="5"/>
    <n v="12"/>
    <n v="120"/>
    <x v="11"/>
    <n v="40"/>
    <n v="60"/>
    <n v="40"/>
    <n v="100"/>
    <n v="54"/>
    <x v="1"/>
  </r>
  <r>
    <n v="210"/>
    <n v="50"/>
    <n v="8"/>
    <s v="10/24/2012"/>
    <x v="3"/>
    <n v="589"/>
    <n v="73"/>
    <x v="1"/>
    <x v="0"/>
    <x v="1"/>
    <s v="Leaves"/>
    <x v="1"/>
    <s v="Espresso"/>
    <x v="3"/>
    <n v="48"/>
    <n v="123"/>
    <x v="3"/>
    <n v="30"/>
    <n v="60"/>
    <n v="40"/>
    <n v="90"/>
    <n v="25"/>
    <x v="0"/>
  </r>
  <r>
    <n v="774"/>
    <n v="52"/>
    <n v="-8"/>
    <s v="10/26/2012"/>
    <x v="267"/>
    <n v="554"/>
    <n v="68"/>
    <x v="1"/>
    <x v="2"/>
    <x v="1"/>
    <s v="Leaves"/>
    <x v="1"/>
    <s v="Espresso"/>
    <x v="4"/>
    <n v="-8"/>
    <n v="120"/>
    <x v="15"/>
    <n v="50"/>
    <n v="60"/>
    <n v="0"/>
    <n v="110"/>
    <n v="76"/>
    <x v="1"/>
  </r>
  <r>
    <n v="314"/>
    <n v="33"/>
    <n v="-23"/>
    <d v="2012-02-11T00:00:00"/>
    <x v="268"/>
    <n v="836"/>
    <n v="48"/>
    <x v="0"/>
    <x v="3"/>
    <x v="1"/>
    <s v="Leaves"/>
    <x v="1"/>
    <s v="Espresso"/>
    <x v="3"/>
    <n v="27"/>
    <n v="81"/>
    <x v="10"/>
    <n v="40"/>
    <n v="60"/>
    <n v="50"/>
    <n v="100"/>
    <n v="21"/>
    <x v="0"/>
  </r>
  <r>
    <n v="225"/>
    <n v="49"/>
    <n v="4"/>
    <d v="2012-05-11T00:00:00"/>
    <x v="4"/>
    <n v="454"/>
    <n v="71"/>
    <x v="0"/>
    <x v="0"/>
    <x v="1"/>
    <s v="Leaves"/>
    <x v="1"/>
    <s v="Espresso"/>
    <x v="3"/>
    <n v="34"/>
    <n v="120"/>
    <x v="5"/>
    <n v="30"/>
    <n v="60"/>
    <n v="30"/>
    <n v="90"/>
    <n v="37"/>
    <x v="0"/>
  </r>
  <r>
    <n v="603"/>
    <n v="44"/>
    <n v="-18"/>
    <d v="2012-09-11T00:00:00"/>
    <x v="269"/>
    <n v="325"/>
    <n v="62"/>
    <x v="0"/>
    <x v="2"/>
    <x v="1"/>
    <s v="Leaves"/>
    <x v="1"/>
    <s v="Espresso"/>
    <x v="4"/>
    <n v="-8"/>
    <n v="106"/>
    <x v="2"/>
    <n v="40"/>
    <n v="60"/>
    <n v="10"/>
    <n v="100"/>
    <n v="70"/>
    <x v="1"/>
  </r>
  <r>
    <n v="225"/>
    <n v="53"/>
    <n v="19"/>
    <d v="2012-10-11T00:00:00"/>
    <x v="270"/>
    <n v="321"/>
    <n v="88"/>
    <x v="0"/>
    <x v="0"/>
    <x v="1"/>
    <s v="Leaves"/>
    <x v="1"/>
    <s v="Espresso"/>
    <x v="4"/>
    <n v="49"/>
    <n v="141"/>
    <x v="5"/>
    <n v="40"/>
    <n v="60"/>
    <n v="30"/>
    <n v="100"/>
    <n v="39"/>
    <x v="1"/>
  </r>
  <r>
    <n v="425"/>
    <n v="54"/>
    <n v="-7"/>
    <d v="2012-11-11T00:00:00"/>
    <x v="271"/>
    <n v="391"/>
    <n v="67"/>
    <x v="0"/>
    <x v="1"/>
    <x v="1"/>
    <s v="Leaves"/>
    <x v="1"/>
    <s v="Espresso"/>
    <x v="4"/>
    <n v="13"/>
    <n v="121"/>
    <x v="19"/>
    <n v="50"/>
    <n v="60"/>
    <n v="20"/>
    <n v="110"/>
    <n v="54"/>
    <x v="1"/>
  </r>
  <r>
    <n v="214"/>
    <n v="54"/>
    <n v="12"/>
    <s v="11/19/2012"/>
    <x v="272"/>
    <n v="601"/>
    <n v="79"/>
    <x v="1"/>
    <x v="0"/>
    <x v="1"/>
    <s v="Leaves"/>
    <x v="1"/>
    <s v="Espresso"/>
    <x v="3"/>
    <n v="52"/>
    <n v="133"/>
    <x v="3"/>
    <n v="40"/>
    <n v="60"/>
    <n v="40"/>
    <n v="100"/>
    <n v="27"/>
    <x v="0"/>
  </r>
  <r>
    <n v="314"/>
    <n v="31"/>
    <n v="-23"/>
    <s v="11/27/2012"/>
    <x v="273"/>
    <n v="844"/>
    <n v="46"/>
    <x v="0"/>
    <x v="3"/>
    <x v="1"/>
    <s v="Leaves"/>
    <x v="1"/>
    <s v="Espresso"/>
    <x v="3"/>
    <n v="27"/>
    <n v="77"/>
    <x v="10"/>
    <n v="30"/>
    <n v="60"/>
    <n v="50"/>
    <n v="90"/>
    <n v="19"/>
    <x v="0"/>
  </r>
  <r>
    <n v="985"/>
    <n v="55"/>
    <n v="-3"/>
    <d v="2012-01-12T00:00:00"/>
    <x v="274"/>
    <n v="-1053"/>
    <n v="76"/>
    <x v="0"/>
    <x v="0"/>
    <x v="1"/>
    <s v="Leaves"/>
    <x v="1"/>
    <s v="Espresso"/>
    <x v="5"/>
    <n v="-3"/>
    <n v="131"/>
    <x v="5"/>
    <n v="40"/>
    <n v="60"/>
    <n v="0"/>
    <n v="100"/>
    <n v="79"/>
    <x v="1"/>
  </r>
  <r>
    <n v="505"/>
    <n v="49"/>
    <n v="-15"/>
    <d v="2012-02-12T00:00:00"/>
    <x v="275"/>
    <n v="335"/>
    <n v="69"/>
    <x v="0"/>
    <x v="0"/>
    <x v="1"/>
    <s v="Leaves"/>
    <x v="1"/>
    <s v="Espresso"/>
    <x v="4"/>
    <n v="-5"/>
    <n v="118"/>
    <x v="7"/>
    <n v="30"/>
    <n v="60"/>
    <n v="10"/>
    <n v="90"/>
    <n v="74"/>
    <x v="1"/>
  </r>
  <r>
    <n v="563"/>
    <n v="0"/>
    <n v="-14"/>
    <s v="12/16/2012"/>
    <x v="276"/>
    <n v="430"/>
    <n v="43"/>
    <x v="0"/>
    <x v="3"/>
    <x v="1"/>
    <s v="Leaves"/>
    <x v="1"/>
    <s v="Espresso"/>
    <x v="3"/>
    <n v="46"/>
    <n v="46"/>
    <x v="9"/>
    <n v="0"/>
    <n v="60"/>
    <n v="60"/>
    <n v="60"/>
    <n v="12"/>
    <x v="0"/>
  </r>
  <r>
    <n v="203"/>
    <n v="47"/>
    <n v="-19"/>
    <s v="12/17/2012"/>
    <x v="5"/>
    <n v="375"/>
    <n v="64"/>
    <x v="0"/>
    <x v="2"/>
    <x v="1"/>
    <s v="Leaves"/>
    <x v="1"/>
    <s v="Espresso"/>
    <x v="3"/>
    <n v="31"/>
    <n v="118"/>
    <x v="13"/>
    <n v="30"/>
    <n v="60"/>
    <n v="50"/>
    <n v="90"/>
    <n v="43"/>
    <x v="0"/>
  </r>
  <r>
    <n v="435"/>
    <n v="40"/>
    <n v="-5"/>
    <s v="12/20/2012"/>
    <x v="277"/>
    <n v="881"/>
    <n v="59"/>
    <x v="0"/>
    <x v="1"/>
    <x v="1"/>
    <s v="Leaves"/>
    <x v="1"/>
    <s v="Espresso"/>
    <x v="3"/>
    <n v="55"/>
    <n v="106"/>
    <x v="12"/>
    <n v="20"/>
    <n v="60"/>
    <n v="60"/>
    <n v="80"/>
    <n v="22"/>
    <x v="0"/>
  </r>
  <r>
    <n v="603"/>
    <n v="45"/>
    <n v="-40"/>
    <s v="12/23/2012"/>
    <x v="6"/>
    <n v="320"/>
    <n v="64"/>
    <x v="0"/>
    <x v="2"/>
    <x v="1"/>
    <s v="Leaves"/>
    <x v="1"/>
    <s v="Espresso"/>
    <x v="4"/>
    <n v="-10"/>
    <n v="116"/>
    <x v="2"/>
    <n v="30"/>
    <n v="60"/>
    <n v="30"/>
    <n v="90"/>
    <n v="71"/>
    <x v="1"/>
  </r>
  <r>
    <n v="504"/>
    <n v="60"/>
    <n v="-9"/>
    <s v="12/24/2012"/>
    <x v="278"/>
    <n v="-762"/>
    <n v="84"/>
    <x v="0"/>
    <x v="0"/>
    <x v="1"/>
    <s v="Leaves"/>
    <x v="1"/>
    <s v="Espresso"/>
    <x v="5"/>
    <n v="1"/>
    <n v="153"/>
    <x v="5"/>
    <n v="30"/>
    <n v="60"/>
    <n v="10"/>
    <n v="90"/>
    <n v="83"/>
    <x v="1"/>
  </r>
  <r>
    <n v="971"/>
    <n v="54"/>
    <n v="-22"/>
    <s v="12/26/2012"/>
    <x v="279"/>
    <n v="404"/>
    <n v="66"/>
    <x v="0"/>
    <x v="1"/>
    <x v="1"/>
    <s v="Leaves"/>
    <x v="1"/>
    <s v="Espresso"/>
    <x v="5"/>
    <n v="18"/>
    <n v="128"/>
    <x v="11"/>
    <n v="40"/>
    <n v="60"/>
    <n v="40"/>
    <n v="100"/>
    <n v="54"/>
    <x v="1"/>
  </r>
  <r>
    <n v="254"/>
    <n v="50"/>
    <n v="31"/>
    <d v="2013-04-01T00:00:00"/>
    <x v="23"/>
    <n v="589"/>
    <n v="73"/>
    <x v="1"/>
    <x v="0"/>
    <x v="1"/>
    <s v="Leaves"/>
    <x v="1"/>
    <s v="Espresso"/>
    <x v="3"/>
    <n v="71"/>
    <n v="131"/>
    <x v="3"/>
    <n v="30"/>
    <n v="60"/>
    <n v="40"/>
    <n v="90"/>
    <n v="25"/>
    <x v="0"/>
  </r>
  <r>
    <n v="339"/>
    <n v="52"/>
    <n v="-12"/>
    <d v="2013-06-01T00:00:00"/>
    <x v="24"/>
    <n v="554"/>
    <n v="68"/>
    <x v="1"/>
    <x v="2"/>
    <x v="1"/>
    <s v="Leaves"/>
    <x v="1"/>
    <s v="Espresso"/>
    <x v="4"/>
    <n v="-12"/>
    <n v="128"/>
    <x v="15"/>
    <n v="50"/>
    <n v="60"/>
    <n v="0"/>
    <n v="110"/>
    <n v="76"/>
    <x v="1"/>
  </r>
  <r>
    <n v="636"/>
    <n v="33"/>
    <n v="-10"/>
    <s v="1/13/2013"/>
    <x v="25"/>
    <n v="836"/>
    <n v="48"/>
    <x v="0"/>
    <x v="3"/>
    <x v="1"/>
    <s v="Leaves"/>
    <x v="1"/>
    <s v="Espresso"/>
    <x v="3"/>
    <n v="40"/>
    <n v="86"/>
    <x v="10"/>
    <n v="40"/>
    <n v="60"/>
    <n v="50"/>
    <n v="100"/>
    <n v="21"/>
    <x v="0"/>
  </r>
  <r>
    <n v="337"/>
    <n v="49"/>
    <n v="20"/>
    <s v="1/16/2013"/>
    <x v="26"/>
    <n v="454"/>
    <n v="71"/>
    <x v="0"/>
    <x v="0"/>
    <x v="1"/>
    <s v="Leaves"/>
    <x v="1"/>
    <s v="Espresso"/>
    <x v="3"/>
    <n v="50"/>
    <n v="128"/>
    <x v="5"/>
    <n v="30"/>
    <n v="60"/>
    <n v="30"/>
    <n v="90"/>
    <n v="37"/>
    <x v="0"/>
  </r>
  <r>
    <n v="603"/>
    <n v="44"/>
    <n v="-22"/>
    <s v="1/20/2013"/>
    <x v="27"/>
    <n v="325"/>
    <n v="62"/>
    <x v="0"/>
    <x v="2"/>
    <x v="1"/>
    <s v="Leaves"/>
    <x v="1"/>
    <s v="Espresso"/>
    <x v="4"/>
    <n v="-12"/>
    <n v="113"/>
    <x v="2"/>
    <n v="40"/>
    <n v="60"/>
    <n v="10"/>
    <n v="100"/>
    <n v="70"/>
    <x v="1"/>
  </r>
  <r>
    <n v="318"/>
    <n v="53"/>
    <n v="43"/>
    <s v="1/21/2013"/>
    <x v="28"/>
    <n v="321"/>
    <n v="88"/>
    <x v="0"/>
    <x v="0"/>
    <x v="1"/>
    <s v="Leaves"/>
    <x v="1"/>
    <s v="Espresso"/>
    <x v="4"/>
    <n v="73"/>
    <n v="150"/>
    <x v="5"/>
    <n v="40"/>
    <n v="60"/>
    <n v="30"/>
    <n v="100"/>
    <n v="39"/>
    <x v="1"/>
  </r>
  <r>
    <n v="206"/>
    <n v="54"/>
    <n v="-1"/>
    <s v="1/22/2013"/>
    <x v="29"/>
    <n v="391"/>
    <n v="67"/>
    <x v="0"/>
    <x v="1"/>
    <x v="1"/>
    <s v="Leaves"/>
    <x v="1"/>
    <s v="Espresso"/>
    <x v="4"/>
    <n v="19"/>
    <n v="129"/>
    <x v="19"/>
    <n v="50"/>
    <n v="60"/>
    <n v="20"/>
    <n v="110"/>
    <n v="54"/>
    <x v="1"/>
  </r>
  <r>
    <n v="430"/>
    <n v="54"/>
    <n v="37"/>
    <s v="1/30/2013"/>
    <x v="30"/>
    <n v="601"/>
    <n v="79"/>
    <x v="1"/>
    <x v="0"/>
    <x v="1"/>
    <s v="Leaves"/>
    <x v="1"/>
    <s v="Espresso"/>
    <x v="3"/>
    <n v="77"/>
    <n v="142"/>
    <x v="3"/>
    <n v="40"/>
    <n v="60"/>
    <n v="40"/>
    <n v="100"/>
    <n v="27"/>
    <x v="0"/>
  </r>
  <r>
    <n v="816"/>
    <n v="31"/>
    <n v="-10"/>
    <d v="2013-07-02T00:00:00"/>
    <x v="31"/>
    <n v="844"/>
    <n v="46"/>
    <x v="0"/>
    <x v="3"/>
    <x v="1"/>
    <s v="Leaves"/>
    <x v="1"/>
    <s v="Espresso"/>
    <x v="3"/>
    <n v="40"/>
    <n v="82"/>
    <x v="10"/>
    <n v="30"/>
    <n v="60"/>
    <n v="50"/>
    <n v="90"/>
    <n v="19"/>
    <x v="0"/>
  </r>
  <r>
    <n v="225"/>
    <n v="55"/>
    <n v="-4"/>
    <d v="2013-11-02T00:00:00"/>
    <x v="32"/>
    <n v="-1053"/>
    <n v="76"/>
    <x v="0"/>
    <x v="0"/>
    <x v="1"/>
    <s v="Leaves"/>
    <x v="1"/>
    <s v="Espresso"/>
    <x v="5"/>
    <n v="-4"/>
    <n v="140"/>
    <x v="5"/>
    <n v="40"/>
    <n v="60"/>
    <n v="0"/>
    <n v="100"/>
    <n v="79"/>
    <x v="1"/>
  </r>
  <r>
    <n v="505"/>
    <n v="49"/>
    <n v="-17"/>
    <d v="2013-12-02T00:00:00"/>
    <x v="33"/>
    <n v="335"/>
    <n v="69"/>
    <x v="0"/>
    <x v="0"/>
    <x v="1"/>
    <s v="Leaves"/>
    <x v="1"/>
    <s v="Espresso"/>
    <x v="4"/>
    <n v="-7"/>
    <n v="126"/>
    <x v="7"/>
    <n v="30"/>
    <n v="60"/>
    <n v="10"/>
    <n v="90"/>
    <n v="74"/>
    <x v="1"/>
  </r>
  <r>
    <n v="715"/>
    <n v="22"/>
    <n v="-40"/>
    <s v="2/27/2013"/>
    <x v="34"/>
    <n v="573"/>
    <n v="29"/>
    <x v="0"/>
    <x v="3"/>
    <x v="1"/>
    <s v="Leaves"/>
    <x v="1"/>
    <s v="Espresso"/>
    <x v="3"/>
    <n v="10"/>
    <n v="51"/>
    <x v="6"/>
    <n v="20"/>
    <n v="50"/>
    <n v="50"/>
    <n v="70"/>
    <n v="19"/>
    <x v="0"/>
  </r>
  <r>
    <n v="319"/>
    <n v="23"/>
    <n v="-32"/>
    <s v="2/28/2013"/>
    <x v="35"/>
    <n v="800"/>
    <n v="35"/>
    <x v="0"/>
    <x v="3"/>
    <x v="1"/>
    <s v="Leaves"/>
    <x v="1"/>
    <s v="Espresso"/>
    <x v="4"/>
    <n v="18"/>
    <n v="58"/>
    <x v="9"/>
    <n v="20"/>
    <n v="50"/>
    <n v="50"/>
    <n v="70"/>
    <n v="17"/>
    <x v="1"/>
  </r>
  <r>
    <n v="712"/>
    <n v="0"/>
    <n v="-9"/>
    <s v="3/14/2013"/>
    <x v="36"/>
    <n v="387"/>
    <n v="43"/>
    <x v="0"/>
    <x v="3"/>
    <x v="1"/>
    <s v="Leaves"/>
    <x v="1"/>
    <s v="Espresso"/>
    <x v="3"/>
    <n v="31"/>
    <n v="43"/>
    <x v="9"/>
    <n v="0"/>
    <n v="50"/>
    <n v="40"/>
    <n v="50"/>
    <n v="12"/>
    <x v="0"/>
  </r>
  <r>
    <n v="515"/>
    <n v="22"/>
    <n v="-24"/>
    <s v="3/16/2013"/>
    <x v="37"/>
    <n v="802"/>
    <n v="34"/>
    <x v="0"/>
    <x v="3"/>
    <x v="1"/>
    <s v="Leaves"/>
    <x v="1"/>
    <s v="Espresso"/>
    <x v="4"/>
    <n v="16"/>
    <n v="56"/>
    <x v="9"/>
    <n v="20"/>
    <n v="50"/>
    <n v="40"/>
    <n v="70"/>
    <n v="18"/>
    <x v="1"/>
  </r>
  <r>
    <n v="505"/>
    <n v="44"/>
    <n v="-7"/>
    <s v="3/17/2013"/>
    <x v="38"/>
    <n v="325"/>
    <n v="62"/>
    <x v="0"/>
    <x v="0"/>
    <x v="1"/>
    <s v="Leaves"/>
    <x v="1"/>
    <s v="Espresso"/>
    <x v="4"/>
    <n v="-7"/>
    <n v="106"/>
    <x v="7"/>
    <n v="30"/>
    <n v="50"/>
    <n v="0"/>
    <n v="80"/>
    <n v="69"/>
    <x v="1"/>
  </r>
  <r>
    <n v="339"/>
    <n v="47"/>
    <n v="-10"/>
    <s v="3/26/2013"/>
    <x v="39"/>
    <n v="571"/>
    <n v="52"/>
    <x v="1"/>
    <x v="2"/>
    <x v="1"/>
    <s v="Leaves"/>
    <x v="1"/>
    <s v="Espresso"/>
    <x v="4"/>
    <n v="-20"/>
    <n v="99"/>
    <x v="15"/>
    <n v="40"/>
    <n v="50"/>
    <n v="-10"/>
    <n v="90"/>
    <n v="72"/>
    <x v="1"/>
  </r>
  <r>
    <n v="641"/>
    <n v="0"/>
    <n v="-8"/>
    <d v="2013-02-04T00:00:00"/>
    <x v="40"/>
    <n v="344"/>
    <n v="43"/>
    <x v="0"/>
    <x v="3"/>
    <x v="1"/>
    <s v="Leaves"/>
    <x v="1"/>
    <s v="Espresso"/>
    <x v="3"/>
    <n v="32"/>
    <n v="43"/>
    <x v="9"/>
    <n v="0"/>
    <n v="50"/>
    <n v="40"/>
    <n v="50"/>
    <n v="11"/>
    <x v="0"/>
  </r>
  <r>
    <n v="225"/>
    <n v="43"/>
    <n v="7"/>
    <d v="2013-03-04T00:00:00"/>
    <x v="41"/>
    <n v="466"/>
    <n v="63"/>
    <x v="0"/>
    <x v="0"/>
    <x v="1"/>
    <s v="Leaves"/>
    <x v="1"/>
    <s v="Espresso"/>
    <x v="3"/>
    <n v="27"/>
    <n v="106"/>
    <x v="5"/>
    <n v="30"/>
    <n v="50"/>
    <n v="20"/>
    <n v="80"/>
    <n v="36"/>
    <x v="0"/>
  </r>
  <r>
    <n v="515"/>
    <n v="23"/>
    <n v="-23"/>
    <d v="2013-05-04T00:00:00"/>
    <x v="42"/>
    <n v="807"/>
    <n v="35"/>
    <x v="0"/>
    <x v="3"/>
    <x v="1"/>
    <s v="Leaves"/>
    <x v="1"/>
    <s v="Espresso"/>
    <x v="4"/>
    <n v="17"/>
    <n v="58"/>
    <x v="9"/>
    <n v="20"/>
    <n v="50"/>
    <n v="40"/>
    <n v="70"/>
    <n v="18"/>
    <x v="1"/>
  </r>
  <r>
    <n v="985"/>
    <n v="41"/>
    <n v="11"/>
    <d v="2013-06-04T00:00:00"/>
    <x v="43"/>
    <n v="320"/>
    <n v="66"/>
    <x v="0"/>
    <x v="0"/>
    <x v="1"/>
    <s v="Leaves"/>
    <x v="1"/>
    <s v="Espresso"/>
    <x v="4"/>
    <n v="31"/>
    <n v="107"/>
    <x v="5"/>
    <n v="30"/>
    <n v="50"/>
    <n v="20"/>
    <n v="80"/>
    <n v="35"/>
    <x v="1"/>
  </r>
  <r>
    <n v="971"/>
    <n v="46"/>
    <n v="-4"/>
    <d v="2013-07-04T00:00:00"/>
    <x v="44"/>
    <n v="422"/>
    <n v="57"/>
    <x v="0"/>
    <x v="1"/>
    <x v="1"/>
    <s v="Leaves"/>
    <x v="1"/>
    <s v="Espresso"/>
    <x v="5"/>
    <n v="6"/>
    <n v="103"/>
    <x v="11"/>
    <n v="40"/>
    <n v="50"/>
    <n v="10"/>
    <n v="90"/>
    <n v="51"/>
    <x v="1"/>
  </r>
  <r>
    <n v="262"/>
    <n v="22"/>
    <n v="-35"/>
    <s v="4/18/2013"/>
    <x v="45"/>
    <n v="573"/>
    <n v="29"/>
    <x v="0"/>
    <x v="3"/>
    <x v="1"/>
    <s v="Leaves"/>
    <x v="1"/>
    <s v="Espresso"/>
    <x v="3"/>
    <n v="15"/>
    <n v="54"/>
    <x v="6"/>
    <n v="20"/>
    <n v="50"/>
    <n v="50"/>
    <n v="70"/>
    <n v="19"/>
    <x v="0"/>
  </r>
  <r>
    <n v="641"/>
    <n v="23"/>
    <n v="-23"/>
    <s v="4/19/2013"/>
    <x v="46"/>
    <n v="800"/>
    <n v="35"/>
    <x v="0"/>
    <x v="3"/>
    <x v="1"/>
    <s v="Leaves"/>
    <x v="1"/>
    <s v="Espresso"/>
    <x v="4"/>
    <n v="27"/>
    <n v="62"/>
    <x v="9"/>
    <n v="20"/>
    <n v="50"/>
    <n v="50"/>
    <n v="70"/>
    <n v="17"/>
    <x v="1"/>
  </r>
  <r>
    <n v="515"/>
    <n v="0"/>
    <n v="6"/>
    <d v="2013-03-05T00:00:00"/>
    <x v="47"/>
    <n v="387"/>
    <n v="43"/>
    <x v="0"/>
    <x v="3"/>
    <x v="1"/>
    <s v="Leaves"/>
    <x v="1"/>
    <s v="Espresso"/>
    <x v="3"/>
    <n v="46"/>
    <n v="46"/>
    <x v="9"/>
    <n v="0"/>
    <n v="50"/>
    <n v="40"/>
    <n v="50"/>
    <n v="12"/>
    <x v="0"/>
  </r>
  <r>
    <n v="515"/>
    <n v="22"/>
    <n v="-16"/>
    <d v="2013-05-05T00:00:00"/>
    <x v="48"/>
    <n v="802"/>
    <n v="34"/>
    <x v="0"/>
    <x v="3"/>
    <x v="1"/>
    <s v="Leaves"/>
    <x v="1"/>
    <s v="Espresso"/>
    <x v="4"/>
    <n v="24"/>
    <n v="60"/>
    <x v="9"/>
    <n v="20"/>
    <n v="50"/>
    <n v="40"/>
    <n v="70"/>
    <n v="18"/>
    <x v="1"/>
  </r>
  <r>
    <n v="505"/>
    <n v="44"/>
    <n v="-10"/>
    <d v="2013-06-05T00:00:00"/>
    <x v="49"/>
    <n v="325"/>
    <n v="62"/>
    <x v="0"/>
    <x v="0"/>
    <x v="1"/>
    <s v="Leaves"/>
    <x v="1"/>
    <s v="Espresso"/>
    <x v="4"/>
    <n v="-10"/>
    <n v="113"/>
    <x v="7"/>
    <n v="30"/>
    <n v="50"/>
    <n v="0"/>
    <n v="80"/>
    <n v="69"/>
    <x v="1"/>
  </r>
  <r>
    <n v="978"/>
    <n v="47"/>
    <n v="-20"/>
    <s v="5/15/2013"/>
    <x v="50"/>
    <n v="571"/>
    <n v="52"/>
    <x v="1"/>
    <x v="2"/>
    <x v="1"/>
    <s v="Leaves"/>
    <x v="1"/>
    <s v="Espresso"/>
    <x v="4"/>
    <n v="-30"/>
    <n v="106"/>
    <x v="15"/>
    <n v="40"/>
    <n v="50"/>
    <n v="-10"/>
    <n v="90"/>
    <n v="72"/>
    <x v="1"/>
  </r>
  <r>
    <n v="563"/>
    <n v="0"/>
    <n v="7"/>
    <s v="5/22/2013"/>
    <x v="51"/>
    <n v="344"/>
    <n v="43"/>
    <x v="0"/>
    <x v="3"/>
    <x v="1"/>
    <s v="Leaves"/>
    <x v="1"/>
    <s v="Espresso"/>
    <x v="3"/>
    <n v="47"/>
    <n v="46"/>
    <x v="9"/>
    <n v="0"/>
    <n v="50"/>
    <n v="40"/>
    <n v="50"/>
    <n v="11"/>
    <x v="0"/>
  </r>
  <r>
    <n v="318"/>
    <n v="43"/>
    <n v="20"/>
    <s v="5/23/2013"/>
    <x v="52"/>
    <n v="466"/>
    <n v="63"/>
    <x v="0"/>
    <x v="0"/>
    <x v="1"/>
    <s v="Leaves"/>
    <x v="1"/>
    <s v="Espresso"/>
    <x v="3"/>
    <n v="40"/>
    <n v="113"/>
    <x v="5"/>
    <n v="30"/>
    <n v="50"/>
    <n v="20"/>
    <n v="80"/>
    <n v="36"/>
    <x v="0"/>
  </r>
  <r>
    <n v="515"/>
    <n v="23"/>
    <n v="-15"/>
    <s v="5/25/2013"/>
    <x v="53"/>
    <n v="807"/>
    <n v="35"/>
    <x v="0"/>
    <x v="3"/>
    <x v="1"/>
    <s v="Leaves"/>
    <x v="1"/>
    <s v="Espresso"/>
    <x v="4"/>
    <n v="25"/>
    <n v="62"/>
    <x v="9"/>
    <n v="20"/>
    <n v="50"/>
    <n v="40"/>
    <n v="70"/>
    <n v="18"/>
    <x v="1"/>
  </r>
  <r>
    <n v="225"/>
    <n v="41"/>
    <n v="26"/>
    <s v="5/26/2013"/>
    <x v="54"/>
    <n v="320"/>
    <n v="66"/>
    <x v="0"/>
    <x v="0"/>
    <x v="1"/>
    <s v="Leaves"/>
    <x v="1"/>
    <s v="Espresso"/>
    <x v="4"/>
    <n v="46"/>
    <n v="114"/>
    <x v="5"/>
    <n v="30"/>
    <n v="50"/>
    <n v="20"/>
    <n v="80"/>
    <n v="35"/>
    <x v="1"/>
  </r>
  <r>
    <n v="971"/>
    <n v="46"/>
    <n v="-1"/>
    <s v="5/27/2013"/>
    <x v="55"/>
    <n v="422"/>
    <n v="57"/>
    <x v="0"/>
    <x v="1"/>
    <x v="1"/>
    <s v="Leaves"/>
    <x v="1"/>
    <s v="Espresso"/>
    <x v="5"/>
    <n v="9"/>
    <n v="110"/>
    <x v="11"/>
    <n v="40"/>
    <n v="50"/>
    <n v="10"/>
    <n v="90"/>
    <n v="51"/>
    <x v="1"/>
  </r>
  <r>
    <n v="318"/>
    <n v="46"/>
    <n v="-10"/>
    <d v="2013-04-06T00:00:00"/>
    <x v="56"/>
    <n v="449"/>
    <n v="67"/>
    <x v="0"/>
    <x v="0"/>
    <x v="1"/>
    <s v="Leaves"/>
    <x v="1"/>
    <s v="Espresso"/>
    <x v="3"/>
    <n v="30"/>
    <n v="113"/>
    <x v="5"/>
    <n v="20"/>
    <n v="40"/>
    <n v="40"/>
    <n v="60"/>
    <n v="37"/>
    <x v="0"/>
  </r>
  <r>
    <n v="505"/>
    <n v="45"/>
    <n v="-16"/>
    <d v="2013-06-06T00:00:00"/>
    <x v="57"/>
    <n v="320"/>
    <n v="64"/>
    <x v="0"/>
    <x v="0"/>
    <x v="1"/>
    <s v="Leaves"/>
    <x v="1"/>
    <s v="Espresso"/>
    <x v="4"/>
    <n v="-6"/>
    <n v="109"/>
    <x v="7"/>
    <n v="20"/>
    <n v="40"/>
    <n v="10"/>
    <n v="60"/>
    <n v="70"/>
    <x v="1"/>
  </r>
  <r>
    <n v="801"/>
    <n v="32"/>
    <n v="-12"/>
    <d v="2013-07-06T00:00:00"/>
    <x v="58"/>
    <n v="833"/>
    <n v="47"/>
    <x v="0"/>
    <x v="1"/>
    <x v="1"/>
    <s v="Leaves"/>
    <x v="1"/>
    <s v="Espresso"/>
    <x v="5"/>
    <n v="28"/>
    <n v="79"/>
    <x v="12"/>
    <n v="20"/>
    <n v="40"/>
    <n v="40"/>
    <n v="60"/>
    <n v="19"/>
    <x v="1"/>
  </r>
  <r>
    <n v="715"/>
    <n v="22"/>
    <n v="-19"/>
    <s v="6/16/2013"/>
    <x v="59"/>
    <n v="570"/>
    <n v="30"/>
    <x v="0"/>
    <x v="3"/>
    <x v="1"/>
    <s v="Leaves"/>
    <x v="1"/>
    <s v="Espresso"/>
    <x v="3"/>
    <n v="11"/>
    <n v="52"/>
    <x v="6"/>
    <n v="20"/>
    <n v="40"/>
    <n v="30"/>
    <n v="60"/>
    <n v="19"/>
    <x v="0"/>
  </r>
  <r>
    <n v="505"/>
    <n v="35"/>
    <n v="-12"/>
    <s v="6/17/2013"/>
    <x v="60"/>
    <n v="248"/>
    <n v="47"/>
    <x v="0"/>
    <x v="0"/>
    <x v="1"/>
    <s v="Leaves"/>
    <x v="1"/>
    <s v="Espresso"/>
    <x v="3"/>
    <n v="8"/>
    <n v="82"/>
    <x v="7"/>
    <n v="20"/>
    <n v="40"/>
    <n v="20"/>
    <n v="60"/>
    <n v="39"/>
    <x v="0"/>
  </r>
  <r>
    <n v="603"/>
    <n v="34"/>
    <n v="-3"/>
    <s v="6/20/2013"/>
    <x v="61"/>
    <n v="211"/>
    <n v="42"/>
    <x v="0"/>
    <x v="2"/>
    <x v="1"/>
    <s v="Leaves"/>
    <x v="1"/>
    <s v="Espresso"/>
    <x v="6"/>
    <n v="-3"/>
    <n v="76"/>
    <x v="2"/>
    <n v="30"/>
    <n v="40"/>
    <n v="0"/>
    <n v="70"/>
    <n v="45"/>
    <x v="1"/>
  </r>
  <r>
    <n v="918"/>
    <n v="32"/>
    <n v="-1"/>
    <s v="6/21/2013"/>
    <x v="62"/>
    <n v="482"/>
    <n v="48"/>
    <x v="0"/>
    <x v="0"/>
    <x v="1"/>
    <s v="Leaves"/>
    <x v="1"/>
    <s v="Espresso"/>
    <x v="4"/>
    <n v="29"/>
    <n v="80"/>
    <x v="0"/>
    <n v="20"/>
    <n v="40"/>
    <n v="30"/>
    <n v="60"/>
    <n v="19"/>
    <x v="1"/>
  </r>
  <r>
    <n v="775"/>
    <n v="0"/>
    <n v="1"/>
    <s v="6/22/2013"/>
    <x v="63"/>
    <n v="387"/>
    <n v="43"/>
    <x v="0"/>
    <x v="1"/>
    <x v="1"/>
    <s v="Leaves"/>
    <x v="1"/>
    <s v="Espresso"/>
    <x v="5"/>
    <n v="31"/>
    <n v="43"/>
    <x v="1"/>
    <n v="0"/>
    <n v="40"/>
    <n v="30"/>
    <n v="40"/>
    <n v="12"/>
    <x v="1"/>
  </r>
  <r>
    <n v="435"/>
    <n v="33"/>
    <n v="-3"/>
    <s v="6/23/2013"/>
    <x v="64"/>
    <n v="836"/>
    <n v="48"/>
    <x v="0"/>
    <x v="1"/>
    <x v="1"/>
    <s v="Leaves"/>
    <x v="1"/>
    <s v="Espresso"/>
    <x v="5"/>
    <n v="27"/>
    <n v="81"/>
    <x v="12"/>
    <n v="30"/>
    <n v="40"/>
    <n v="30"/>
    <n v="70"/>
    <n v="21"/>
    <x v="1"/>
  </r>
  <r>
    <n v="262"/>
    <n v="24"/>
    <n v="-17"/>
    <d v="2013-06-07T00:00:00"/>
    <x v="65"/>
    <n v="567"/>
    <n v="32"/>
    <x v="0"/>
    <x v="3"/>
    <x v="1"/>
    <s v="Leaves"/>
    <x v="1"/>
    <s v="Espresso"/>
    <x v="3"/>
    <n v="13"/>
    <n v="56"/>
    <x v="6"/>
    <n v="30"/>
    <n v="40"/>
    <n v="30"/>
    <n v="70"/>
    <n v="19"/>
    <x v="0"/>
  </r>
  <r>
    <n v="702"/>
    <n v="0"/>
    <n v="1"/>
    <d v="2013-07-07T00:00:00"/>
    <x v="66"/>
    <n v="344"/>
    <n v="43"/>
    <x v="0"/>
    <x v="1"/>
    <x v="1"/>
    <s v="Leaves"/>
    <x v="1"/>
    <s v="Espresso"/>
    <x v="5"/>
    <n v="31"/>
    <n v="43"/>
    <x v="1"/>
    <n v="0"/>
    <n v="40"/>
    <n v="30"/>
    <n v="40"/>
    <n v="12"/>
    <x v="1"/>
  </r>
  <r>
    <n v="435"/>
    <n v="31"/>
    <n v="-4"/>
    <d v="2013-08-07T00:00:00"/>
    <x v="67"/>
    <n v="844"/>
    <n v="46"/>
    <x v="0"/>
    <x v="1"/>
    <x v="1"/>
    <s v="Leaves"/>
    <x v="1"/>
    <s v="Espresso"/>
    <x v="5"/>
    <n v="26"/>
    <n v="77"/>
    <x v="12"/>
    <n v="30"/>
    <n v="40"/>
    <n v="30"/>
    <n v="70"/>
    <n v="20"/>
    <x v="1"/>
  </r>
  <r>
    <n v="318"/>
    <n v="46"/>
    <n v="5"/>
    <s v="7/21/2013"/>
    <x v="68"/>
    <n v="449"/>
    <n v="67"/>
    <x v="0"/>
    <x v="0"/>
    <x v="1"/>
    <s v="Leaves"/>
    <x v="1"/>
    <s v="Espresso"/>
    <x v="3"/>
    <n v="45"/>
    <n v="120"/>
    <x v="5"/>
    <n v="20"/>
    <n v="40"/>
    <n v="40"/>
    <n v="60"/>
    <n v="37"/>
    <x v="0"/>
  </r>
  <r>
    <n v="505"/>
    <n v="45"/>
    <n v="-19"/>
    <s v="7/23/2013"/>
    <x v="69"/>
    <n v="320"/>
    <n v="64"/>
    <x v="0"/>
    <x v="0"/>
    <x v="1"/>
    <s v="Leaves"/>
    <x v="1"/>
    <s v="Espresso"/>
    <x v="4"/>
    <n v="-9"/>
    <n v="116"/>
    <x v="7"/>
    <n v="20"/>
    <n v="40"/>
    <n v="10"/>
    <n v="60"/>
    <n v="70"/>
    <x v="1"/>
  </r>
  <r>
    <n v="435"/>
    <n v="32"/>
    <n v="2"/>
    <s v="7/24/2013"/>
    <x v="70"/>
    <n v="833"/>
    <n v="47"/>
    <x v="0"/>
    <x v="1"/>
    <x v="1"/>
    <s v="Leaves"/>
    <x v="1"/>
    <s v="Espresso"/>
    <x v="5"/>
    <n v="42"/>
    <n v="84"/>
    <x v="12"/>
    <n v="20"/>
    <n v="40"/>
    <n v="40"/>
    <n v="60"/>
    <n v="19"/>
    <x v="1"/>
  </r>
  <r>
    <n v="920"/>
    <n v="22"/>
    <n v="-14"/>
    <d v="2013-02-08T00:00:00"/>
    <x v="71"/>
    <n v="570"/>
    <n v="30"/>
    <x v="0"/>
    <x v="3"/>
    <x v="1"/>
    <s v="Leaves"/>
    <x v="1"/>
    <s v="Espresso"/>
    <x v="3"/>
    <n v="16"/>
    <n v="55"/>
    <x v="6"/>
    <n v="20"/>
    <n v="40"/>
    <n v="30"/>
    <n v="60"/>
    <n v="19"/>
    <x v="0"/>
  </r>
  <r>
    <n v="505"/>
    <n v="35"/>
    <n v="-8"/>
    <d v="2013-03-08T00:00:00"/>
    <x v="72"/>
    <n v="248"/>
    <n v="47"/>
    <x v="0"/>
    <x v="0"/>
    <x v="1"/>
    <s v="Leaves"/>
    <x v="1"/>
    <s v="Espresso"/>
    <x v="3"/>
    <n v="12"/>
    <n v="87"/>
    <x v="7"/>
    <n v="20"/>
    <n v="40"/>
    <n v="20"/>
    <n v="60"/>
    <n v="39"/>
    <x v="0"/>
  </r>
  <r>
    <n v="603"/>
    <n v="34"/>
    <n v="-4"/>
    <d v="2013-06-08T00:00:00"/>
    <x v="73"/>
    <n v="211"/>
    <n v="42"/>
    <x v="0"/>
    <x v="2"/>
    <x v="1"/>
    <s v="Leaves"/>
    <x v="1"/>
    <s v="Espresso"/>
    <x v="6"/>
    <n v="-4"/>
    <n v="81"/>
    <x v="2"/>
    <n v="30"/>
    <n v="40"/>
    <n v="0"/>
    <n v="70"/>
    <n v="45"/>
    <x v="1"/>
  </r>
  <r>
    <n v="580"/>
    <n v="32"/>
    <n v="13"/>
    <d v="2013-07-08T00:00:00"/>
    <x v="74"/>
    <n v="482"/>
    <n v="48"/>
    <x v="0"/>
    <x v="0"/>
    <x v="1"/>
    <s v="Leaves"/>
    <x v="1"/>
    <s v="Espresso"/>
    <x v="4"/>
    <n v="43"/>
    <n v="85"/>
    <x v="0"/>
    <n v="20"/>
    <n v="40"/>
    <n v="30"/>
    <n v="60"/>
    <n v="19"/>
    <x v="1"/>
  </r>
  <r>
    <n v="775"/>
    <n v="0"/>
    <n v="16"/>
    <d v="2013-08-08T00:00:00"/>
    <x v="75"/>
    <n v="387"/>
    <n v="43"/>
    <x v="0"/>
    <x v="1"/>
    <x v="1"/>
    <s v="Leaves"/>
    <x v="1"/>
    <s v="Espresso"/>
    <x v="5"/>
    <n v="46"/>
    <n v="46"/>
    <x v="1"/>
    <n v="0"/>
    <n v="40"/>
    <n v="30"/>
    <n v="40"/>
    <n v="12"/>
    <x v="1"/>
  </r>
  <r>
    <n v="435"/>
    <n v="33"/>
    <n v="10"/>
    <d v="2013-09-08T00:00:00"/>
    <x v="76"/>
    <n v="836"/>
    <n v="48"/>
    <x v="0"/>
    <x v="1"/>
    <x v="1"/>
    <s v="Leaves"/>
    <x v="1"/>
    <s v="Espresso"/>
    <x v="5"/>
    <n v="40"/>
    <n v="86"/>
    <x v="12"/>
    <n v="30"/>
    <n v="40"/>
    <n v="30"/>
    <n v="70"/>
    <n v="21"/>
    <x v="1"/>
  </r>
  <r>
    <n v="608"/>
    <n v="24"/>
    <n v="-11"/>
    <s v="8/22/2013"/>
    <x v="77"/>
    <n v="567"/>
    <n v="32"/>
    <x v="0"/>
    <x v="3"/>
    <x v="1"/>
    <s v="Leaves"/>
    <x v="1"/>
    <s v="Espresso"/>
    <x v="3"/>
    <n v="19"/>
    <n v="60"/>
    <x v="6"/>
    <n v="30"/>
    <n v="40"/>
    <n v="30"/>
    <n v="70"/>
    <n v="19"/>
    <x v="0"/>
  </r>
  <r>
    <n v="775"/>
    <n v="0"/>
    <n v="16"/>
    <s v="8/23/2013"/>
    <x v="78"/>
    <n v="344"/>
    <n v="43"/>
    <x v="0"/>
    <x v="1"/>
    <x v="1"/>
    <s v="Leaves"/>
    <x v="1"/>
    <s v="Espresso"/>
    <x v="5"/>
    <n v="46"/>
    <n v="46"/>
    <x v="1"/>
    <n v="0"/>
    <n v="40"/>
    <n v="30"/>
    <n v="40"/>
    <n v="12"/>
    <x v="1"/>
  </r>
  <r>
    <n v="435"/>
    <n v="31"/>
    <n v="9"/>
    <s v="8/24/2013"/>
    <x v="280"/>
    <n v="844"/>
    <n v="46"/>
    <x v="0"/>
    <x v="1"/>
    <x v="1"/>
    <s v="Leaves"/>
    <x v="1"/>
    <s v="Espresso"/>
    <x v="5"/>
    <n v="39"/>
    <n v="82"/>
    <x v="12"/>
    <n v="30"/>
    <n v="40"/>
    <n v="30"/>
    <n v="70"/>
    <n v="20"/>
    <x v="1"/>
  </r>
  <r>
    <n v="774"/>
    <n v="51"/>
    <n v="-41"/>
    <d v="2013-06-09T00:00:00"/>
    <x v="281"/>
    <n v="542"/>
    <n v="65"/>
    <x v="1"/>
    <x v="2"/>
    <x v="1"/>
    <s v="Leaves"/>
    <x v="1"/>
    <s v="Espresso"/>
    <x v="4"/>
    <n v="-11"/>
    <n v="116"/>
    <x v="15"/>
    <n v="30"/>
    <n v="70"/>
    <n v="30"/>
    <n v="100"/>
    <n v="76"/>
    <x v="1"/>
  </r>
  <r>
    <n v="832"/>
    <n v="72"/>
    <n v="5"/>
    <d v="2013-07-09T00:00:00"/>
    <x v="282"/>
    <n v="-868"/>
    <n v="110"/>
    <x v="1"/>
    <x v="0"/>
    <x v="1"/>
    <s v="Leaves"/>
    <x v="1"/>
    <s v="Espresso"/>
    <x v="5"/>
    <n v="55"/>
    <n v="182"/>
    <x v="3"/>
    <n v="40"/>
    <n v="70"/>
    <n v="50"/>
    <n v="110"/>
    <n v="55"/>
    <x v="1"/>
  </r>
  <r>
    <n v="985"/>
    <n v="60"/>
    <n v="-12"/>
    <d v="2013-09-09T00:00:00"/>
    <x v="283"/>
    <n v="329"/>
    <n v="99"/>
    <x v="0"/>
    <x v="0"/>
    <x v="1"/>
    <s v="Leaves"/>
    <x v="1"/>
    <s v="Espresso"/>
    <x v="4"/>
    <n v="58"/>
    <n v="159"/>
    <x v="5"/>
    <n v="30"/>
    <n v="70"/>
    <n v="70"/>
    <n v="100"/>
    <n v="41"/>
    <x v="1"/>
  </r>
  <r>
    <n v="971"/>
    <n v="52"/>
    <n v="-33"/>
    <d v="2013-10-09T00:00:00"/>
    <x v="284"/>
    <n v="405"/>
    <n v="71"/>
    <x v="0"/>
    <x v="1"/>
    <x v="1"/>
    <s v="Leaves"/>
    <x v="1"/>
    <s v="Espresso"/>
    <x v="4"/>
    <n v="27"/>
    <n v="123"/>
    <x v="11"/>
    <n v="30"/>
    <n v="70"/>
    <n v="60"/>
    <n v="100"/>
    <n v="44"/>
    <x v="1"/>
  </r>
  <r>
    <n v="253"/>
    <n v="56"/>
    <n v="-34"/>
    <d v="2013-11-09T00:00:00"/>
    <x v="285"/>
    <n v="385"/>
    <n v="70"/>
    <x v="0"/>
    <x v="1"/>
    <x v="1"/>
    <s v="Leaves"/>
    <x v="1"/>
    <s v="Espresso"/>
    <x v="4"/>
    <n v="16"/>
    <n v="126"/>
    <x v="19"/>
    <n v="40"/>
    <n v="70"/>
    <n v="50"/>
    <n v="110"/>
    <n v="54"/>
    <x v="1"/>
  </r>
  <r>
    <n v="860"/>
    <n v="53"/>
    <n v="-14"/>
    <s v="9/20/2013"/>
    <x v="286"/>
    <n v="380"/>
    <n v="71"/>
    <x v="0"/>
    <x v="2"/>
    <x v="1"/>
    <s v="Leaves"/>
    <x v="1"/>
    <s v="Espresso"/>
    <x v="3"/>
    <n v="26"/>
    <n v="124"/>
    <x v="13"/>
    <n v="50"/>
    <n v="70"/>
    <n v="40"/>
    <n v="120"/>
    <n v="45"/>
    <x v="0"/>
  </r>
  <r>
    <n v="435"/>
    <n v="54"/>
    <n v="2"/>
    <s v="9/21/2013"/>
    <x v="287"/>
    <n v="885"/>
    <n v="78"/>
    <x v="0"/>
    <x v="1"/>
    <x v="1"/>
    <s v="Leaves"/>
    <x v="1"/>
    <s v="Espresso"/>
    <x v="3"/>
    <n v="52"/>
    <n v="132"/>
    <x v="12"/>
    <n v="50"/>
    <n v="70"/>
    <n v="50"/>
    <n v="120"/>
    <n v="26"/>
    <x v="0"/>
  </r>
  <r>
    <n v="504"/>
    <n v="61"/>
    <n v="-9"/>
    <s v="9/23/2013"/>
    <x v="288"/>
    <n v="-906"/>
    <n v="86"/>
    <x v="0"/>
    <x v="0"/>
    <x v="1"/>
    <s v="Leaves"/>
    <x v="1"/>
    <s v="Espresso"/>
    <x v="5"/>
    <n v="1"/>
    <n v="147"/>
    <x v="5"/>
    <n v="40"/>
    <n v="70"/>
    <n v="10"/>
    <n v="110"/>
    <n v="85"/>
    <x v="1"/>
  </r>
  <r>
    <n v="541"/>
    <n v="55"/>
    <n v="-14"/>
    <s v="9/24/2013"/>
    <x v="289"/>
    <n v="410"/>
    <n v="69"/>
    <x v="0"/>
    <x v="1"/>
    <x v="1"/>
    <s v="Leaves"/>
    <x v="1"/>
    <s v="Espresso"/>
    <x v="5"/>
    <n v="16"/>
    <n v="124"/>
    <x v="11"/>
    <n v="50"/>
    <n v="70"/>
    <n v="30"/>
    <n v="120"/>
    <n v="53"/>
    <x v="1"/>
  </r>
  <r>
    <n v="512"/>
    <n v="67"/>
    <n v="17"/>
    <s v="9/30/2013"/>
    <x v="290"/>
    <n v="-1239"/>
    <n v="101"/>
    <x v="1"/>
    <x v="0"/>
    <x v="1"/>
    <s v="Leaves"/>
    <x v="1"/>
    <s v="Espresso"/>
    <x v="5"/>
    <n v="47"/>
    <n v="168"/>
    <x v="3"/>
    <n v="50"/>
    <n v="70"/>
    <n v="30"/>
    <n v="120"/>
    <n v="54"/>
    <x v="1"/>
  </r>
  <r>
    <n v="959"/>
    <n v="49"/>
    <n v="-19"/>
    <d v="2013-03-10T00:00:00"/>
    <x v="291"/>
    <n v="392"/>
    <n v="65"/>
    <x v="0"/>
    <x v="2"/>
    <x v="1"/>
    <s v="Leaves"/>
    <x v="1"/>
    <s v="Espresso"/>
    <x v="3"/>
    <n v="21"/>
    <n v="114"/>
    <x v="13"/>
    <n v="40"/>
    <n v="70"/>
    <n v="40"/>
    <n v="110"/>
    <n v="44"/>
    <x v="0"/>
  </r>
  <r>
    <n v="435"/>
    <n v="50"/>
    <n v="-3"/>
    <d v="2013-04-10T00:00:00"/>
    <x v="292"/>
    <n v="898"/>
    <n v="73"/>
    <x v="0"/>
    <x v="1"/>
    <x v="1"/>
    <s v="Leaves"/>
    <x v="1"/>
    <s v="Espresso"/>
    <x v="3"/>
    <n v="47"/>
    <n v="123"/>
    <x v="12"/>
    <n v="40"/>
    <n v="70"/>
    <n v="50"/>
    <n v="110"/>
    <n v="26"/>
    <x v="0"/>
  </r>
  <r>
    <n v="475"/>
    <n v="55"/>
    <n v="-12"/>
    <d v="2013-06-10T00:00:00"/>
    <x v="293"/>
    <n v="627"/>
    <n v="76"/>
    <x v="0"/>
    <x v="2"/>
    <x v="1"/>
    <s v="Leaves"/>
    <x v="1"/>
    <s v="Espresso"/>
    <x v="4"/>
    <n v="-2"/>
    <n v="131"/>
    <x v="13"/>
    <n v="50"/>
    <n v="70"/>
    <n v="10"/>
    <n v="120"/>
    <n v="78"/>
    <x v="1"/>
  </r>
  <r>
    <n v="603"/>
    <n v="49"/>
    <n v="-14"/>
    <d v="2013-07-10T00:00:00"/>
    <x v="294"/>
    <n v="335"/>
    <n v="69"/>
    <x v="0"/>
    <x v="2"/>
    <x v="1"/>
    <s v="Leaves"/>
    <x v="1"/>
    <s v="Espresso"/>
    <x v="4"/>
    <n v="-4"/>
    <n v="118"/>
    <x v="2"/>
    <n v="40"/>
    <n v="70"/>
    <n v="10"/>
    <n v="110"/>
    <n v="73"/>
    <x v="1"/>
  </r>
  <r>
    <n v="503"/>
    <n v="54"/>
    <n v="-12"/>
    <d v="2013-09-10T00:00:00"/>
    <x v="295"/>
    <n v="424"/>
    <n v="73"/>
    <x v="0"/>
    <x v="1"/>
    <x v="1"/>
    <s v="Leaves"/>
    <x v="1"/>
    <s v="Espresso"/>
    <x v="4"/>
    <n v="28"/>
    <n v="127"/>
    <x v="11"/>
    <n v="50"/>
    <n v="70"/>
    <n v="40"/>
    <n v="120"/>
    <n v="45"/>
    <x v="1"/>
  </r>
  <r>
    <n v="774"/>
    <n v="51"/>
    <n v="-46"/>
    <s v="10/18/2013"/>
    <x v="296"/>
    <n v="542"/>
    <n v="65"/>
    <x v="1"/>
    <x v="2"/>
    <x v="1"/>
    <s v="Leaves"/>
    <x v="1"/>
    <s v="Espresso"/>
    <x v="4"/>
    <n v="-16"/>
    <n v="124"/>
    <x v="15"/>
    <n v="30"/>
    <n v="70"/>
    <n v="30"/>
    <n v="100"/>
    <n v="76"/>
    <x v="1"/>
  </r>
  <r>
    <n v="682"/>
    <n v="72"/>
    <n v="32"/>
    <s v="10/19/2013"/>
    <x v="297"/>
    <n v="-868"/>
    <n v="110"/>
    <x v="1"/>
    <x v="0"/>
    <x v="1"/>
    <s v="Leaves"/>
    <x v="1"/>
    <s v="Espresso"/>
    <x v="5"/>
    <n v="82"/>
    <n v="194"/>
    <x v="3"/>
    <n v="40"/>
    <n v="70"/>
    <n v="50"/>
    <n v="110"/>
    <n v="55"/>
    <x v="1"/>
  </r>
  <r>
    <n v="225"/>
    <n v="60"/>
    <n v="16"/>
    <s v="10/21/2013"/>
    <x v="298"/>
    <n v="329"/>
    <n v="99"/>
    <x v="0"/>
    <x v="0"/>
    <x v="1"/>
    <s v="Leaves"/>
    <x v="1"/>
    <s v="Espresso"/>
    <x v="4"/>
    <n v="86"/>
    <n v="169"/>
    <x v="5"/>
    <n v="30"/>
    <n v="70"/>
    <n v="70"/>
    <n v="100"/>
    <n v="41"/>
    <x v="1"/>
  </r>
  <r>
    <n v="541"/>
    <n v="52"/>
    <n v="-20"/>
    <s v="10/22/2013"/>
    <x v="299"/>
    <n v="405"/>
    <n v="71"/>
    <x v="0"/>
    <x v="1"/>
    <x v="1"/>
    <s v="Leaves"/>
    <x v="1"/>
    <s v="Espresso"/>
    <x v="4"/>
    <n v="40"/>
    <n v="131"/>
    <x v="11"/>
    <n v="30"/>
    <n v="70"/>
    <n v="60"/>
    <n v="100"/>
    <n v="44"/>
    <x v="1"/>
  </r>
  <r>
    <n v="425"/>
    <n v="56"/>
    <n v="-26"/>
    <s v="10/23/2013"/>
    <x v="300"/>
    <n v="385"/>
    <n v="70"/>
    <x v="0"/>
    <x v="1"/>
    <x v="1"/>
    <s v="Leaves"/>
    <x v="1"/>
    <s v="Espresso"/>
    <x v="4"/>
    <n v="24"/>
    <n v="134"/>
    <x v="19"/>
    <n v="40"/>
    <n v="70"/>
    <n v="50"/>
    <n v="110"/>
    <n v="54"/>
    <x v="1"/>
  </r>
  <r>
    <n v="203"/>
    <n v="53"/>
    <n v="-1"/>
    <d v="2013-01-11T00:00:00"/>
    <x v="301"/>
    <n v="380"/>
    <n v="71"/>
    <x v="0"/>
    <x v="2"/>
    <x v="1"/>
    <s v="Leaves"/>
    <x v="1"/>
    <s v="Espresso"/>
    <x v="3"/>
    <n v="39"/>
    <n v="132"/>
    <x v="13"/>
    <n v="50"/>
    <n v="70"/>
    <n v="40"/>
    <n v="120"/>
    <n v="45"/>
    <x v="0"/>
  </r>
  <r>
    <n v="435"/>
    <n v="54"/>
    <n v="27"/>
    <d v="2013-02-11T00:00:00"/>
    <x v="302"/>
    <n v="885"/>
    <n v="78"/>
    <x v="0"/>
    <x v="1"/>
    <x v="1"/>
    <s v="Leaves"/>
    <x v="1"/>
    <s v="Espresso"/>
    <x v="3"/>
    <n v="77"/>
    <n v="141"/>
    <x v="12"/>
    <n v="50"/>
    <n v="70"/>
    <n v="50"/>
    <n v="120"/>
    <n v="26"/>
    <x v="0"/>
  </r>
  <r>
    <n v="318"/>
    <n v="61"/>
    <n v="-9"/>
    <d v="2013-04-11T00:00:00"/>
    <x v="303"/>
    <n v="-906"/>
    <n v="86"/>
    <x v="0"/>
    <x v="0"/>
    <x v="1"/>
    <s v="Leaves"/>
    <x v="1"/>
    <s v="Espresso"/>
    <x v="5"/>
    <n v="1"/>
    <n v="157"/>
    <x v="5"/>
    <n v="40"/>
    <n v="70"/>
    <n v="10"/>
    <n v="110"/>
    <n v="85"/>
    <x v="1"/>
  </r>
  <r>
    <n v="503"/>
    <n v="55"/>
    <n v="-6"/>
    <d v="2013-05-11T00:00:00"/>
    <x v="304"/>
    <n v="410"/>
    <n v="69"/>
    <x v="0"/>
    <x v="1"/>
    <x v="1"/>
    <s v="Leaves"/>
    <x v="1"/>
    <s v="Espresso"/>
    <x v="5"/>
    <n v="24"/>
    <n v="132"/>
    <x v="11"/>
    <n v="50"/>
    <n v="70"/>
    <n v="30"/>
    <n v="120"/>
    <n v="53"/>
    <x v="1"/>
  </r>
  <r>
    <n v="361"/>
    <n v="67"/>
    <n v="40"/>
    <d v="2013-11-11T00:00:00"/>
    <x v="305"/>
    <n v="-1239"/>
    <n v="101"/>
    <x v="1"/>
    <x v="0"/>
    <x v="1"/>
    <s v="Leaves"/>
    <x v="1"/>
    <s v="Espresso"/>
    <x v="5"/>
    <n v="70"/>
    <n v="179"/>
    <x v="3"/>
    <n v="50"/>
    <n v="70"/>
    <n v="30"/>
    <n v="120"/>
    <n v="54"/>
    <x v="1"/>
  </r>
  <r>
    <n v="203"/>
    <n v="49"/>
    <n v="-9"/>
    <s v="11/14/2013"/>
    <x v="306"/>
    <n v="392"/>
    <n v="65"/>
    <x v="0"/>
    <x v="2"/>
    <x v="1"/>
    <s v="Leaves"/>
    <x v="1"/>
    <s v="Espresso"/>
    <x v="3"/>
    <n v="31"/>
    <n v="121"/>
    <x v="13"/>
    <n v="40"/>
    <n v="70"/>
    <n v="40"/>
    <n v="110"/>
    <n v="44"/>
    <x v="0"/>
  </r>
  <r>
    <n v="435"/>
    <n v="50"/>
    <n v="20"/>
    <s v="11/15/2013"/>
    <x v="307"/>
    <n v="898"/>
    <n v="73"/>
    <x v="0"/>
    <x v="1"/>
    <x v="1"/>
    <s v="Leaves"/>
    <x v="1"/>
    <s v="Espresso"/>
    <x v="3"/>
    <n v="70"/>
    <n v="131"/>
    <x v="12"/>
    <n v="40"/>
    <n v="70"/>
    <n v="50"/>
    <n v="110"/>
    <n v="26"/>
    <x v="0"/>
  </r>
  <r>
    <n v="203"/>
    <n v="55"/>
    <n v="-13"/>
    <s v="11/17/2013"/>
    <x v="308"/>
    <n v="627"/>
    <n v="76"/>
    <x v="0"/>
    <x v="2"/>
    <x v="1"/>
    <s v="Leaves"/>
    <x v="1"/>
    <s v="Espresso"/>
    <x v="4"/>
    <n v="-3"/>
    <n v="140"/>
    <x v="13"/>
    <n v="50"/>
    <n v="70"/>
    <n v="10"/>
    <n v="120"/>
    <n v="78"/>
    <x v="1"/>
  </r>
  <r>
    <n v="603"/>
    <n v="49"/>
    <n v="-16"/>
    <s v="11/18/2013"/>
    <x v="309"/>
    <n v="335"/>
    <n v="69"/>
    <x v="0"/>
    <x v="2"/>
    <x v="1"/>
    <s v="Leaves"/>
    <x v="1"/>
    <s v="Espresso"/>
    <x v="4"/>
    <n v="-6"/>
    <n v="126"/>
    <x v="2"/>
    <n v="40"/>
    <n v="70"/>
    <n v="10"/>
    <n v="110"/>
    <n v="73"/>
    <x v="1"/>
  </r>
  <r>
    <n v="503"/>
    <n v="54"/>
    <n v="2"/>
    <s v="11/20/2013"/>
    <x v="310"/>
    <n v="424"/>
    <n v="73"/>
    <x v="0"/>
    <x v="1"/>
    <x v="1"/>
    <s v="Leaves"/>
    <x v="1"/>
    <s v="Espresso"/>
    <x v="4"/>
    <n v="42"/>
    <n v="135"/>
    <x v="11"/>
    <n v="50"/>
    <n v="70"/>
    <n v="40"/>
    <n v="120"/>
    <n v="45"/>
    <x v="1"/>
  </r>
  <r>
    <n v="505"/>
    <n v="39"/>
    <n v="-6"/>
    <d v="2013-01-12T00:00:00"/>
    <x v="311"/>
    <n v="244"/>
    <n v="53"/>
    <x v="0"/>
    <x v="0"/>
    <x v="1"/>
    <s v="Leaves"/>
    <x v="1"/>
    <s v="Espresso"/>
    <x v="3"/>
    <n v="14"/>
    <n v="92"/>
    <x v="7"/>
    <n v="20"/>
    <n v="30"/>
    <n v="20"/>
    <n v="50"/>
    <n v="39"/>
    <x v="0"/>
  </r>
  <r>
    <n v="702"/>
    <n v="23"/>
    <n v="-13"/>
    <d v="2013-02-12T00:00:00"/>
    <x v="312"/>
    <n v="800"/>
    <n v="35"/>
    <x v="0"/>
    <x v="1"/>
    <x v="1"/>
    <s v="Leaves"/>
    <x v="1"/>
    <s v="Espresso"/>
    <x v="3"/>
    <n v="17"/>
    <n v="58"/>
    <x v="1"/>
    <n v="10"/>
    <n v="30"/>
    <n v="30"/>
    <n v="40"/>
    <n v="18"/>
    <x v="0"/>
  </r>
  <r>
    <n v="603"/>
    <n v="25"/>
    <n v="-22"/>
    <d v="2013-04-12T00:00:00"/>
    <x v="313"/>
    <n v="209"/>
    <n v="31"/>
    <x v="0"/>
    <x v="2"/>
    <x v="1"/>
    <s v="Leaves"/>
    <x v="1"/>
    <s v="Espresso"/>
    <x v="6"/>
    <n v="-12"/>
    <n v="56"/>
    <x v="2"/>
    <n v="10"/>
    <n v="30"/>
    <n v="10"/>
    <n v="40"/>
    <n v="43"/>
    <x v="1"/>
  </r>
  <r>
    <n v="405"/>
    <n v="21"/>
    <n v="-15"/>
    <d v="2013-05-12T00:00:00"/>
    <x v="314"/>
    <n v="480"/>
    <n v="32"/>
    <x v="0"/>
    <x v="0"/>
    <x v="1"/>
    <s v="Leaves"/>
    <x v="1"/>
    <s v="Espresso"/>
    <x v="4"/>
    <n v="15"/>
    <n v="53"/>
    <x v="0"/>
    <n v="0"/>
    <n v="30"/>
    <n v="30"/>
    <n v="30"/>
    <n v="17"/>
    <x v="1"/>
  </r>
  <r>
    <n v="702"/>
    <n v="0"/>
    <n v="2"/>
    <d v="2013-06-12T00:00:00"/>
    <x v="315"/>
    <n v="430"/>
    <n v="43"/>
    <x v="0"/>
    <x v="1"/>
    <x v="1"/>
    <s v="Leaves"/>
    <x v="1"/>
    <s v="Espresso"/>
    <x v="5"/>
    <n v="32"/>
    <n v="43"/>
    <x v="1"/>
    <n v="0"/>
    <n v="30"/>
    <n v="30"/>
    <n v="30"/>
    <n v="11"/>
    <x v="1"/>
  </r>
  <r>
    <n v="775"/>
    <n v="22"/>
    <n v="-3"/>
    <s v="12/14/2013"/>
    <x v="316"/>
    <n v="802"/>
    <n v="34"/>
    <x v="0"/>
    <x v="1"/>
    <x v="1"/>
    <s v="Leaves"/>
    <x v="1"/>
    <s v="Espresso"/>
    <x v="3"/>
    <n v="17"/>
    <n v="56"/>
    <x v="1"/>
    <n v="20"/>
    <n v="30"/>
    <n v="20"/>
    <n v="50"/>
    <n v="17"/>
    <x v="0"/>
  </r>
  <r>
    <n v="505"/>
    <n v="34"/>
    <n v="6"/>
    <s v="12/15/2013"/>
    <x v="317"/>
    <n v="-522"/>
    <n v="42"/>
    <x v="0"/>
    <x v="0"/>
    <x v="1"/>
    <s v="Leaves"/>
    <x v="1"/>
    <s v="Espresso"/>
    <x v="5"/>
    <n v="-4"/>
    <n v="76"/>
    <x v="7"/>
    <n v="20"/>
    <n v="30"/>
    <n v="-10"/>
    <n v="50"/>
    <n v="46"/>
    <x v="1"/>
  </r>
  <r>
    <n v="253"/>
    <n v="22"/>
    <n v="-9"/>
    <s v="12/16/2013"/>
    <x v="318"/>
    <n v="570"/>
    <n v="30"/>
    <x v="0"/>
    <x v="1"/>
    <x v="1"/>
    <s v="Leaves"/>
    <x v="1"/>
    <s v="Espresso"/>
    <x v="5"/>
    <n v="11"/>
    <n v="52"/>
    <x v="19"/>
    <n v="20"/>
    <n v="30"/>
    <n v="20"/>
    <n v="50"/>
    <n v="19"/>
    <x v="1"/>
  </r>
  <r>
    <n v="505"/>
    <n v="38"/>
    <n v="12"/>
    <s v="12/25/2013"/>
    <x v="319"/>
    <n v="256"/>
    <n v="51"/>
    <x v="0"/>
    <x v="0"/>
    <x v="1"/>
    <s v="Leaves"/>
    <x v="1"/>
    <s v="Espresso"/>
    <x v="3"/>
    <n v="12"/>
    <n v="89"/>
    <x v="7"/>
    <n v="30"/>
    <n v="30"/>
    <n v="0"/>
    <n v="60"/>
    <n v="39"/>
    <x v="0"/>
  </r>
  <r>
    <n v="702"/>
    <n v="23"/>
    <n v="-3"/>
    <s v="12/26/2013"/>
    <x v="320"/>
    <n v="807"/>
    <n v="35"/>
    <x v="0"/>
    <x v="1"/>
    <x v="1"/>
    <s v="Leaves"/>
    <x v="1"/>
    <s v="Espresso"/>
    <x v="3"/>
    <n v="17"/>
    <n v="58"/>
    <x v="1"/>
    <n v="20"/>
    <n v="30"/>
    <n v="20"/>
    <n v="50"/>
    <n v="18"/>
    <x v="0"/>
  </r>
  <r>
    <n v="603"/>
    <n v="20"/>
    <n v="-16"/>
    <s v="12/29/2013"/>
    <x v="321"/>
    <n v="218"/>
    <n v="25"/>
    <x v="0"/>
    <x v="2"/>
    <x v="1"/>
    <s v="Leaves"/>
    <x v="1"/>
    <s v="Espresso"/>
    <x v="6"/>
    <n v="-16"/>
    <n v="45"/>
    <x v="2"/>
    <n v="10"/>
    <n v="30"/>
    <n v="0"/>
    <n v="40"/>
    <n v="41"/>
    <x v="1"/>
  </r>
  <r>
    <n v="580"/>
    <n v="29"/>
    <n v="4"/>
    <s v="12/30/2013"/>
    <x v="322"/>
    <n v="490"/>
    <n v="44"/>
    <x v="0"/>
    <x v="0"/>
    <x v="1"/>
    <s v="Leaves"/>
    <x v="1"/>
    <s v="Espresso"/>
    <x v="4"/>
    <n v="24"/>
    <n v="73"/>
    <x v="0"/>
    <n v="20"/>
    <n v="30"/>
    <n v="20"/>
    <n v="50"/>
    <n v="20"/>
    <x v="1"/>
  </r>
  <r>
    <n v="253"/>
    <n v="24"/>
    <n v="-7"/>
    <s v="12/31/2013"/>
    <x v="323"/>
    <n v="567"/>
    <n v="32"/>
    <x v="0"/>
    <x v="1"/>
    <x v="1"/>
    <s v="Leaves"/>
    <x v="1"/>
    <s v="Espresso"/>
    <x v="5"/>
    <n v="13"/>
    <n v="56"/>
    <x v="19"/>
    <n v="20"/>
    <n v="30"/>
    <n v="20"/>
    <n v="50"/>
    <n v="19"/>
    <x v="1"/>
  </r>
  <r>
    <n v="505"/>
    <n v="39"/>
    <n v="1"/>
    <d v="2014-09-01T00:00:00"/>
    <x v="324"/>
    <n v="244"/>
    <n v="53"/>
    <x v="0"/>
    <x v="0"/>
    <x v="1"/>
    <s v="Leaves"/>
    <x v="1"/>
    <s v="Espresso"/>
    <x v="3"/>
    <n v="21"/>
    <n v="98"/>
    <x v="7"/>
    <n v="20"/>
    <n v="30"/>
    <n v="20"/>
    <n v="50"/>
    <n v="39"/>
    <x v="0"/>
  </r>
  <r>
    <n v="775"/>
    <n v="23"/>
    <n v="-5"/>
    <d v="2014-10-01T00:00:00"/>
    <x v="325"/>
    <n v="800"/>
    <n v="35"/>
    <x v="0"/>
    <x v="1"/>
    <x v="1"/>
    <s v="Leaves"/>
    <x v="1"/>
    <s v="Espresso"/>
    <x v="3"/>
    <n v="25"/>
    <n v="62"/>
    <x v="1"/>
    <n v="10"/>
    <n v="30"/>
    <n v="30"/>
    <n v="40"/>
    <n v="18"/>
    <x v="0"/>
  </r>
  <r>
    <n v="603"/>
    <n v="25"/>
    <n v="-28"/>
    <d v="2014-12-01T00:00:00"/>
    <x v="79"/>
    <n v="209"/>
    <n v="31"/>
    <x v="0"/>
    <x v="2"/>
    <x v="1"/>
    <s v="Leaves"/>
    <x v="1"/>
    <s v="Espresso"/>
    <x v="6"/>
    <n v="-18"/>
    <n v="60"/>
    <x v="2"/>
    <n v="10"/>
    <n v="30"/>
    <n v="10"/>
    <n v="40"/>
    <n v="43"/>
    <x v="1"/>
  </r>
  <r>
    <n v="580"/>
    <n v="21"/>
    <n v="-8"/>
    <s v="1/13/2014"/>
    <x v="80"/>
    <n v="480"/>
    <n v="32"/>
    <x v="0"/>
    <x v="0"/>
    <x v="1"/>
    <s v="Leaves"/>
    <x v="1"/>
    <s v="Espresso"/>
    <x v="4"/>
    <n v="22"/>
    <n v="56"/>
    <x v="0"/>
    <n v="0"/>
    <n v="30"/>
    <n v="30"/>
    <n v="30"/>
    <n v="17"/>
    <x v="1"/>
  </r>
  <r>
    <n v="702"/>
    <n v="0"/>
    <n v="17"/>
    <s v="1/14/2014"/>
    <x v="81"/>
    <n v="430"/>
    <n v="43"/>
    <x v="0"/>
    <x v="1"/>
    <x v="1"/>
    <s v="Leaves"/>
    <x v="1"/>
    <s v="Espresso"/>
    <x v="5"/>
    <n v="47"/>
    <n v="46"/>
    <x v="1"/>
    <n v="0"/>
    <n v="30"/>
    <n v="30"/>
    <n v="30"/>
    <n v="11"/>
    <x v="1"/>
  </r>
  <r>
    <n v="775"/>
    <n v="22"/>
    <n v="5"/>
    <s v="1/22/2014"/>
    <x v="82"/>
    <n v="802"/>
    <n v="34"/>
    <x v="0"/>
    <x v="1"/>
    <x v="1"/>
    <s v="Leaves"/>
    <x v="1"/>
    <s v="Espresso"/>
    <x v="3"/>
    <n v="25"/>
    <n v="60"/>
    <x v="1"/>
    <n v="20"/>
    <n v="30"/>
    <n v="20"/>
    <n v="50"/>
    <n v="17"/>
    <x v="0"/>
  </r>
  <r>
    <n v="505"/>
    <n v="34"/>
    <n v="4"/>
    <s v="1/23/2014"/>
    <x v="83"/>
    <n v="-522"/>
    <n v="42"/>
    <x v="0"/>
    <x v="0"/>
    <x v="1"/>
    <s v="Leaves"/>
    <x v="1"/>
    <s v="Espresso"/>
    <x v="5"/>
    <n v="-6"/>
    <n v="81"/>
    <x v="7"/>
    <n v="20"/>
    <n v="30"/>
    <n v="-10"/>
    <n v="50"/>
    <n v="46"/>
    <x v="1"/>
  </r>
  <r>
    <n v="425"/>
    <n v="22"/>
    <n v="-4"/>
    <s v="1/24/2014"/>
    <x v="84"/>
    <n v="570"/>
    <n v="30"/>
    <x v="0"/>
    <x v="1"/>
    <x v="1"/>
    <s v="Leaves"/>
    <x v="1"/>
    <s v="Espresso"/>
    <x v="5"/>
    <n v="16"/>
    <n v="55"/>
    <x v="19"/>
    <n v="20"/>
    <n v="30"/>
    <n v="20"/>
    <n v="50"/>
    <n v="19"/>
    <x v="1"/>
  </r>
  <r>
    <n v="505"/>
    <n v="38"/>
    <n v="18"/>
    <d v="2014-02-02T00:00:00"/>
    <x v="85"/>
    <n v="256"/>
    <n v="51"/>
    <x v="0"/>
    <x v="0"/>
    <x v="1"/>
    <s v="Leaves"/>
    <x v="1"/>
    <s v="Espresso"/>
    <x v="3"/>
    <n v="18"/>
    <n v="95"/>
    <x v="7"/>
    <n v="30"/>
    <n v="30"/>
    <n v="0"/>
    <n v="60"/>
    <n v="39"/>
    <x v="0"/>
  </r>
  <r>
    <n v="775"/>
    <n v="23"/>
    <n v="5"/>
    <d v="2014-03-02T00:00:00"/>
    <x v="86"/>
    <n v="807"/>
    <n v="35"/>
    <x v="0"/>
    <x v="1"/>
    <x v="1"/>
    <s v="Leaves"/>
    <x v="1"/>
    <s v="Espresso"/>
    <x v="3"/>
    <n v="25"/>
    <n v="62"/>
    <x v="1"/>
    <n v="20"/>
    <n v="30"/>
    <n v="20"/>
    <n v="50"/>
    <n v="18"/>
    <x v="0"/>
  </r>
  <r>
    <n v="603"/>
    <n v="20"/>
    <n v="-24"/>
    <d v="2014-06-02T00:00:00"/>
    <x v="87"/>
    <n v="218"/>
    <n v="25"/>
    <x v="0"/>
    <x v="2"/>
    <x v="1"/>
    <s v="Leaves"/>
    <x v="1"/>
    <s v="Espresso"/>
    <x v="6"/>
    <n v="-24"/>
    <n v="48"/>
    <x v="2"/>
    <n v="10"/>
    <n v="30"/>
    <n v="0"/>
    <n v="40"/>
    <n v="41"/>
    <x v="1"/>
  </r>
  <r>
    <n v="580"/>
    <n v="29"/>
    <n v="16"/>
    <d v="2014-07-02T00:00:00"/>
    <x v="88"/>
    <n v="490"/>
    <n v="44"/>
    <x v="0"/>
    <x v="0"/>
    <x v="1"/>
    <s v="Leaves"/>
    <x v="1"/>
    <s v="Espresso"/>
    <x v="4"/>
    <n v="36"/>
    <n v="78"/>
    <x v="0"/>
    <n v="20"/>
    <n v="30"/>
    <n v="20"/>
    <n v="50"/>
    <n v="20"/>
    <x v="1"/>
  </r>
  <r>
    <n v="206"/>
    <n v="24"/>
    <n v="-1"/>
    <d v="2014-08-02T00:00:00"/>
    <x v="89"/>
    <n v="567"/>
    <n v="32"/>
    <x v="0"/>
    <x v="1"/>
    <x v="1"/>
    <s v="Leaves"/>
    <x v="1"/>
    <s v="Espresso"/>
    <x v="5"/>
    <n v="19"/>
    <n v="60"/>
    <x v="19"/>
    <n v="20"/>
    <n v="30"/>
    <n v="20"/>
    <n v="50"/>
    <n v="19"/>
    <x v="1"/>
  </r>
  <r>
    <n v="915"/>
    <n v="76"/>
    <n v="-2"/>
    <d v="2014-12-02T00:00:00"/>
    <x v="90"/>
    <n v="580"/>
    <n v="111"/>
    <x v="1"/>
    <x v="0"/>
    <x v="1"/>
    <s v="Leaves"/>
    <x v="1"/>
    <s v="Espresso"/>
    <x v="3"/>
    <n v="78"/>
    <n v="187"/>
    <x v="3"/>
    <n v="40"/>
    <n v="80"/>
    <n v="80"/>
    <n v="120"/>
    <n v="33"/>
    <x v="0"/>
  </r>
  <r>
    <n v="660"/>
    <n v="32"/>
    <n v="-52"/>
    <s v="2/17/2014"/>
    <x v="91"/>
    <n v="833"/>
    <n v="47"/>
    <x v="0"/>
    <x v="3"/>
    <x v="1"/>
    <s v="Leaves"/>
    <x v="1"/>
    <s v="Espresso"/>
    <x v="3"/>
    <n v="28"/>
    <n v="79"/>
    <x v="10"/>
    <n v="30"/>
    <n v="80"/>
    <n v="80"/>
    <n v="110"/>
    <n v="19"/>
    <x v="0"/>
  </r>
  <r>
    <n v="405"/>
    <n v="82"/>
    <n v="5"/>
    <s v="2/18/2014"/>
    <x v="92"/>
    <n v="788"/>
    <n v="123"/>
    <x v="0"/>
    <x v="0"/>
    <x v="1"/>
    <s v="Leaves"/>
    <x v="1"/>
    <s v="Espresso"/>
    <x v="3"/>
    <n v="65"/>
    <n v="205"/>
    <x v="0"/>
    <n v="50"/>
    <n v="80"/>
    <n v="60"/>
    <n v="130"/>
    <n v="58"/>
    <x v="0"/>
  </r>
  <r>
    <n v="405"/>
    <n v="91"/>
    <n v="6"/>
    <s v="2/20/2014"/>
    <x v="93"/>
    <n v="-1785"/>
    <n v="127"/>
    <x v="0"/>
    <x v="0"/>
    <x v="1"/>
    <s v="Leaves"/>
    <x v="1"/>
    <s v="Espresso"/>
    <x v="5"/>
    <n v="76"/>
    <n v="218"/>
    <x v="0"/>
    <n v="50"/>
    <n v="80"/>
    <n v="70"/>
    <n v="130"/>
    <n v="51"/>
    <x v="1"/>
  </r>
  <r>
    <n v="419"/>
    <n v="55"/>
    <n v="-24"/>
    <s v="2/22/2014"/>
    <x v="94"/>
    <n v="410"/>
    <n v="69"/>
    <x v="1"/>
    <x v="3"/>
    <x v="1"/>
    <s v="Leaves"/>
    <x v="1"/>
    <s v="Espresso"/>
    <x v="3"/>
    <n v="16"/>
    <n v="124"/>
    <x v="8"/>
    <n v="70"/>
    <n v="80"/>
    <n v="40"/>
    <n v="150"/>
    <n v="53"/>
    <x v="0"/>
  </r>
  <r>
    <n v="206"/>
    <n v="75"/>
    <n v="5"/>
    <s v="2/27/2014"/>
    <x v="95"/>
    <n v="1063"/>
    <n v="89"/>
    <x v="0"/>
    <x v="1"/>
    <x v="1"/>
    <s v="Leaves"/>
    <x v="1"/>
    <s v="Espresso"/>
    <x v="3"/>
    <n v="45"/>
    <n v="164"/>
    <x v="19"/>
    <n v="70"/>
    <n v="80"/>
    <n v="40"/>
    <n v="150"/>
    <n v="44"/>
    <x v="0"/>
  </r>
  <r>
    <n v="203"/>
    <n v="61"/>
    <n v="-8"/>
    <s v="2/28/2014"/>
    <x v="96"/>
    <n v="613"/>
    <n v="86"/>
    <x v="0"/>
    <x v="2"/>
    <x v="1"/>
    <s v="Leaves"/>
    <x v="1"/>
    <s v="Espresso"/>
    <x v="4"/>
    <n v="2"/>
    <n v="147"/>
    <x v="13"/>
    <n v="60"/>
    <n v="80"/>
    <n v="10"/>
    <n v="140"/>
    <n v="84"/>
    <x v="1"/>
  </r>
  <r>
    <n v="503"/>
    <n v="59"/>
    <n v="-17"/>
    <d v="2014-04-03T00:00:00"/>
    <x v="97"/>
    <n v="411"/>
    <n v="79"/>
    <x v="0"/>
    <x v="1"/>
    <x v="1"/>
    <s v="Leaves"/>
    <x v="1"/>
    <s v="Espresso"/>
    <x v="4"/>
    <n v="33"/>
    <n v="138"/>
    <x v="11"/>
    <n v="50"/>
    <n v="80"/>
    <n v="50"/>
    <n v="130"/>
    <n v="46"/>
    <x v="1"/>
  </r>
  <r>
    <n v="740"/>
    <n v="46"/>
    <n v="-34"/>
    <d v="2014-07-03T00:00:00"/>
    <x v="98"/>
    <n v="422"/>
    <n v="57"/>
    <x v="1"/>
    <x v="3"/>
    <x v="1"/>
    <s v="Leaves"/>
    <x v="1"/>
    <s v="Espresso"/>
    <x v="3"/>
    <n v="6"/>
    <n v="103"/>
    <x v="8"/>
    <n v="50"/>
    <n v="80"/>
    <n v="40"/>
    <n v="130"/>
    <n v="51"/>
    <x v="0"/>
  </r>
  <r>
    <n v="509"/>
    <n v="65"/>
    <n v="-7"/>
    <s v="3/15/2014"/>
    <x v="99"/>
    <n v="403"/>
    <n v="80"/>
    <x v="0"/>
    <x v="1"/>
    <x v="1"/>
    <s v="Leaves"/>
    <x v="1"/>
    <s v="Espresso"/>
    <x v="4"/>
    <n v="23"/>
    <n v="145"/>
    <x v="19"/>
    <n v="60"/>
    <n v="80"/>
    <n v="30"/>
    <n v="140"/>
    <n v="57"/>
    <x v="1"/>
  </r>
  <r>
    <n v="432"/>
    <n v="76"/>
    <n v="36"/>
    <s v="3/17/2014"/>
    <x v="100"/>
    <n v="580"/>
    <n v="111"/>
    <x v="1"/>
    <x v="0"/>
    <x v="1"/>
    <s v="Leaves"/>
    <x v="1"/>
    <s v="Espresso"/>
    <x v="3"/>
    <n v="116"/>
    <n v="199"/>
    <x v="3"/>
    <n v="40"/>
    <n v="80"/>
    <n v="80"/>
    <n v="120"/>
    <n v="33"/>
    <x v="0"/>
  </r>
  <r>
    <n v="417"/>
    <n v="32"/>
    <n v="-38"/>
    <s v="3/22/2014"/>
    <x v="101"/>
    <n v="833"/>
    <n v="47"/>
    <x v="0"/>
    <x v="3"/>
    <x v="1"/>
    <s v="Leaves"/>
    <x v="1"/>
    <s v="Espresso"/>
    <x v="3"/>
    <n v="42"/>
    <n v="84"/>
    <x v="10"/>
    <n v="30"/>
    <n v="80"/>
    <n v="80"/>
    <n v="110"/>
    <n v="19"/>
    <x v="0"/>
  </r>
  <r>
    <n v="405"/>
    <n v="82"/>
    <n v="36"/>
    <s v="3/23/2014"/>
    <x v="102"/>
    <n v="788"/>
    <n v="123"/>
    <x v="0"/>
    <x v="0"/>
    <x v="1"/>
    <s v="Leaves"/>
    <x v="1"/>
    <s v="Espresso"/>
    <x v="3"/>
    <n v="96"/>
    <n v="218"/>
    <x v="0"/>
    <n v="50"/>
    <n v="80"/>
    <n v="60"/>
    <n v="130"/>
    <n v="58"/>
    <x v="0"/>
  </r>
  <r>
    <n v="405"/>
    <n v="91"/>
    <n v="43"/>
    <s v="3/25/2014"/>
    <x v="103"/>
    <n v="-1785"/>
    <n v="127"/>
    <x v="0"/>
    <x v="0"/>
    <x v="1"/>
    <s v="Leaves"/>
    <x v="1"/>
    <s v="Espresso"/>
    <x v="5"/>
    <n v="113"/>
    <n v="232"/>
    <x v="0"/>
    <n v="50"/>
    <n v="80"/>
    <n v="70"/>
    <n v="130"/>
    <n v="51"/>
    <x v="1"/>
  </r>
  <r>
    <n v="937"/>
    <n v="55"/>
    <n v="-16"/>
    <s v="3/27/2014"/>
    <x v="104"/>
    <n v="410"/>
    <n v="69"/>
    <x v="1"/>
    <x v="3"/>
    <x v="1"/>
    <s v="Leaves"/>
    <x v="1"/>
    <s v="Espresso"/>
    <x v="3"/>
    <n v="24"/>
    <n v="132"/>
    <x v="8"/>
    <n v="70"/>
    <n v="80"/>
    <n v="40"/>
    <n v="150"/>
    <n v="53"/>
    <x v="0"/>
  </r>
  <r>
    <n v="425"/>
    <n v="75"/>
    <n v="27"/>
    <d v="2014-01-04T00:00:00"/>
    <x v="105"/>
    <n v="1063"/>
    <n v="89"/>
    <x v="0"/>
    <x v="1"/>
    <x v="1"/>
    <s v="Leaves"/>
    <x v="1"/>
    <s v="Espresso"/>
    <x v="3"/>
    <n v="67"/>
    <n v="175"/>
    <x v="19"/>
    <n v="70"/>
    <n v="80"/>
    <n v="40"/>
    <n v="150"/>
    <n v="44"/>
    <x v="0"/>
  </r>
  <r>
    <n v="475"/>
    <n v="61"/>
    <n v="-7"/>
    <d v="2014-02-04T00:00:00"/>
    <x v="106"/>
    <n v="613"/>
    <n v="86"/>
    <x v="0"/>
    <x v="2"/>
    <x v="1"/>
    <s v="Leaves"/>
    <x v="1"/>
    <s v="Espresso"/>
    <x v="4"/>
    <n v="3"/>
    <n v="157"/>
    <x v="13"/>
    <n v="60"/>
    <n v="80"/>
    <n v="10"/>
    <n v="140"/>
    <n v="84"/>
    <x v="1"/>
  </r>
  <r>
    <n v="541"/>
    <n v="59"/>
    <n v="-1"/>
    <d v="2014-06-04T00:00:00"/>
    <x v="107"/>
    <n v="411"/>
    <n v="79"/>
    <x v="0"/>
    <x v="1"/>
    <x v="1"/>
    <s v="Leaves"/>
    <x v="1"/>
    <s v="Espresso"/>
    <x v="4"/>
    <n v="49"/>
    <n v="147"/>
    <x v="11"/>
    <n v="50"/>
    <n v="80"/>
    <n v="50"/>
    <n v="130"/>
    <n v="46"/>
    <x v="1"/>
  </r>
  <r>
    <n v="419"/>
    <n v="46"/>
    <n v="-31"/>
    <d v="2014-09-04T00:00:00"/>
    <x v="108"/>
    <n v="422"/>
    <n v="57"/>
    <x v="1"/>
    <x v="3"/>
    <x v="1"/>
    <s v="Leaves"/>
    <x v="1"/>
    <s v="Espresso"/>
    <x v="3"/>
    <n v="9"/>
    <n v="110"/>
    <x v="8"/>
    <n v="50"/>
    <n v="80"/>
    <n v="40"/>
    <n v="130"/>
    <n v="51"/>
    <x v="0"/>
  </r>
  <r>
    <n v="509"/>
    <n v="65"/>
    <n v="4"/>
    <s v="4/17/2014"/>
    <x v="109"/>
    <n v="403"/>
    <n v="80"/>
    <x v="0"/>
    <x v="1"/>
    <x v="1"/>
    <s v="Leaves"/>
    <x v="1"/>
    <s v="Espresso"/>
    <x v="4"/>
    <n v="34"/>
    <n v="155"/>
    <x v="19"/>
    <n v="60"/>
    <n v="80"/>
    <n v="30"/>
    <n v="140"/>
    <n v="57"/>
    <x v="1"/>
  </r>
  <r>
    <n v="210"/>
    <n v="123"/>
    <n v="33"/>
    <s v="4/21/2014"/>
    <x v="110"/>
    <n v="915"/>
    <n v="179"/>
    <x v="1"/>
    <x v="0"/>
    <x v="1"/>
    <s v="Leaves"/>
    <x v="1"/>
    <s v="Espresso"/>
    <x v="4"/>
    <n v="133"/>
    <n v="302"/>
    <x v="3"/>
    <n v="70"/>
    <n v="120"/>
    <n v="100"/>
    <n v="190"/>
    <n v="46"/>
    <x v="1"/>
  </r>
  <r>
    <n v="505"/>
    <n v="25"/>
    <n v="-22"/>
    <s v="4/26/2014"/>
    <x v="111"/>
    <n v="-466"/>
    <n v="31"/>
    <x v="0"/>
    <x v="0"/>
    <x v="1"/>
    <s v="Leaves"/>
    <x v="1"/>
    <s v="Espresso"/>
    <x v="5"/>
    <n v="-12"/>
    <n v="56"/>
    <x v="7"/>
    <n v="10"/>
    <n v="20"/>
    <n v="10"/>
    <n v="30"/>
    <n v="43"/>
    <x v="1"/>
  </r>
  <r>
    <n v="817"/>
    <n v="75"/>
    <n v="19"/>
    <d v="2014-01-05T00:00:00"/>
    <x v="112"/>
    <n v="-1050"/>
    <n v="114"/>
    <x v="1"/>
    <x v="0"/>
    <x v="1"/>
    <s v="Leaves"/>
    <x v="1"/>
    <s v="Espresso"/>
    <x v="5"/>
    <n v="59"/>
    <n v="189"/>
    <x v="3"/>
    <n v="50"/>
    <n v="90"/>
    <n v="40"/>
    <n v="140"/>
    <n v="55"/>
    <x v="1"/>
  </r>
  <r>
    <n v="409"/>
    <n v="118"/>
    <n v="27"/>
    <d v="2014-02-05T00:00:00"/>
    <x v="113"/>
    <n v="930"/>
    <n v="172"/>
    <x v="1"/>
    <x v="0"/>
    <x v="1"/>
    <s v="Leaves"/>
    <x v="1"/>
    <s v="Espresso"/>
    <x v="4"/>
    <n v="127"/>
    <n v="290"/>
    <x v="3"/>
    <n v="90"/>
    <n v="130"/>
    <n v="100"/>
    <n v="220"/>
    <n v="45"/>
    <x v="1"/>
  </r>
  <r>
    <n v="918"/>
    <n v="78"/>
    <n v="22"/>
    <d v="2014-03-05T00:00:00"/>
    <x v="114"/>
    <n v="798"/>
    <n v="119"/>
    <x v="0"/>
    <x v="0"/>
    <x v="1"/>
    <s v="Leaves"/>
    <x v="1"/>
    <s v="Espresso"/>
    <x v="3"/>
    <n v="62"/>
    <n v="197"/>
    <x v="0"/>
    <n v="60"/>
    <n v="90"/>
    <n v="40"/>
    <n v="150"/>
    <n v="57"/>
    <x v="0"/>
  </r>
  <r>
    <n v="918"/>
    <n v="102"/>
    <n v="29"/>
    <d v="2014-05-05T00:00:00"/>
    <x v="115"/>
    <n v="-2003"/>
    <n v="143"/>
    <x v="0"/>
    <x v="0"/>
    <x v="1"/>
    <s v="Leaves"/>
    <x v="1"/>
    <s v="Espresso"/>
    <x v="5"/>
    <n v="89"/>
    <n v="245"/>
    <x v="0"/>
    <n v="80"/>
    <n v="100"/>
    <n v="60"/>
    <n v="180"/>
    <n v="54"/>
    <x v="1"/>
  </r>
  <r>
    <n v="972"/>
    <n v="123"/>
    <n v="23"/>
    <d v="2014-11-05T00:00:00"/>
    <x v="116"/>
    <n v="959"/>
    <n v="179"/>
    <x v="1"/>
    <x v="0"/>
    <x v="1"/>
    <s v="Leaves"/>
    <x v="1"/>
    <s v="Espresso"/>
    <x v="4"/>
    <n v="133"/>
    <n v="302"/>
    <x v="3"/>
    <n v="90"/>
    <n v="140"/>
    <n v="110"/>
    <n v="230"/>
    <n v="46"/>
    <x v="1"/>
  </r>
  <r>
    <n v="405"/>
    <n v="88"/>
    <n v="12"/>
    <s v="5/13/2014"/>
    <x v="117"/>
    <n v="817"/>
    <n v="133"/>
    <x v="0"/>
    <x v="0"/>
    <x v="1"/>
    <s v="Leaves"/>
    <x v="1"/>
    <s v="Espresso"/>
    <x v="3"/>
    <n v="72"/>
    <n v="221"/>
    <x v="0"/>
    <n v="60"/>
    <n v="110"/>
    <n v="60"/>
    <n v="170"/>
    <n v="61"/>
    <x v="0"/>
  </r>
  <r>
    <n v="505"/>
    <n v="20"/>
    <n v="-5"/>
    <s v="5/17/2014"/>
    <x v="118"/>
    <n v="-598"/>
    <n v="25"/>
    <x v="0"/>
    <x v="0"/>
    <x v="1"/>
    <s v="Leaves"/>
    <x v="1"/>
    <s v="Espresso"/>
    <x v="5"/>
    <n v="-15"/>
    <n v="45"/>
    <x v="7"/>
    <n v="10"/>
    <n v="20"/>
    <n v="-10"/>
    <n v="30"/>
    <n v="40"/>
    <x v="1"/>
  </r>
  <r>
    <n v="918"/>
    <n v="134"/>
    <n v="31"/>
    <s v="5/18/2014"/>
    <x v="119"/>
    <n v="-2248"/>
    <n v="186"/>
    <x v="0"/>
    <x v="0"/>
    <x v="1"/>
    <s v="Leaves"/>
    <x v="1"/>
    <s v="Espresso"/>
    <x v="5"/>
    <n v="121"/>
    <n v="320"/>
    <x v="0"/>
    <n v="100"/>
    <n v="140"/>
    <n v="90"/>
    <n v="240"/>
    <n v="65"/>
    <x v="1"/>
  </r>
  <r>
    <n v="817"/>
    <n v="123"/>
    <n v="97"/>
    <s v="5/24/2014"/>
    <x v="120"/>
    <n v="915"/>
    <n v="179"/>
    <x v="1"/>
    <x v="0"/>
    <x v="1"/>
    <s v="Leaves"/>
    <x v="1"/>
    <s v="Espresso"/>
    <x v="4"/>
    <n v="197"/>
    <n v="322"/>
    <x v="3"/>
    <n v="70"/>
    <n v="120"/>
    <n v="100"/>
    <n v="190"/>
    <n v="46"/>
    <x v="1"/>
  </r>
  <r>
    <n v="505"/>
    <n v="25"/>
    <n v="-28"/>
    <s v="5/29/2014"/>
    <x v="121"/>
    <n v="-466"/>
    <n v="31"/>
    <x v="0"/>
    <x v="0"/>
    <x v="1"/>
    <s v="Leaves"/>
    <x v="1"/>
    <s v="Espresso"/>
    <x v="5"/>
    <n v="-18"/>
    <n v="60"/>
    <x v="7"/>
    <n v="10"/>
    <n v="20"/>
    <n v="10"/>
    <n v="30"/>
    <n v="43"/>
    <x v="1"/>
  </r>
  <r>
    <n v="806"/>
    <n v="75"/>
    <n v="48"/>
    <d v="2014-03-06T00:00:00"/>
    <x v="122"/>
    <n v="-1050"/>
    <n v="114"/>
    <x v="1"/>
    <x v="0"/>
    <x v="1"/>
    <s v="Leaves"/>
    <x v="1"/>
    <s v="Espresso"/>
    <x v="5"/>
    <n v="88"/>
    <n v="201"/>
    <x v="3"/>
    <n v="50"/>
    <n v="90"/>
    <n v="40"/>
    <n v="140"/>
    <n v="55"/>
    <x v="1"/>
  </r>
  <r>
    <n v="915"/>
    <n v="118"/>
    <n v="88"/>
    <d v="2014-04-06T00:00:00"/>
    <x v="123"/>
    <n v="930"/>
    <n v="172"/>
    <x v="1"/>
    <x v="0"/>
    <x v="1"/>
    <s v="Leaves"/>
    <x v="1"/>
    <s v="Espresso"/>
    <x v="4"/>
    <n v="188"/>
    <n v="309"/>
    <x v="3"/>
    <n v="90"/>
    <n v="130"/>
    <n v="100"/>
    <n v="220"/>
    <n v="45"/>
    <x v="1"/>
  </r>
  <r>
    <n v="580"/>
    <n v="78"/>
    <n v="52"/>
    <d v="2014-05-06T00:00:00"/>
    <x v="124"/>
    <n v="798"/>
    <n v="119"/>
    <x v="0"/>
    <x v="0"/>
    <x v="1"/>
    <s v="Leaves"/>
    <x v="1"/>
    <s v="Espresso"/>
    <x v="3"/>
    <n v="92"/>
    <n v="210"/>
    <x v="0"/>
    <n v="60"/>
    <n v="90"/>
    <n v="40"/>
    <n v="150"/>
    <n v="57"/>
    <x v="0"/>
  </r>
  <r>
    <n v="405"/>
    <n v="102"/>
    <n v="72"/>
    <d v="2014-07-06T00:00:00"/>
    <x v="125"/>
    <n v="-2003"/>
    <n v="143"/>
    <x v="0"/>
    <x v="0"/>
    <x v="1"/>
    <s v="Leaves"/>
    <x v="1"/>
    <s v="Espresso"/>
    <x v="5"/>
    <n v="132"/>
    <n v="261"/>
    <x v="0"/>
    <n v="80"/>
    <n v="100"/>
    <n v="60"/>
    <n v="180"/>
    <n v="54"/>
    <x v="1"/>
  </r>
  <r>
    <n v="254"/>
    <n v="123"/>
    <n v="87"/>
    <s v="6/13/2014"/>
    <x v="126"/>
    <n v="959"/>
    <n v="179"/>
    <x v="1"/>
    <x v="0"/>
    <x v="1"/>
    <s v="Leaves"/>
    <x v="1"/>
    <s v="Espresso"/>
    <x v="4"/>
    <n v="197"/>
    <n v="322"/>
    <x v="3"/>
    <n v="90"/>
    <n v="140"/>
    <n v="110"/>
    <n v="230"/>
    <n v="46"/>
    <x v="1"/>
  </r>
  <r>
    <n v="918"/>
    <n v="88"/>
    <n v="47"/>
    <s v="6/15/2014"/>
    <x v="127"/>
    <n v="817"/>
    <n v="133"/>
    <x v="0"/>
    <x v="0"/>
    <x v="1"/>
    <s v="Leaves"/>
    <x v="1"/>
    <s v="Espresso"/>
    <x v="3"/>
    <n v="107"/>
    <n v="236"/>
    <x v="0"/>
    <n v="60"/>
    <n v="110"/>
    <n v="60"/>
    <n v="170"/>
    <n v="61"/>
    <x v="0"/>
  </r>
  <r>
    <n v="505"/>
    <n v="20"/>
    <n v="-12"/>
    <s v="6/19/2014"/>
    <x v="128"/>
    <n v="-598"/>
    <n v="25"/>
    <x v="0"/>
    <x v="0"/>
    <x v="1"/>
    <s v="Leaves"/>
    <x v="1"/>
    <s v="Espresso"/>
    <x v="5"/>
    <n v="-22"/>
    <n v="48"/>
    <x v="7"/>
    <n v="10"/>
    <n v="20"/>
    <n v="-10"/>
    <n v="30"/>
    <n v="40"/>
    <x v="1"/>
  </r>
  <r>
    <n v="918"/>
    <n v="134"/>
    <n v="90"/>
    <s v="6/20/2014"/>
    <x v="129"/>
    <n v="-2248"/>
    <n v="186"/>
    <x v="0"/>
    <x v="0"/>
    <x v="1"/>
    <s v="Leaves"/>
    <x v="1"/>
    <s v="Espresso"/>
    <x v="5"/>
    <n v="180"/>
    <n v="341"/>
    <x v="0"/>
    <n v="100"/>
    <n v="140"/>
    <n v="90"/>
    <n v="240"/>
    <n v="65"/>
    <x v="1"/>
  </r>
  <r>
    <n v="203"/>
    <n v="60"/>
    <n v="-39"/>
    <s v="6/25/2014"/>
    <x v="130"/>
    <n v="606"/>
    <n v="84"/>
    <x v="0"/>
    <x v="2"/>
    <x v="1"/>
    <s v="Leaves"/>
    <x v="1"/>
    <s v="Espresso"/>
    <x v="4"/>
    <n v="1"/>
    <n v="144"/>
    <x v="13"/>
    <n v="40"/>
    <n v="90"/>
    <n v="40"/>
    <n v="130"/>
    <n v="83"/>
    <x v="1"/>
  </r>
  <r>
    <n v="959"/>
    <n v="60"/>
    <n v="-39"/>
    <s v="6/29/2014"/>
    <x v="131"/>
    <n v="606"/>
    <n v="84"/>
    <x v="0"/>
    <x v="2"/>
    <x v="1"/>
    <s v="Leaves"/>
    <x v="1"/>
    <s v="Espresso"/>
    <x v="4"/>
    <n v="1"/>
    <n v="153"/>
    <x v="13"/>
    <n v="40"/>
    <n v="90"/>
    <n v="40"/>
    <n v="130"/>
    <n v="83"/>
    <x v="1"/>
  </r>
  <r>
    <n v="239"/>
    <n v="86"/>
    <n v="-30"/>
    <d v="2014-03-07T00:00:00"/>
    <x v="132"/>
    <n v="547"/>
    <n v="116"/>
    <x v="1"/>
    <x v="2"/>
    <x v="1"/>
    <s v="Leaves"/>
    <x v="1"/>
    <s v="Espresso"/>
    <x v="3"/>
    <n v="60"/>
    <n v="202"/>
    <x v="14"/>
    <n v="70"/>
    <n v="110"/>
    <n v="90"/>
    <n v="180"/>
    <n v="56"/>
    <x v="0"/>
  </r>
  <r>
    <n v="239"/>
    <n v="96"/>
    <n v="-32"/>
    <d v="2014-07-07T00:00:00"/>
    <x v="133"/>
    <n v="683"/>
    <n v="134"/>
    <x v="1"/>
    <x v="2"/>
    <x v="1"/>
    <s v="Leaves"/>
    <x v="1"/>
    <s v="Espresso"/>
    <x v="4"/>
    <n v="18"/>
    <n v="230"/>
    <x v="14"/>
    <n v="80"/>
    <n v="130"/>
    <n v="50"/>
    <n v="210"/>
    <n v="116"/>
    <x v="1"/>
  </r>
  <r>
    <n v="845"/>
    <n v="125"/>
    <n v="-32"/>
    <d v="2014-08-07T00:00:00"/>
    <x v="134"/>
    <n v="3142"/>
    <n v="-56"/>
    <x v="1"/>
    <x v="2"/>
    <x v="1"/>
    <s v="Leaves"/>
    <x v="1"/>
    <s v="Espresso"/>
    <x v="4"/>
    <n v="-202"/>
    <n v="69"/>
    <x v="16"/>
    <n v="110"/>
    <n v="-60"/>
    <n v="-170"/>
    <n v="50"/>
    <n v="146"/>
    <x v="1"/>
  </r>
  <r>
    <n v="781"/>
    <n v="161"/>
    <n v="-28"/>
    <d v="2014-09-07T00:00:00"/>
    <x v="135"/>
    <n v="1267"/>
    <n v="161"/>
    <x v="1"/>
    <x v="2"/>
    <x v="1"/>
    <s v="Leaves"/>
    <x v="1"/>
    <s v="Espresso"/>
    <x v="6"/>
    <n v="92"/>
    <n v="322"/>
    <x v="15"/>
    <n v="140"/>
    <n v="160"/>
    <n v="120"/>
    <n v="300"/>
    <n v="69"/>
    <x v="1"/>
  </r>
  <r>
    <n v="718"/>
    <n v="239"/>
    <n v="-15"/>
    <d v="2014-10-07T00:00:00"/>
    <x v="136"/>
    <n v="1197"/>
    <n v="526"/>
    <x v="1"/>
    <x v="2"/>
    <x v="1"/>
    <s v="Leaves"/>
    <x v="1"/>
    <s v="Espresso"/>
    <x v="6"/>
    <n v="435"/>
    <n v="765"/>
    <x v="16"/>
    <n v="210"/>
    <n v="510"/>
    <n v="450"/>
    <n v="720"/>
    <n v="91"/>
    <x v="1"/>
  </r>
  <r>
    <n v="561"/>
    <n v="77"/>
    <n v="-9"/>
    <s v="7/18/2014"/>
    <x v="137"/>
    <n v="557"/>
    <n v="103"/>
    <x v="1"/>
    <x v="2"/>
    <x v="1"/>
    <s v="Leaves"/>
    <x v="1"/>
    <s v="Espresso"/>
    <x v="3"/>
    <n v="51"/>
    <n v="180"/>
    <x v="14"/>
    <n v="70"/>
    <n v="100"/>
    <n v="60"/>
    <n v="170"/>
    <n v="52"/>
    <x v="0"/>
  </r>
  <r>
    <n v="754"/>
    <n v="94"/>
    <n v="-5"/>
    <s v="7/22/2014"/>
    <x v="138"/>
    <n v="694"/>
    <n v="130"/>
    <x v="1"/>
    <x v="2"/>
    <x v="1"/>
    <s v="Leaves"/>
    <x v="1"/>
    <s v="Espresso"/>
    <x v="4"/>
    <n v="15"/>
    <n v="224"/>
    <x v="14"/>
    <n v="90"/>
    <n v="120"/>
    <n v="20"/>
    <n v="210"/>
    <n v="115"/>
    <x v="1"/>
  </r>
  <r>
    <n v="347"/>
    <n v="121"/>
    <n v="-12"/>
    <s v="7/23/2014"/>
    <x v="139"/>
    <n v="3385"/>
    <n v="-60"/>
    <x v="1"/>
    <x v="2"/>
    <x v="1"/>
    <s v="Leaves"/>
    <x v="1"/>
    <s v="Espresso"/>
    <x v="4"/>
    <n v="-202"/>
    <n v="61"/>
    <x v="16"/>
    <n v="110"/>
    <n v="-60"/>
    <n v="-190"/>
    <n v="50"/>
    <n v="142"/>
    <x v="1"/>
  </r>
  <r>
    <n v="508"/>
    <n v="181"/>
    <n v="-12"/>
    <s v="7/24/2014"/>
    <x v="140"/>
    <n v="1283"/>
    <n v="182"/>
    <x v="1"/>
    <x v="2"/>
    <x v="1"/>
    <s v="Leaves"/>
    <x v="1"/>
    <s v="Espresso"/>
    <x v="6"/>
    <n v="108"/>
    <n v="363"/>
    <x v="15"/>
    <n v="170"/>
    <n v="180"/>
    <n v="120"/>
    <n v="350"/>
    <n v="74"/>
    <x v="1"/>
  </r>
  <r>
    <n v="646"/>
    <n v="211"/>
    <n v="-9"/>
    <s v="7/25/2014"/>
    <x v="141"/>
    <n v="933"/>
    <n v="464"/>
    <x v="1"/>
    <x v="2"/>
    <x v="1"/>
    <s v="Leaves"/>
    <x v="1"/>
    <s v="Espresso"/>
    <x v="6"/>
    <n v="381"/>
    <n v="675"/>
    <x v="16"/>
    <n v="200"/>
    <n v="460"/>
    <n v="390"/>
    <n v="660"/>
    <n v="83"/>
    <x v="1"/>
  </r>
  <r>
    <n v="407"/>
    <n v="83"/>
    <n v="-12"/>
    <d v="2014-01-08T00:00:00"/>
    <x v="142"/>
    <n v="575"/>
    <n v="112"/>
    <x v="1"/>
    <x v="2"/>
    <x v="1"/>
    <s v="Leaves"/>
    <x v="1"/>
    <s v="Espresso"/>
    <x v="3"/>
    <n v="58"/>
    <n v="195"/>
    <x v="14"/>
    <n v="80"/>
    <n v="110"/>
    <n v="70"/>
    <n v="190"/>
    <n v="54"/>
    <x v="0"/>
  </r>
  <r>
    <n v="305"/>
    <n v="105"/>
    <n v="-9"/>
    <d v="2014-05-08T00:00:00"/>
    <x v="143"/>
    <n v="716"/>
    <n v="145"/>
    <x v="1"/>
    <x v="2"/>
    <x v="1"/>
    <s v="Leaves"/>
    <x v="1"/>
    <s v="Espresso"/>
    <x v="4"/>
    <n v="21"/>
    <n v="250"/>
    <x v="14"/>
    <n v="100"/>
    <n v="140"/>
    <n v="30"/>
    <n v="240"/>
    <n v="124"/>
    <x v="1"/>
  </r>
  <r>
    <n v="212"/>
    <n v="135"/>
    <n v="-14"/>
    <d v="2014-06-08T00:00:00"/>
    <x v="144"/>
    <n v="3641"/>
    <n v="-69"/>
    <x v="1"/>
    <x v="2"/>
    <x v="1"/>
    <s v="Leaves"/>
    <x v="1"/>
    <s v="Espresso"/>
    <x v="4"/>
    <n v="-224"/>
    <n v="66"/>
    <x v="16"/>
    <n v="130"/>
    <n v="-70"/>
    <n v="-210"/>
    <n v="60"/>
    <n v="155"/>
    <x v="1"/>
  </r>
  <r>
    <n v="351"/>
    <n v="153"/>
    <n v="7"/>
    <d v="2014-07-08T00:00:00"/>
    <x v="145"/>
    <n v="1319"/>
    <n v="153"/>
    <x v="1"/>
    <x v="2"/>
    <x v="1"/>
    <s v="Leaves"/>
    <x v="1"/>
    <s v="Espresso"/>
    <x v="6"/>
    <n v="87"/>
    <n v="306"/>
    <x v="15"/>
    <n v="150"/>
    <n v="140"/>
    <n v="80"/>
    <n v="290"/>
    <n v="66"/>
    <x v="1"/>
  </r>
  <r>
    <n v="718"/>
    <n v="250"/>
    <n v="-8"/>
    <d v="2014-08-08T00:00:00"/>
    <x v="146"/>
    <n v="723"/>
    <n v="407"/>
    <x v="1"/>
    <x v="2"/>
    <x v="1"/>
    <s v="Leaves"/>
    <x v="1"/>
    <s v="Espresso"/>
    <x v="6"/>
    <n v="312"/>
    <n v="657"/>
    <x v="16"/>
    <n v="240"/>
    <n v="400"/>
    <n v="320"/>
    <n v="640"/>
    <n v="95"/>
    <x v="1"/>
  </r>
  <r>
    <n v="321"/>
    <n v="86"/>
    <n v="-1"/>
    <s v="8/14/2014"/>
    <x v="147"/>
    <n v="547"/>
    <n v="116"/>
    <x v="1"/>
    <x v="2"/>
    <x v="1"/>
    <s v="Leaves"/>
    <x v="1"/>
    <s v="Espresso"/>
    <x v="3"/>
    <n v="89"/>
    <n v="215"/>
    <x v="14"/>
    <n v="70"/>
    <n v="110"/>
    <n v="90"/>
    <n v="180"/>
    <n v="56"/>
    <x v="0"/>
  </r>
  <r>
    <n v="727"/>
    <n v="96"/>
    <n v="-23"/>
    <s v="8/18/2014"/>
    <x v="148"/>
    <n v="683"/>
    <n v="134"/>
    <x v="1"/>
    <x v="2"/>
    <x v="1"/>
    <s v="Leaves"/>
    <x v="1"/>
    <s v="Espresso"/>
    <x v="4"/>
    <n v="27"/>
    <n v="245"/>
    <x v="14"/>
    <n v="80"/>
    <n v="130"/>
    <n v="50"/>
    <n v="210"/>
    <n v="116"/>
    <x v="1"/>
  </r>
  <r>
    <n v="914"/>
    <n v="125"/>
    <n v="-130"/>
    <s v="8/19/2014"/>
    <x v="149"/>
    <n v="3142"/>
    <n v="-56"/>
    <x v="1"/>
    <x v="2"/>
    <x v="1"/>
    <s v="Leaves"/>
    <x v="1"/>
    <s v="Espresso"/>
    <x v="4"/>
    <n v="-300"/>
    <n v="74"/>
    <x v="16"/>
    <n v="110"/>
    <n v="-60"/>
    <n v="-170"/>
    <n v="50"/>
    <n v="146"/>
    <x v="1"/>
  </r>
  <r>
    <n v="508"/>
    <n v="161"/>
    <n v="17"/>
    <s v="8/20/2014"/>
    <x v="150"/>
    <n v="1267"/>
    <n v="161"/>
    <x v="1"/>
    <x v="2"/>
    <x v="1"/>
    <s v="Leaves"/>
    <x v="1"/>
    <s v="Espresso"/>
    <x v="6"/>
    <n v="137"/>
    <n v="343"/>
    <x v="15"/>
    <n v="140"/>
    <n v="160"/>
    <n v="120"/>
    <n v="300"/>
    <n v="69"/>
    <x v="1"/>
  </r>
  <r>
    <n v="212"/>
    <n v="239"/>
    <n v="196"/>
    <s v="8/21/2014"/>
    <x v="151"/>
    <n v="1197"/>
    <n v="526"/>
    <x v="1"/>
    <x v="2"/>
    <x v="1"/>
    <s v="Leaves"/>
    <x v="1"/>
    <s v="Espresso"/>
    <x v="6"/>
    <n v="646"/>
    <n v="815"/>
    <x v="16"/>
    <n v="210"/>
    <n v="510"/>
    <n v="450"/>
    <n v="720"/>
    <n v="91"/>
    <x v="1"/>
  </r>
  <r>
    <n v="772"/>
    <n v="77"/>
    <n v="16"/>
    <s v="8/29/2014"/>
    <x v="152"/>
    <n v="557"/>
    <n v="103"/>
    <x v="1"/>
    <x v="2"/>
    <x v="1"/>
    <s v="Leaves"/>
    <x v="1"/>
    <s v="Espresso"/>
    <x v="3"/>
    <n v="76"/>
    <n v="192"/>
    <x v="14"/>
    <n v="70"/>
    <n v="100"/>
    <n v="60"/>
    <n v="170"/>
    <n v="52"/>
    <x v="0"/>
  </r>
  <r>
    <n v="813"/>
    <n v="94"/>
    <n v="2"/>
    <d v="2014-02-09T00:00:00"/>
    <x v="153"/>
    <n v="694"/>
    <n v="130"/>
    <x v="1"/>
    <x v="2"/>
    <x v="1"/>
    <s v="Leaves"/>
    <x v="1"/>
    <s v="Espresso"/>
    <x v="4"/>
    <n v="22"/>
    <n v="239"/>
    <x v="14"/>
    <n v="90"/>
    <n v="120"/>
    <n v="20"/>
    <n v="210"/>
    <n v="115"/>
    <x v="1"/>
  </r>
  <r>
    <n v="914"/>
    <n v="121"/>
    <n v="-110"/>
    <d v="2014-03-09T00:00:00"/>
    <x v="154"/>
    <n v="3385"/>
    <n v="-60"/>
    <x v="1"/>
    <x v="2"/>
    <x v="1"/>
    <s v="Leaves"/>
    <x v="1"/>
    <s v="Espresso"/>
    <x v="4"/>
    <n v="-300"/>
    <n v="65"/>
    <x v="16"/>
    <n v="110"/>
    <n v="-60"/>
    <n v="-190"/>
    <n v="50"/>
    <n v="142"/>
    <x v="1"/>
  </r>
  <r>
    <n v="617"/>
    <n v="181"/>
    <n v="40"/>
    <d v="2014-04-09T00:00:00"/>
    <x v="155"/>
    <n v="1283"/>
    <n v="182"/>
    <x v="1"/>
    <x v="2"/>
    <x v="1"/>
    <s v="Leaves"/>
    <x v="1"/>
    <s v="Espresso"/>
    <x v="6"/>
    <n v="160"/>
    <n v="387"/>
    <x v="15"/>
    <n v="170"/>
    <n v="180"/>
    <n v="120"/>
    <n v="350"/>
    <n v="74"/>
    <x v="1"/>
  </r>
  <r>
    <n v="917"/>
    <n v="211"/>
    <n v="175"/>
    <d v="2014-05-09T00:00:00"/>
    <x v="156"/>
    <n v="933"/>
    <n v="464"/>
    <x v="1"/>
    <x v="2"/>
    <x v="1"/>
    <s v="Leaves"/>
    <x v="1"/>
    <s v="Espresso"/>
    <x v="6"/>
    <n v="565"/>
    <n v="719"/>
    <x v="16"/>
    <n v="200"/>
    <n v="460"/>
    <n v="390"/>
    <n v="660"/>
    <n v="83"/>
    <x v="1"/>
  </r>
  <r>
    <n v="386"/>
    <n v="83"/>
    <n v="16"/>
    <d v="2014-12-09T00:00:00"/>
    <x v="157"/>
    <n v="575"/>
    <n v="112"/>
    <x v="1"/>
    <x v="2"/>
    <x v="1"/>
    <s v="Leaves"/>
    <x v="1"/>
    <s v="Espresso"/>
    <x v="3"/>
    <n v="86"/>
    <n v="208"/>
    <x v="14"/>
    <n v="80"/>
    <n v="110"/>
    <n v="70"/>
    <n v="190"/>
    <n v="54"/>
    <x v="0"/>
  </r>
  <r>
    <n v="305"/>
    <n v="105"/>
    <n v="1"/>
    <s v="9/16/2014"/>
    <x v="158"/>
    <n v="716"/>
    <n v="145"/>
    <x v="1"/>
    <x v="2"/>
    <x v="1"/>
    <s v="Leaves"/>
    <x v="1"/>
    <s v="Espresso"/>
    <x v="4"/>
    <n v="31"/>
    <n v="266"/>
    <x v="14"/>
    <n v="100"/>
    <n v="140"/>
    <n v="30"/>
    <n v="240"/>
    <n v="124"/>
    <x v="1"/>
  </r>
  <r>
    <n v="845"/>
    <n v="135"/>
    <n v="-122"/>
    <s v="9/17/2014"/>
    <x v="159"/>
    <n v="3641"/>
    <n v="-69"/>
    <x v="1"/>
    <x v="2"/>
    <x v="1"/>
    <s v="Leaves"/>
    <x v="1"/>
    <s v="Espresso"/>
    <x v="4"/>
    <n v="-332"/>
    <n v="70"/>
    <x v="16"/>
    <n v="130"/>
    <n v="-70"/>
    <n v="-210"/>
    <n v="60"/>
    <n v="155"/>
    <x v="1"/>
  </r>
  <r>
    <n v="857"/>
    <n v="153"/>
    <n v="49"/>
    <s v="9/18/2014"/>
    <x v="160"/>
    <n v="1319"/>
    <n v="153"/>
    <x v="1"/>
    <x v="2"/>
    <x v="1"/>
    <s v="Leaves"/>
    <x v="1"/>
    <s v="Espresso"/>
    <x v="6"/>
    <n v="129"/>
    <n v="326"/>
    <x v="15"/>
    <n v="150"/>
    <n v="140"/>
    <n v="80"/>
    <n v="290"/>
    <n v="66"/>
    <x v="1"/>
  </r>
  <r>
    <n v="518"/>
    <n v="250"/>
    <n v="143"/>
    <s v="9/19/2014"/>
    <x v="161"/>
    <n v="723"/>
    <n v="407"/>
    <x v="1"/>
    <x v="2"/>
    <x v="1"/>
    <s v="Leaves"/>
    <x v="1"/>
    <s v="Espresso"/>
    <x v="6"/>
    <n v="463"/>
    <n v="700"/>
    <x v="16"/>
    <n v="240"/>
    <n v="400"/>
    <n v="320"/>
    <n v="640"/>
    <n v="95"/>
    <x v="1"/>
  </r>
  <r>
    <n v="303"/>
    <n v="72"/>
    <n v="-74"/>
    <s v="9/26/2014"/>
    <x v="162"/>
    <n v="650"/>
    <n v="110"/>
    <x v="1"/>
    <x v="3"/>
    <x v="1"/>
    <s v="Leaves"/>
    <x v="1"/>
    <s v="Espresso"/>
    <x v="3"/>
    <n v="56"/>
    <n v="182"/>
    <x v="4"/>
    <n v="100"/>
    <n v="160"/>
    <n v="130"/>
    <n v="260"/>
    <n v="54"/>
    <x v="0"/>
  </r>
  <r>
    <n v="312"/>
    <n v="239"/>
    <n v="-151"/>
    <s v="9/27/2014"/>
    <x v="163"/>
    <n v="1755"/>
    <n v="239"/>
    <x v="1"/>
    <x v="3"/>
    <x v="1"/>
    <s v="Leaves"/>
    <x v="1"/>
    <s v="Espresso"/>
    <x v="3"/>
    <n v="149"/>
    <n v="478"/>
    <x v="17"/>
    <n v="340"/>
    <n v="370"/>
    <n v="300"/>
    <n v="710"/>
    <n v="90"/>
    <x v="0"/>
  </r>
  <r>
    <n v="614"/>
    <n v="54"/>
    <n v="-58"/>
    <s v="9/28/2014"/>
    <x v="164"/>
    <n v="404"/>
    <n v="66"/>
    <x v="1"/>
    <x v="3"/>
    <x v="1"/>
    <s v="Leaves"/>
    <x v="1"/>
    <s v="Espresso"/>
    <x v="3"/>
    <n v="12"/>
    <n v="120"/>
    <x v="8"/>
    <n v="70"/>
    <n v="100"/>
    <n v="70"/>
    <n v="170"/>
    <n v="54"/>
    <x v="0"/>
  </r>
  <r>
    <n v="303"/>
    <n v="76"/>
    <n v="-91"/>
    <d v="2014-01-10T00:00:00"/>
    <x v="165"/>
    <n v="580"/>
    <n v="111"/>
    <x v="1"/>
    <x v="3"/>
    <x v="1"/>
    <s v="Leaves"/>
    <x v="1"/>
    <s v="Espresso"/>
    <x v="4"/>
    <n v="79"/>
    <n v="187"/>
    <x v="4"/>
    <n v="100"/>
    <n v="180"/>
    <n v="170"/>
    <n v="280"/>
    <n v="32"/>
    <x v="1"/>
  </r>
  <r>
    <n v="815"/>
    <n v="257"/>
    <n v="-196"/>
    <d v="2014-02-10T00:00:00"/>
    <x v="166"/>
    <n v="1662"/>
    <n v="341"/>
    <x v="1"/>
    <x v="3"/>
    <x v="1"/>
    <s v="Leaves"/>
    <x v="1"/>
    <s v="Espresso"/>
    <x v="4"/>
    <n v="224"/>
    <n v="598"/>
    <x v="17"/>
    <n v="370"/>
    <n v="520"/>
    <n v="420"/>
    <n v="890"/>
    <n v="117"/>
    <x v="1"/>
  </r>
  <r>
    <n v="567"/>
    <n v="161"/>
    <n v="-98"/>
    <d v="2014-03-10T00:00:00"/>
    <x v="167"/>
    <n v="1267"/>
    <n v="161"/>
    <x v="1"/>
    <x v="3"/>
    <x v="1"/>
    <s v="Leaves"/>
    <x v="1"/>
    <s v="Espresso"/>
    <x v="4"/>
    <n v="92"/>
    <n v="322"/>
    <x v="8"/>
    <n v="230"/>
    <n v="240"/>
    <n v="190"/>
    <n v="470"/>
    <n v="69"/>
    <x v="1"/>
  </r>
  <r>
    <n v="314"/>
    <n v="40"/>
    <n v="-54"/>
    <s v="10/14/2014"/>
    <x v="168"/>
    <n v="881"/>
    <n v="59"/>
    <x v="0"/>
    <x v="3"/>
    <x v="1"/>
    <s v="Leaves"/>
    <x v="1"/>
    <s v="Espresso"/>
    <x v="4"/>
    <n v="36"/>
    <n v="99"/>
    <x v="10"/>
    <n v="50"/>
    <n v="90"/>
    <n v="90"/>
    <n v="140"/>
    <n v="23"/>
    <x v="1"/>
  </r>
  <r>
    <n v="608"/>
    <n v="80"/>
    <n v="-72"/>
    <s v="10/15/2014"/>
    <x v="169"/>
    <n v="1055"/>
    <n v="94"/>
    <x v="0"/>
    <x v="3"/>
    <x v="1"/>
    <s v="Leaves"/>
    <x v="1"/>
    <s v="Espresso"/>
    <x v="4"/>
    <n v="48"/>
    <n v="174"/>
    <x v="6"/>
    <n v="110"/>
    <n v="140"/>
    <n v="120"/>
    <n v="250"/>
    <n v="46"/>
    <x v="1"/>
  </r>
  <r>
    <n v="303"/>
    <n v="75"/>
    <n v="-42"/>
    <s v="10/24/2014"/>
    <x v="170"/>
    <n v="659"/>
    <n v="114"/>
    <x v="1"/>
    <x v="3"/>
    <x v="1"/>
    <s v="Leaves"/>
    <x v="1"/>
    <s v="Espresso"/>
    <x v="3"/>
    <n v="58"/>
    <n v="189"/>
    <x v="4"/>
    <n v="90"/>
    <n v="150"/>
    <n v="100"/>
    <n v="240"/>
    <n v="56"/>
    <x v="0"/>
  </r>
  <r>
    <n v="847"/>
    <n v="211"/>
    <n v="-71"/>
    <s v="10/25/2014"/>
    <x v="171"/>
    <n v="1778"/>
    <n v="212"/>
    <x v="1"/>
    <x v="3"/>
    <x v="1"/>
    <s v="Leaves"/>
    <x v="1"/>
    <s v="Espresso"/>
    <x v="3"/>
    <n v="129"/>
    <n v="423"/>
    <x v="17"/>
    <n v="270"/>
    <n v="270"/>
    <n v="200"/>
    <n v="540"/>
    <n v="83"/>
    <x v="0"/>
  </r>
  <r>
    <n v="303"/>
    <n v="50"/>
    <n v="-22"/>
    <s v="10/28/2014"/>
    <x v="172"/>
    <n v="589"/>
    <n v="73"/>
    <x v="1"/>
    <x v="3"/>
    <x v="1"/>
    <s v="Leaves"/>
    <x v="1"/>
    <s v="Espresso"/>
    <x v="4"/>
    <n v="48"/>
    <n v="123"/>
    <x v="4"/>
    <n v="60"/>
    <n v="90"/>
    <n v="70"/>
    <n v="150"/>
    <n v="25"/>
    <x v="1"/>
  </r>
  <r>
    <n v="224"/>
    <n v="228"/>
    <n v="-94"/>
    <s v="10/29/2014"/>
    <x v="173"/>
    <n v="1691"/>
    <n v="304"/>
    <x v="1"/>
    <x v="3"/>
    <x v="1"/>
    <s v="Leaves"/>
    <x v="1"/>
    <s v="Espresso"/>
    <x v="4"/>
    <n v="196"/>
    <n v="532"/>
    <x v="17"/>
    <n v="290"/>
    <n v="390"/>
    <n v="290"/>
    <n v="680"/>
    <n v="108"/>
    <x v="1"/>
  </r>
  <r>
    <n v="440"/>
    <n v="181"/>
    <n v="-63"/>
    <s v="10/30/2014"/>
    <x v="174"/>
    <n v="1283"/>
    <n v="182"/>
    <x v="1"/>
    <x v="3"/>
    <x v="1"/>
    <s v="Leaves"/>
    <x v="1"/>
    <s v="Espresso"/>
    <x v="4"/>
    <n v="107"/>
    <n v="363"/>
    <x v="8"/>
    <n v="230"/>
    <n v="230"/>
    <n v="170"/>
    <n v="460"/>
    <n v="75"/>
    <x v="1"/>
  </r>
  <r>
    <n v="314"/>
    <n v="54"/>
    <n v="-29"/>
    <d v="2014-12-11T00:00:00"/>
    <x v="175"/>
    <n v="885"/>
    <n v="78"/>
    <x v="0"/>
    <x v="3"/>
    <x v="1"/>
    <s v="Leaves"/>
    <x v="1"/>
    <s v="Espresso"/>
    <x v="4"/>
    <n v="51"/>
    <n v="132"/>
    <x v="10"/>
    <n v="60"/>
    <n v="100"/>
    <n v="80"/>
    <n v="160"/>
    <n v="27"/>
    <x v="1"/>
  </r>
  <r>
    <n v="920"/>
    <n v="75"/>
    <n v="-25"/>
    <s v="11/13/2014"/>
    <x v="176"/>
    <n v="1063"/>
    <n v="89"/>
    <x v="0"/>
    <x v="3"/>
    <x v="1"/>
    <s v="Leaves"/>
    <x v="1"/>
    <s v="Espresso"/>
    <x v="4"/>
    <n v="45"/>
    <n v="164"/>
    <x v="6"/>
    <n v="90"/>
    <n v="110"/>
    <n v="70"/>
    <n v="200"/>
    <n v="44"/>
    <x v="1"/>
  </r>
  <r>
    <n v="970"/>
    <n v="67"/>
    <n v="-33"/>
    <s v="11/20/2014"/>
    <x v="177"/>
    <n v="677"/>
    <n v="101"/>
    <x v="1"/>
    <x v="3"/>
    <x v="1"/>
    <s v="Leaves"/>
    <x v="1"/>
    <s v="Espresso"/>
    <x v="3"/>
    <n v="47"/>
    <n v="168"/>
    <x v="4"/>
    <n v="80"/>
    <n v="130"/>
    <n v="80"/>
    <n v="210"/>
    <n v="54"/>
    <x v="0"/>
  </r>
  <r>
    <n v="630"/>
    <n v="250"/>
    <n v="-83"/>
    <s v="11/21/2014"/>
    <x v="178"/>
    <n v="1820"/>
    <n v="251"/>
    <x v="1"/>
    <x v="3"/>
    <x v="1"/>
    <s v="Leaves"/>
    <x v="1"/>
    <s v="Espresso"/>
    <x v="3"/>
    <n v="157"/>
    <n v="501"/>
    <x v="17"/>
    <n v="320"/>
    <n v="320"/>
    <n v="240"/>
    <n v="640"/>
    <n v="94"/>
    <x v="0"/>
  </r>
  <r>
    <n v="970"/>
    <n v="54"/>
    <n v="-37"/>
    <s v="11/24/2014"/>
    <x v="179"/>
    <n v="601"/>
    <n v="79"/>
    <x v="1"/>
    <x v="3"/>
    <x v="1"/>
    <s v="Leaves"/>
    <x v="1"/>
    <s v="Espresso"/>
    <x v="4"/>
    <n v="53"/>
    <n v="133"/>
    <x v="4"/>
    <n v="60"/>
    <n v="110"/>
    <n v="90"/>
    <n v="170"/>
    <n v="26"/>
    <x v="1"/>
  </r>
  <r>
    <n v="815"/>
    <n v="247"/>
    <n v="-104"/>
    <s v="11/25/2014"/>
    <x v="180"/>
    <n v="1744"/>
    <n v="329"/>
    <x v="1"/>
    <x v="3"/>
    <x v="1"/>
    <s v="Leaves"/>
    <x v="1"/>
    <s v="Espresso"/>
    <x v="4"/>
    <n v="216"/>
    <n v="576"/>
    <x v="17"/>
    <n v="310"/>
    <n v="420"/>
    <n v="320"/>
    <n v="730"/>
    <n v="113"/>
    <x v="1"/>
  </r>
  <r>
    <n v="740"/>
    <n v="153"/>
    <n v="-53"/>
    <s v="11/26/2014"/>
    <x v="181"/>
    <n v="1319"/>
    <n v="153"/>
    <x v="1"/>
    <x v="3"/>
    <x v="1"/>
    <s v="Leaves"/>
    <x v="1"/>
    <s v="Espresso"/>
    <x v="4"/>
    <n v="87"/>
    <n v="306"/>
    <x v="8"/>
    <n v="190"/>
    <n v="200"/>
    <n v="140"/>
    <n v="390"/>
    <n v="66"/>
    <x v="1"/>
  </r>
  <r>
    <n v="314"/>
    <n v="50"/>
    <n v="-22"/>
    <d v="2014-07-12T00:00:00"/>
    <x v="182"/>
    <n v="898"/>
    <n v="73"/>
    <x v="0"/>
    <x v="3"/>
    <x v="1"/>
    <s v="Leaves"/>
    <x v="1"/>
    <s v="Espresso"/>
    <x v="4"/>
    <n v="48"/>
    <n v="123"/>
    <x v="10"/>
    <n v="60"/>
    <n v="90"/>
    <n v="70"/>
    <n v="150"/>
    <n v="25"/>
    <x v="1"/>
  </r>
  <r>
    <n v="715"/>
    <n v="80"/>
    <n v="-30"/>
    <d v="2014-08-12T00:00:00"/>
    <x v="183"/>
    <n v="1079"/>
    <n v="96"/>
    <x v="0"/>
    <x v="3"/>
    <x v="1"/>
    <s v="Leaves"/>
    <x v="1"/>
    <s v="Espresso"/>
    <x v="4"/>
    <n v="50"/>
    <n v="176"/>
    <x v="6"/>
    <n v="100"/>
    <n v="120"/>
    <n v="80"/>
    <n v="220"/>
    <n v="46"/>
    <x v="1"/>
  </r>
  <r>
    <n v="970"/>
    <n v="72"/>
    <n v="-47"/>
    <s v="12/16/2014"/>
    <x v="184"/>
    <n v="650"/>
    <n v="110"/>
    <x v="1"/>
    <x v="3"/>
    <x v="1"/>
    <s v="Leaves"/>
    <x v="1"/>
    <s v="Espresso"/>
    <x v="3"/>
    <n v="83"/>
    <n v="194"/>
    <x v="4"/>
    <n v="100"/>
    <n v="160"/>
    <n v="130"/>
    <n v="260"/>
    <n v="54"/>
    <x v="0"/>
  </r>
  <r>
    <n v="773"/>
    <n v="239"/>
    <n v="-79"/>
    <s v="12/17/2014"/>
    <x v="185"/>
    <n v="1755"/>
    <n v="239"/>
    <x v="1"/>
    <x v="3"/>
    <x v="1"/>
    <s v="Leaves"/>
    <x v="1"/>
    <s v="Espresso"/>
    <x v="3"/>
    <n v="221"/>
    <n v="509"/>
    <x v="17"/>
    <n v="340"/>
    <n v="370"/>
    <n v="300"/>
    <n v="710"/>
    <n v="90"/>
    <x v="0"/>
  </r>
  <r>
    <n v="419"/>
    <n v="54"/>
    <n v="-52"/>
    <s v="12/18/2014"/>
    <x v="186"/>
    <n v="404"/>
    <n v="66"/>
    <x v="1"/>
    <x v="3"/>
    <x v="1"/>
    <s v="Leaves"/>
    <x v="1"/>
    <s v="Espresso"/>
    <x v="3"/>
    <n v="18"/>
    <n v="128"/>
    <x v="8"/>
    <n v="70"/>
    <n v="100"/>
    <n v="70"/>
    <n v="170"/>
    <n v="54"/>
    <x v="0"/>
  </r>
  <r>
    <n v="970"/>
    <n v="76"/>
    <n v="-53"/>
    <s v="12/21/2014"/>
    <x v="187"/>
    <n v="580"/>
    <n v="111"/>
    <x v="1"/>
    <x v="3"/>
    <x v="1"/>
    <s v="Leaves"/>
    <x v="1"/>
    <s v="Espresso"/>
    <x v="4"/>
    <n v="117"/>
    <n v="199"/>
    <x v="4"/>
    <n v="100"/>
    <n v="180"/>
    <n v="170"/>
    <n v="280"/>
    <n v="32"/>
    <x v="1"/>
  </r>
  <r>
    <n v="312"/>
    <n v="257"/>
    <n v="-88"/>
    <s v="12/22/2014"/>
    <x v="188"/>
    <n v="1662"/>
    <n v="341"/>
    <x v="1"/>
    <x v="3"/>
    <x v="1"/>
    <s v="Leaves"/>
    <x v="1"/>
    <s v="Espresso"/>
    <x v="4"/>
    <n v="332"/>
    <n v="637"/>
    <x v="17"/>
    <n v="370"/>
    <n v="520"/>
    <n v="420"/>
    <n v="890"/>
    <n v="117"/>
    <x v="1"/>
  </r>
  <r>
    <n v="513"/>
    <n v="161"/>
    <n v="-53"/>
    <s v="12/23/2014"/>
    <x v="189"/>
    <n v="1267"/>
    <n v="161"/>
    <x v="1"/>
    <x v="3"/>
    <x v="1"/>
    <s v="Leaves"/>
    <x v="1"/>
    <s v="Espresso"/>
    <x v="4"/>
    <n v="137"/>
    <n v="343"/>
    <x v="8"/>
    <n v="230"/>
    <n v="240"/>
    <n v="190"/>
    <n v="470"/>
    <n v="69"/>
    <x v="1"/>
  </r>
  <r>
    <n v="573"/>
    <n v="40"/>
    <n v="-37"/>
    <d v="2015-03-01T00:00:00"/>
    <x v="195"/>
    <n v="881"/>
    <n v="59"/>
    <x v="0"/>
    <x v="3"/>
    <x v="1"/>
    <s v="Leaves"/>
    <x v="1"/>
    <s v="Espresso"/>
    <x v="4"/>
    <n v="53"/>
    <n v="106"/>
    <x v="10"/>
    <n v="50"/>
    <n v="90"/>
    <n v="90"/>
    <n v="140"/>
    <n v="23"/>
    <x v="1"/>
  </r>
  <r>
    <n v="262"/>
    <n v="80"/>
    <n v="-49"/>
    <d v="2015-04-01T00:00:00"/>
    <x v="196"/>
    <n v="1055"/>
    <n v="94"/>
    <x v="0"/>
    <x v="3"/>
    <x v="1"/>
    <s v="Leaves"/>
    <x v="1"/>
    <s v="Espresso"/>
    <x v="4"/>
    <n v="71"/>
    <n v="185"/>
    <x v="6"/>
    <n v="110"/>
    <n v="140"/>
    <n v="120"/>
    <n v="250"/>
    <n v="46"/>
    <x v="1"/>
  </r>
  <r>
    <n v="970"/>
    <n v="75"/>
    <n v="-14"/>
    <s v="1/13/2015"/>
    <x v="197"/>
    <n v="659"/>
    <n v="114"/>
    <x v="1"/>
    <x v="3"/>
    <x v="1"/>
    <s v="Leaves"/>
    <x v="1"/>
    <s v="Espresso"/>
    <x v="3"/>
    <n v="86"/>
    <n v="201"/>
    <x v="4"/>
    <n v="90"/>
    <n v="150"/>
    <n v="100"/>
    <n v="240"/>
    <n v="56"/>
    <x v="0"/>
  </r>
  <r>
    <n v="847"/>
    <n v="211"/>
    <n v="-9"/>
    <s v="1/14/2015"/>
    <x v="198"/>
    <n v="1778"/>
    <n v="212"/>
    <x v="1"/>
    <x v="3"/>
    <x v="1"/>
    <s v="Leaves"/>
    <x v="1"/>
    <s v="Espresso"/>
    <x v="3"/>
    <n v="191"/>
    <n v="451"/>
    <x v="17"/>
    <n v="270"/>
    <n v="270"/>
    <n v="200"/>
    <n v="540"/>
    <n v="83"/>
    <x v="0"/>
  </r>
  <r>
    <n v="303"/>
    <n v="50"/>
    <n v="1"/>
    <s v="1/17/2015"/>
    <x v="199"/>
    <n v="589"/>
    <n v="73"/>
    <x v="1"/>
    <x v="3"/>
    <x v="1"/>
    <s v="Leaves"/>
    <x v="1"/>
    <s v="Espresso"/>
    <x v="4"/>
    <n v="71"/>
    <n v="131"/>
    <x v="4"/>
    <n v="60"/>
    <n v="90"/>
    <n v="70"/>
    <n v="150"/>
    <n v="25"/>
    <x v="1"/>
  </r>
  <r>
    <n v="630"/>
    <n v="228"/>
    <n v="1"/>
    <s v="1/18/2015"/>
    <x v="200"/>
    <n v="1691"/>
    <n v="304"/>
    <x v="1"/>
    <x v="3"/>
    <x v="1"/>
    <s v="Leaves"/>
    <x v="1"/>
    <s v="Espresso"/>
    <x v="4"/>
    <n v="291"/>
    <n v="567"/>
    <x v="17"/>
    <n v="290"/>
    <n v="390"/>
    <n v="290"/>
    <n v="680"/>
    <n v="108"/>
    <x v="1"/>
  </r>
  <r>
    <n v="234"/>
    <n v="181"/>
    <n v="-11"/>
    <s v="1/19/2015"/>
    <x v="201"/>
    <n v="1283"/>
    <n v="182"/>
    <x v="1"/>
    <x v="3"/>
    <x v="1"/>
    <s v="Leaves"/>
    <x v="1"/>
    <s v="Espresso"/>
    <x v="4"/>
    <n v="159"/>
    <n v="387"/>
    <x v="8"/>
    <n v="230"/>
    <n v="230"/>
    <n v="170"/>
    <n v="460"/>
    <n v="75"/>
    <x v="1"/>
  </r>
  <r>
    <n v="573"/>
    <n v="54"/>
    <n v="-4"/>
    <d v="2015-01-02T00:00:00"/>
    <x v="202"/>
    <n v="885"/>
    <n v="78"/>
    <x v="0"/>
    <x v="3"/>
    <x v="1"/>
    <s v="Leaves"/>
    <x v="1"/>
    <s v="Espresso"/>
    <x v="4"/>
    <n v="76"/>
    <n v="141"/>
    <x v="10"/>
    <n v="60"/>
    <n v="100"/>
    <n v="80"/>
    <n v="160"/>
    <n v="27"/>
    <x v="1"/>
  </r>
  <r>
    <n v="715"/>
    <n v="75"/>
    <n v="-3"/>
    <d v="2015-02-02T00:00:00"/>
    <x v="203"/>
    <n v="1063"/>
    <n v="89"/>
    <x v="0"/>
    <x v="3"/>
    <x v="1"/>
    <s v="Leaves"/>
    <x v="1"/>
    <s v="Espresso"/>
    <x v="4"/>
    <n v="67"/>
    <n v="175"/>
    <x v="6"/>
    <n v="90"/>
    <n v="110"/>
    <n v="70"/>
    <n v="200"/>
    <n v="44"/>
    <x v="1"/>
  </r>
  <r>
    <n v="720"/>
    <n v="67"/>
    <n v="-10"/>
    <d v="2015-09-02T00:00:00"/>
    <x v="204"/>
    <n v="677"/>
    <n v="101"/>
    <x v="1"/>
    <x v="3"/>
    <x v="1"/>
    <s v="Leaves"/>
    <x v="1"/>
    <s v="Espresso"/>
    <x v="3"/>
    <n v="70"/>
    <n v="179"/>
    <x v="4"/>
    <n v="80"/>
    <n v="130"/>
    <n v="80"/>
    <n v="210"/>
    <n v="54"/>
    <x v="0"/>
  </r>
  <r>
    <n v="773"/>
    <n v="250"/>
    <n v="-7"/>
    <d v="2015-10-02T00:00:00"/>
    <x v="205"/>
    <n v="1820"/>
    <n v="251"/>
    <x v="1"/>
    <x v="3"/>
    <x v="1"/>
    <s v="Leaves"/>
    <x v="1"/>
    <s v="Espresso"/>
    <x v="3"/>
    <n v="233"/>
    <n v="534"/>
    <x v="17"/>
    <n v="320"/>
    <n v="320"/>
    <n v="240"/>
    <n v="640"/>
    <n v="94"/>
    <x v="0"/>
  </r>
  <r>
    <n v="970"/>
    <n v="54"/>
    <n v="-11"/>
    <s v="2/13/2015"/>
    <x v="206"/>
    <n v="601"/>
    <n v="79"/>
    <x v="1"/>
    <x v="3"/>
    <x v="1"/>
    <s v="Leaves"/>
    <x v="1"/>
    <s v="Espresso"/>
    <x v="4"/>
    <n v="79"/>
    <n v="142"/>
    <x v="4"/>
    <n v="60"/>
    <n v="110"/>
    <n v="90"/>
    <n v="170"/>
    <n v="26"/>
    <x v="1"/>
  </r>
  <r>
    <n v="708"/>
    <n v="247"/>
    <n v="1"/>
    <s v="2/14/2015"/>
    <x v="207"/>
    <n v="1744"/>
    <n v="329"/>
    <x v="1"/>
    <x v="3"/>
    <x v="1"/>
    <s v="Leaves"/>
    <x v="1"/>
    <s v="Espresso"/>
    <x v="4"/>
    <n v="321"/>
    <n v="614"/>
    <x v="17"/>
    <n v="310"/>
    <n v="420"/>
    <n v="320"/>
    <n v="730"/>
    <n v="113"/>
    <x v="1"/>
  </r>
  <r>
    <n v="937"/>
    <n v="153"/>
    <n v="-11"/>
    <s v="2/15/2015"/>
    <x v="208"/>
    <n v="1319"/>
    <n v="153"/>
    <x v="1"/>
    <x v="3"/>
    <x v="1"/>
    <s v="Leaves"/>
    <x v="1"/>
    <s v="Espresso"/>
    <x v="4"/>
    <n v="129"/>
    <n v="326"/>
    <x v="8"/>
    <n v="190"/>
    <n v="200"/>
    <n v="140"/>
    <n v="390"/>
    <n v="66"/>
    <x v="1"/>
  </r>
  <r>
    <n v="573"/>
    <n v="50"/>
    <n v="1"/>
    <s v="2/26/2015"/>
    <x v="209"/>
    <n v="898"/>
    <n v="73"/>
    <x v="0"/>
    <x v="3"/>
    <x v="1"/>
    <s v="Leaves"/>
    <x v="1"/>
    <s v="Espresso"/>
    <x v="4"/>
    <n v="71"/>
    <n v="131"/>
    <x v="10"/>
    <n v="60"/>
    <n v="90"/>
    <n v="70"/>
    <n v="150"/>
    <n v="25"/>
    <x v="1"/>
  </r>
  <r>
    <n v="262"/>
    <n v="80"/>
    <n v="-6"/>
    <s v="2/27/2015"/>
    <x v="210"/>
    <n v="1079"/>
    <n v="96"/>
    <x v="0"/>
    <x v="3"/>
    <x v="1"/>
    <s v="Leaves"/>
    <x v="1"/>
    <s v="Espresso"/>
    <x v="4"/>
    <n v="74"/>
    <n v="188"/>
    <x v="6"/>
    <n v="100"/>
    <n v="120"/>
    <n v="80"/>
    <n v="220"/>
    <n v="46"/>
    <x v="1"/>
  </r>
  <r>
    <n v="714"/>
    <n v="257"/>
    <n v="-15"/>
    <d v="2015-06-03T00:00:00"/>
    <x v="211"/>
    <n v="1662"/>
    <n v="341"/>
    <x v="1"/>
    <x v="1"/>
    <x v="1"/>
    <s v="Leaves"/>
    <x v="1"/>
    <s v="Espresso"/>
    <x v="3"/>
    <n v="225"/>
    <n v="598"/>
    <x v="18"/>
    <n v="230"/>
    <n v="320"/>
    <n v="240"/>
    <n v="550"/>
    <n v="116"/>
    <x v="0"/>
  </r>
  <r>
    <n v="562"/>
    <n v="239"/>
    <n v="-11"/>
    <d v="2015-09-03T00:00:00"/>
    <x v="212"/>
    <n v="1755"/>
    <n v="239"/>
    <x v="1"/>
    <x v="1"/>
    <x v="1"/>
    <s v="Leaves"/>
    <x v="1"/>
    <s v="Espresso"/>
    <x v="5"/>
    <n v="149"/>
    <n v="478"/>
    <x v="18"/>
    <n v="210"/>
    <n v="220"/>
    <n v="160"/>
    <n v="430"/>
    <n v="90"/>
    <x v="1"/>
  </r>
  <r>
    <n v="562"/>
    <n v="125"/>
    <n v="-23"/>
    <d v="2015-10-03T00:00:00"/>
    <x v="213"/>
    <n v="898"/>
    <n v="173"/>
    <x v="1"/>
    <x v="1"/>
    <x v="1"/>
    <s v="Leaves"/>
    <x v="1"/>
    <s v="Espresso"/>
    <x v="4"/>
    <n v="27"/>
    <n v="298"/>
    <x v="18"/>
    <n v="110"/>
    <n v="160"/>
    <n v="50"/>
    <n v="270"/>
    <n v="146"/>
    <x v="1"/>
  </r>
  <r>
    <n v="503"/>
    <n v="161"/>
    <n v="-19"/>
    <s v="3/17/2015"/>
    <x v="214"/>
    <n v="1267"/>
    <n v="161"/>
    <x v="0"/>
    <x v="1"/>
    <x v="1"/>
    <s v="Leaves"/>
    <x v="1"/>
    <s v="Espresso"/>
    <x v="3"/>
    <n v="91"/>
    <n v="322"/>
    <x v="11"/>
    <n v="140"/>
    <n v="150"/>
    <n v="110"/>
    <n v="290"/>
    <n v="70"/>
    <x v="0"/>
  </r>
  <r>
    <n v="253"/>
    <n v="80"/>
    <n v="-32"/>
    <s v="3/18/2015"/>
    <x v="215"/>
    <n v="1055"/>
    <n v="94"/>
    <x v="0"/>
    <x v="1"/>
    <x v="1"/>
    <s v="Leaves"/>
    <x v="1"/>
    <s v="Espresso"/>
    <x v="3"/>
    <n v="48"/>
    <n v="174"/>
    <x v="19"/>
    <n v="60"/>
    <n v="90"/>
    <n v="80"/>
    <n v="150"/>
    <n v="46"/>
    <x v="0"/>
  </r>
  <r>
    <n v="206"/>
    <n v="22"/>
    <n v="-10"/>
    <s v="3/24/2015"/>
    <x v="216"/>
    <n v="573"/>
    <n v="29"/>
    <x v="0"/>
    <x v="1"/>
    <x v="1"/>
    <s v="Leaves"/>
    <x v="1"/>
    <s v="Espresso"/>
    <x v="5"/>
    <n v="10"/>
    <n v="51"/>
    <x v="19"/>
    <n v="10"/>
    <n v="20"/>
    <n v="20"/>
    <n v="30"/>
    <n v="19"/>
    <x v="1"/>
  </r>
  <r>
    <n v="702"/>
    <n v="21"/>
    <n v="-6"/>
    <s v="3/25/2015"/>
    <x v="217"/>
    <n v="846"/>
    <n v="31"/>
    <x v="0"/>
    <x v="1"/>
    <x v="1"/>
    <s v="Leaves"/>
    <x v="1"/>
    <s v="Espresso"/>
    <x v="4"/>
    <n v="14"/>
    <n v="52"/>
    <x v="1"/>
    <n v="10"/>
    <n v="20"/>
    <n v="20"/>
    <n v="30"/>
    <n v="17"/>
    <x v="1"/>
  </r>
  <r>
    <n v="801"/>
    <n v="103"/>
    <n v="-23"/>
    <s v="3/26/2015"/>
    <x v="218"/>
    <n v="564"/>
    <n v="133"/>
    <x v="0"/>
    <x v="1"/>
    <x v="1"/>
    <s v="Leaves"/>
    <x v="1"/>
    <s v="Espresso"/>
    <x v="4"/>
    <n v="87"/>
    <n v="236"/>
    <x v="12"/>
    <n v="80"/>
    <n v="130"/>
    <n v="110"/>
    <n v="210"/>
    <n v="46"/>
    <x v="1"/>
  </r>
  <r>
    <n v="707"/>
    <n v="228"/>
    <n v="7"/>
    <d v="2015-08-04T00:00:00"/>
    <x v="219"/>
    <n v="1691"/>
    <n v="304"/>
    <x v="1"/>
    <x v="1"/>
    <x v="1"/>
    <s v="Leaves"/>
    <x v="1"/>
    <s v="Espresso"/>
    <x v="3"/>
    <n v="197"/>
    <n v="532"/>
    <x v="18"/>
    <n v="220"/>
    <n v="290"/>
    <n v="190"/>
    <n v="510"/>
    <n v="107"/>
    <x v="0"/>
  </r>
  <r>
    <n v="559"/>
    <n v="211"/>
    <n v="-11"/>
    <d v="2015-11-04T00:00:00"/>
    <x v="220"/>
    <n v="1778"/>
    <n v="212"/>
    <x v="1"/>
    <x v="1"/>
    <x v="1"/>
    <s v="Leaves"/>
    <x v="1"/>
    <s v="Espresso"/>
    <x v="5"/>
    <n v="129"/>
    <n v="423"/>
    <x v="18"/>
    <n v="200"/>
    <n v="210"/>
    <n v="140"/>
    <n v="410"/>
    <n v="83"/>
    <x v="1"/>
  </r>
  <r>
    <n v="818"/>
    <n v="121"/>
    <n v="-14"/>
    <d v="2015-12-04T00:00:00"/>
    <x v="221"/>
    <n v="912"/>
    <n v="168"/>
    <x v="1"/>
    <x v="1"/>
    <x v="1"/>
    <s v="Leaves"/>
    <x v="1"/>
    <s v="Espresso"/>
    <x v="4"/>
    <n v="26"/>
    <n v="289"/>
    <x v="18"/>
    <n v="110"/>
    <n v="170"/>
    <n v="40"/>
    <n v="280"/>
    <n v="142"/>
    <x v="1"/>
  </r>
  <r>
    <n v="503"/>
    <n v="181"/>
    <n v="-12"/>
    <s v="4/18/2015"/>
    <x v="222"/>
    <n v="1283"/>
    <n v="182"/>
    <x v="0"/>
    <x v="1"/>
    <x v="1"/>
    <s v="Leaves"/>
    <x v="1"/>
    <s v="Espresso"/>
    <x v="3"/>
    <n v="108"/>
    <n v="363"/>
    <x v="11"/>
    <n v="170"/>
    <n v="180"/>
    <n v="120"/>
    <n v="350"/>
    <n v="74"/>
    <x v="0"/>
  </r>
  <r>
    <n v="775"/>
    <n v="15"/>
    <n v="-1"/>
    <s v="4/22/2015"/>
    <x v="223"/>
    <n v="848"/>
    <n v="24"/>
    <x v="0"/>
    <x v="1"/>
    <x v="1"/>
    <s v="Leaves"/>
    <x v="1"/>
    <s v="Espresso"/>
    <x v="4"/>
    <n v="9"/>
    <n v="39"/>
    <x v="1"/>
    <n v="10"/>
    <n v="20"/>
    <n v="10"/>
    <n v="30"/>
    <n v="15"/>
    <x v="1"/>
  </r>
  <r>
    <n v="435"/>
    <n v="101"/>
    <n v="-5"/>
    <s v="4/23/2015"/>
    <x v="224"/>
    <n v="552"/>
    <n v="130"/>
    <x v="0"/>
    <x v="1"/>
    <x v="1"/>
    <s v="Leaves"/>
    <x v="1"/>
    <s v="Espresso"/>
    <x v="4"/>
    <n v="85"/>
    <n v="231"/>
    <x v="12"/>
    <n v="90"/>
    <n v="130"/>
    <n v="90"/>
    <n v="220"/>
    <n v="45"/>
    <x v="1"/>
  </r>
  <r>
    <n v="209"/>
    <n v="247"/>
    <n v="6"/>
    <d v="2015-05-05T00:00:00"/>
    <x v="225"/>
    <n v="1744"/>
    <n v="329"/>
    <x v="1"/>
    <x v="1"/>
    <x v="1"/>
    <s v="Leaves"/>
    <x v="1"/>
    <s v="Espresso"/>
    <x v="3"/>
    <n v="216"/>
    <n v="576"/>
    <x v="18"/>
    <n v="240"/>
    <n v="310"/>
    <n v="210"/>
    <n v="550"/>
    <n v="113"/>
    <x v="0"/>
  </r>
  <r>
    <n v="916"/>
    <n v="250"/>
    <n v="-3"/>
    <d v="2015-08-05T00:00:00"/>
    <x v="226"/>
    <n v="1820"/>
    <n v="251"/>
    <x v="1"/>
    <x v="1"/>
    <x v="1"/>
    <s v="Leaves"/>
    <x v="1"/>
    <s v="Espresso"/>
    <x v="5"/>
    <n v="157"/>
    <n v="501"/>
    <x v="18"/>
    <n v="240"/>
    <n v="240"/>
    <n v="160"/>
    <n v="480"/>
    <n v="94"/>
    <x v="1"/>
  </r>
  <r>
    <n v="530"/>
    <n v="135"/>
    <n v="-9"/>
    <d v="2015-09-05T00:00:00"/>
    <x v="227"/>
    <n v="940"/>
    <n v="187"/>
    <x v="1"/>
    <x v="1"/>
    <x v="1"/>
    <s v="Leaves"/>
    <x v="1"/>
    <s v="Espresso"/>
    <x v="4"/>
    <n v="31"/>
    <n v="322"/>
    <x v="18"/>
    <n v="130"/>
    <n v="180"/>
    <n v="40"/>
    <n v="310"/>
    <n v="156"/>
    <x v="1"/>
  </r>
  <r>
    <n v="971"/>
    <n v="153"/>
    <n v="7"/>
    <s v="5/15/2015"/>
    <x v="228"/>
    <n v="1319"/>
    <n v="153"/>
    <x v="0"/>
    <x v="1"/>
    <x v="1"/>
    <s v="Leaves"/>
    <x v="1"/>
    <s v="Espresso"/>
    <x v="3"/>
    <n v="87"/>
    <n v="306"/>
    <x v="11"/>
    <n v="150"/>
    <n v="140"/>
    <n v="80"/>
    <n v="290"/>
    <n v="66"/>
    <x v="0"/>
  </r>
  <r>
    <n v="253"/>
    <n v="80"/>
    <n v="-9"/>
    <s v="5/16/2015"/>
    <x v="229"/>
    <n v="1079"/>
    <n v="96"/>
    <x v="0"/>
    <x v="1"/>
    <x v="1"/>
    <s v="Leaves"/>
    <x v="1"/>
    <s v="Espresso"/>
    <x v="3"/>
    <n v="51"/>
    <n v="176"/>
    <x v="19"/>
    <n v="70"/>
    <n v="100"/>
    <n v="60"/>
    <n v="170"/>
    <n v="45"/>
    <x v="0"/>
  </r>
  <r>
    <n v="775"/>
    <n v="16"/>
    <n v="0"/>
    <s v="5/19/2015"/>
    <x v="230"/>
    <n v="851"/>
    <n v="25"/>
    <x v="0"/>
    <x v="1"/>
    <x v="1"/>
    <s v="Leaves"/>
    <x v="1"/>
    <s v="Espresso"/>
    <x v="4"/>
    <n v="10"/>
    <n v="41"/>
    <x v="1"/>
    <n v="10"/>
    <n v="20"/>
    <n v="10"/>
    <n v="30"/>
    <n v="15"/>
    <x v="1"/>
  </r>
  <r>
    <n v="435"/>
    <n v="94"/>
    <n v="7"/>
    <s v="5/20/2015"/>
    <x v="231"/>
    <n v="540"/>
    <n v="120"/>
    <x v="0"/>
    <x v="1"/>
    <x v="1"/>
    <s v="Leaves"/>
    <x v="1"/>
    <s v="Espresso"/>
    <x v="4"/>
    <n v="77"/>
    <n v="214"/>
    <x v="12"/>
    <n v="90"/>
    <n v="110"/>
    <n v="70"/>
    <n v="200"/>
    <n v="43"/>
    <x v="1"/>
  </r>
  <r>
    <n v="415"/>
    <n v="257"/>
    <n v="94"/>
    <d v="2015-02-06T00:00:00"/>
    <x v="232"/>
    <n v="1662"/>
    <n v="341"/>
    <x v="1"/>
    <x v="1"/>
    <x v="1"/>
    <s v="Leaves"/>
    <x v="1"/>
    <s v="Espresso"/>
    <x v="3"/>
    <n v="334"/>
    <n v="637"/>
    <x v="18"/>
    <n v="230"/>
    <n v="320"/>
    <n v="240"/>
    <n v="550"/>
    <n v="116"/>
    <x v="0"/>
  </r>
  <r>
    <n v="714"/>
    <n v="239"/>
    <n v="61"/>
    <d v="2015-05-06T00:00:00"/>
    <x v="233"/>
    <n v="1755"/>
    <n v="239"/>
    <x v="1"/>
    <x v="1"/>
    <x v="1"/>
    <s v="Leaves"/>
    <x v="1"/>
    <s v="Espresso"/>
    <x v="5"/>
    <n v="221"/>
    <n v="509"/>
    <x v="18"/>
    <n v="210"/>
    <n v="220"/>
    <n v="160"/>
    <n v="430"/>
    <n v="90"/>
    <x v="1"/>
  </r>
  <r>
    <n v="805"/>
    <n v="125"/>
    <n v="-10"/>
    <d v="2015-06-06T00:00:00"/>
    <x v="234"/>
    <n v="898"/>
    <n v="173"/>
    <x v="1"/>
    <x v="1"/>
    <x v="1"/>
    <s v="Leaves"/>
    <x v="1"/>
    <s v="Espresso"/>
    <x v="4"/>
    <n v="40"/>
    <n v="318"/>
    <x v="18"/>
    <n v="110"/>
    <n v="160"/>
    <n v="50"/>
    <n v="270"/>
    <n v="146"/>
    <x v="1"/>
  </r>
  <r>
    <n v="503"/>
    <n v="161"/>
    <n v="25"/>
    <s v="6/13/2015"/>
    <x v="235"/>
    <n v="1267"/>
    <n v="161"/>
    <x v="0"/>
    <x v="1"/>
    <x v="1"/>
    <s v="Leaves"/>
    <x v="1"/>
    <s v="Espresso"/>
    <x v="3"/>
    <n v="135"/>
    <n v="343"/>
    <x v="11"/>
    <n v="140"/>
    <n v="150"/>
    <n v="110"/>
    <n v="290"/>
    <n v="70"/>
    <x v="0"/>
  </r>
  <r>
    <n v="360"/>
    <n v="80"/>
    <n v="-9"/>
    <s v="6/14/2015"/>
    <x v="236"/>
    <n v="1055"/>
    <n v="94"/>
    <x v="0"/>
    <x v="1"/>
    <x v="1"/>
    <s v="Leaves"/>
    <x v="1"/>
    <s v="Espresso"/>
    <x v="3"/>
    <n v="71"/>
    <n v="185"/>
    <x v="19"/>
    <n v="60"/>
    <n v="90"/>
    <n v="80"/>
    <n v="150"/>
    <n v="46"/>
    <x v="0"/>
  </r>
  <r>
    <n v="206"/>
    <n v="22"/>
    <n v="-5"/>
    <s v="6/20/2015"/>
    <x v="237"/>
    <n v="573"/>
    <n v="29"/>
    <x v="0"/>
    <x v="1"/>
    <x v="1"/>
    <s v="Leaves"/>
    <x v="1"/>
    <s v="Espresso"/>
    <x v="5"/>
    <n v="15"/>
    <n v="54"/>
    <x v="19"/>
    <n v="10"/>
    <n v="20"/>
    <n v="20"/>
    <n v="30"/>
    <n v="19"/>
    <x v="1"/>
  </r>
  <r>
    <n v="775"/>
    <n v="21"/>
    <n v="1"/>
    <s v="6/21/2015"/>
    <x v="238"/>
    <n v="846"/>
    <n v="31"/>
    <x v="0"/>
    <x v="1"/>
    <x v="1"/>
    <s v="Leaves"/>
    <x v="1"/>
    <s v="Espresso"/>
    <x v="4"/>
    <n v="21"/>
    <n v="55"/>
    <x v="1"/>
    <n v="10"/>
    <n v="20"/>
    <n v="20"/>
    <n v="30"/>
    <n v="17"/>
    <x v="1"/>
  </r>
  <r>
    <n v="435"/>
    <n v="103"/>
    <n v="19"/>
    <s v="6/22/2015"/>
    <x v="239"/>
    <n v="564"/>
    <n v="133"/>
    <x v="0"/>
    <x v="1"/>
    <x v="1"/>
    <s v="Leaves"/>
    <x v="1"/>
    <s v="Espresso"/>
    <x v="4"/>
    <n v="129"/>
    <n v="251"/>
    <x v="12"/>
    <n v="80"/>
    <n v="130"/>
    <n v="110"/>
    <n v="210"/>
    <n v="46"/>
    <x v="1"/>
  </r>
  <r>
    <n v="213"/>
    <n v="228"/>
    <n v="102"/>
    <d v="2015-05-07T00:00:00"/>
    <x v="240"/>
    <n v="1691"/>
    <n v="304"/>
    <x v="1"/>
    <x v="1"/>
    <x v="1"/>
    <s v="Leaves"/>
    <x v="1"/>
    <s v="Espresso"/>
    <x v="3"/>
    <n v="292"/>
    <n v="567"/>
    <x v="18"/>
    <n v="220"/>
    <n v="290"/>
    <n v="190"/>
    <n v="510"/>
    <n v="107"/>
    <x v="0"/>
  </r>
  <r>
    <n v="951"/>
    <n v="211"/>
    <n v="51"/>
    <d v="2015-08-07T00:00:00"/>
    <x v="241"/>
    <n v="1778"/>
    <n v="212"/>
    <x v="1"/>
    <x v="1"/>
    <x v="1"/>
    <s v="Leaves"/>
    <x v="1"/>
    <s v="Espresso"/>
    <x v="5"/>
    <n v="191"/>
    <n v="451"/>
    <x v="18"/>
    <n v="200"/>
    <n v="210"/>
    <n v="140"/>
    <n v="410"/>
    <n v="83"/>
    <x v="1"/>
  </r>
  <r>
    <n v="916"/>
    <n v="121"/>
    <n v="-1"/>
    <d v="2015-09-07T00:00:00"/>
    <x v="242"/>
    <n v="912"/>
    <n v="168"/>
    <x v="1"/>
    <x v="1"/>
    <x v="1"/>
    <s v="Leaves"/>
    <x v="1"/>
    <s v="Espresso"/>
    <x v="4"/>
    <n v="39"/>
    <n v="308"/>
    <x v="18"/>
    <n v="110"/>
    <n v="170"/>
    <n v="40"/>
    <n v="280"/>
    <n v="142"/>
    <x v="1"/>
  </r>
  <r>
    <n v="971"/>
    <n v="181"/>
    <n v="40"/>
    <s v="7/15/2015"/>
    <x v="243"/>
    <n v="1283"/>
    <n v="182"/>
    <x v="0"/>
    <x v="1"/>
    <x v="1"/>
    <s v="Leaves"/>
    <x v="1"/>
    <s v="Espresso"/>
    <x v="3"/>
    <n v="160"/>
    <n v="387"/>
    <x v="11"/>
    <n v="170"/>
    <n v="180"/>
    <n v="120"/>
    <n v="350"/>
    <n v="74"/>
    <x v="0"/>
  </r>
  <r>
    <n v="775"/>
    <n v="15"/>
    <n v="3"/>
    <s v="7/19/2015"/>
    <x v="244"/>
    <n v="848"/>
    <n v="24"/>
    <x v="0"/>
    <x v="1"/>
    <x v="1"/>
    <s v="Leaves"/>
    <x v="1"/>
    <s v="Espresso"/>
    <x v="4"/>
    <n v="13"/>
    <n v="42"/>
    <x v="1"/>
    <n v="10"/>
    <n v="20"/>
    <n v="10"/>
    <n v="30"/>
    <n v="15"/>
    <x v="1"/>
  </r>
  <r>
    <n v="801"/>
    <n v="101"/>
    <n v="36"/>
    <s v="7/20/2015"/>
    <x v="245"/>
    <n v="552"/>
    <n v="130"/>
    <x v="0"/>
    <x v="1"/>
    <x v="1"/>
    <s v="Leaves"/>
    <x v="1"/>
    <s v="Espresso"/>
    <x v="4"/>
    <n v="126"/>
    <n v="246"/>
    <x v="12"/>
    <n v="90"/>
    <n v="130"/>
    <n v="90"/>
    <n v="220"/>
    <n v="45"/>
    <x v="1"/>
  </r>
  <r>
    <n v="209"/>
    <n v="247"/>
    <n v="111"/>
    <d v="2015-01-08T00:00:00"/>
    <x v="246"/>
    <n v="1744"/>
    <n v="329"/>
    <x v="1"/>
    <x v="1"/>
    <x v="1"/>
    <s v="Leaves"/>
    <x v="1"/>
    <s v="Espresso"/>
    <x v="3"/>
    <n v="321"/>
    <n v="614"/>
    <x v="18"/>
    <n v="240"/>
    <n v="310"/>
    <n v="210"/>
    <n v="550"/>
    <n v="113"/>
    <x v="0"/>
  </r>
  <r>
    <n v="949"/>
    <n v="250"/>
    <n v="73"/>
    <d v="2015-04-08T00:00:00"/>
    <x v="247"/>
    <n v="1820"/>
    <n v="251"/>
    <x v="1"/>
    <x v="1"/>
    <x v="1"/>
    <s v="Leaves"/>
    <x v="1"/>
    <s v="Espresso"/>
    <x v="5"/>
    <n v="233"/>
    <n v="534"/>
    <x v="18"/>
    <n v="240"/>
    <n v="240"/>
    <n v="160"/>
    <n v="480"/>
    <n v="94"/>
    <x v="1"/>
  </r>
  <r>
    <n v="530"/>
    <n v="135"/>
    <n v="6"/>
    <d v="2015-05-08T00:00:00"/>
    <x v="248"/>
    <n v="940"/>
    <n v="187"/>
    <x v="1"/>
    <x v="1"/>
    <x v="1"/>
    <s v="Leaves"/>
    <x v="1"/>
    <s v="Espresso"/>
    <x v="4"/>
    <n v="46"/>
    <n v="343"/>
    <x v="18"/>
    <n v="130"/>
    <n v="180"/>
    <n v="40"/>
    <n v="310"/>
    <n v="156"/>
    <x v="1"/>
  </r>
  <r>
    <n v="971"/>
    <n v="153"/>
    <n v="49"/>
    <d v="2015-11-08T00:00:00"/>
    <x v="249"/>
    <n v="1319"/>
    <n v="153"/>
    <x v="0"/>
    <x v="1"/>
    <x v="1"/>
    <s v="Leaves"/>
    <x v="1"/>
    <s v="Espresso"/>
    <x v="3"/>
    <n v="129"/>
    <n v="326"/>
    <x v="11"/>
    <n v="150"/>
    <n v="140"/>
    <n v="80"/>
    <n v="290"/>
    <n v="66"/>
    <x v="0"/>
  </r>
  <r>
    <n v="360"/>
    <n v="80"/>
    <n v="16"/>
    <d v="2015-12-08T00:00:00"/>
    <x v="250"/>
    <n v="1079"/>
    <n v="96"/>
    <x v="0"/>
    <x v="1"/>
    <x v="1"/>
    <s v="Leaves"/>
    <x v="1"/>
    <s v="Espresso"/>
    <x v="3"/>
    <n v="76"/>
    <n v="188"/>
    <x v="19"/>
    <n v="70"/>
    <n v="100"/>
    <n v="60"/>
    <n v="170"/>
    <n v="45"/>
    <x v="0"/>
  </r>
  <r>
    <n v="775"/>
    <n v="16"/>
    <n v="5"/>
    <s v="8/15/2015"/>
    <x v="251"/>
    <n v="851"/>
    <n v="25"/>
    <x v="0"/>
    <x v="1"/>
    <x v="1"/>
    <s v="Leaves"/>
    <x v="1"/>
    <s v="Espresso"/>
    <x v="4"/>
    <n v="15"/>
    <n v="44"/>
    <x v="1"/>
    <n v="10"/>
    <n v="20"/>
    <n v="10"/>
    <n v="30"/>
    <n v="15"/>
    <x v="1"/>
  </r>
  <r>
    <n v="435"/>
    <n v="94"/>
    <n v="44"/>
    <s v="8/16/2015"/>
    <x v="252"/>
    <n v="540"/>
    <n v="120"/>
    <x v="0"/>
    <x v="1"/>
    <x v="1"/>
    <s v="Leaves"/>
    <x v="1"/>
    <s v="Espresso"/>
    <x v="4"/>
    <n v="114"/>
    <n v="228"/>
    <x v="12"/>
    <n v="90"/>
    <n v="110"/>
    <n v="70"/>
    <n v="200"/>
    <n v="43"/>
    <x v="1"/>
  </r>
  <r>
    <n v="303"/>
    <n v="51"/>
    <n v="-35"/>
    <d v="2012-01-10T00:00:00"/>
    <x v="326"/>
    <n v="503"/>
    <n v="71"/>
    <x v="1"/>
    <x v="3"/>
    <x v="1"/>
    <s v="Leaves"/>
    <x v="2"/>
    <s v="Herbal Tea"/>
    <x v="7"/>
    <n v="-5"/>
    <n v="122"/>
    <x v="4"/>
    <n v="30"/>
    <n v="60"/>
    <n v="30"/>
    <n v="90"/>
    <n v="76"/>
    <x v="0"/>
  </r>
  <r>
    <n v="970"/>
    <n v="52"/>
    <n v="-24"/>
    <d v="2012-01-10T00:00:00"/>
    <x v="327"/>
    <n v="405"/>
    <n v="71"/>
    <x v="1"/>
    <x v="3"/>
    <x v="1"/>
    <s v="Leaves"/>
    <x v="2"/>
    <s v="Herbal Tea"/>
    <x v="8"/>
    <n v="26"/>
    <n v="123"/>
    <x v="4"/>
    <n v="30"/>
    <n v="60"/>
    <n v="50"/>
    <n v="90"/>
    <n v="45"/>
    <x v="0"/>
  </r>
  <r>
    <n v="409"/>
    <n v="43"/>
    <n v="-22"/>
    <d v="2012-02-10T00:00:00"/>
    <x v="328"/>
    <n v="419"/>
    <n v="64"/>
    <x v="1"/>
    <x v="0"/>
    <x v="1"/>
    <s v="Leaves"/>
    <x v="2"/>
    <s v="Herbal Tea"/>
    <x v="7"/>
    <n v="28"/>
    <n v="107"/>
    <x v="3"/>
    <n v="30"/>
    <n v="60"/>
    <n v="50"/>
    <n v="90"/>
    <n v="36"/>
    <x v="0"/>
  </r>
  <r>
    <n v="573"/>
    <n v="45"/>
    <n v="-36"/>
    <s v="10/16/2012"/>
    <x v="270"/>
    <n v="320"/>
    <n v="64"/>
    <x v="0"/>
    <x v="3"/>
    <x v="1"/>
    <s v="Leaves"/>
    <x v="2"/>
    <s v="Herbal Tea"/>
    <x v="9"/>
    <n v="-6"/>
    <n v="109"/>
    <x v="10"/>
    <n v="20"/>
    <n v="60"/>
    <n v="30"/>
    <n v="80"/>
    <n v="70"/>
    <x v="0"/>
  </r>
  <r>
    <n v="262"/>
    <n v="48"/>
    <n v="-15"/>
    <s v="10/17/2012"/>
    <x v="271"/>
    <n v="851"/>
    <n v="70"/>
    <x v="0"/>
    <x v="3"/>
    <x v="1"/>
    <s v="Leaves"/>
    <x v="2"/>
    <s v="Herbal Tea"/>
    <x v="7"/>
    <n v="45"/>
    <n v="118"/>
    <x v="6"/>
    <n v="30"/>
    <n v="60"/>
    <n v="60"/>
    <n v="90"/>
    <n v="25"/>
    <x v="0"/>
  </r>
  <r>
    <n v="801"/>
    <n v="49"/>
    <n v="-27"/>
    <s v="10/18/2012"/>
    <x v="272"/>
    <n v="310"/>
    <n v="71"/>
    <x v="0"/>
    <x v="1"/>
    <x v="1"/>
    <s v="Leaves"/>
    <x v="2"/>
    <s v="Herbal Tea"/>
    <x v="9"/>
    <n v="33"/>
    <n v="120"/>
    <x v="12"/>
    <n v="30"/>
    <n v="60"/>
    <n v="60"/>
    <n v="90"/>
    <n v="38"/>
    <x v="0"/>
  </r>
  <r>
    <n v="425"/>
    <n v="48"/>
    <n v="-13"/>
    <s v="10/19/2012"/>
    <x v="273"/>
    <n v="829"/>
    <n v="71"/>
    <x v="0"/>
    <x v="1"/>
    <x v="1"/>
    <s v="Leaves"/>
    <x v="2"/>
    <s v="Herbal Tea"/>
    <x v="7"/>
    <n v="47"/>
    <n v="119"/>
    <x v="19"/>
    <n v="30"/>
    <n v="60"/>
    <n v="60"/>
    <n v="90"/>
    <n v="24"/>
    <x v="0"/>
  </r>
  <r>
    <n v="954"/>
    <n v="75"/>
    <n v="14"/>
    <s v="10/27/2012"/>
    <x v="279"/>
    <n v="1063"/>
    <n v="89"/>
    <x v="1"/>
    <x v="2"/>
    <x v="1"/>
    <s v="Leaves"/>
    <x v="2"/>
    <s v="Herbal Tea"/>
    <x v="8"/>
    <n v="44"/>
    <n v="164"/>
    <x v="14"/>
    <n v="50"/>
    <n v="60"/>
    <n v="30"/>
    <n v="110"/>
    <n v="45"/>
    <x v="0"/>
  </r>
  <r>
    <n v="936"/>
    <n v="46"/>
    <n v="1"/>
    <s v="10/28/2012"/>
    <x v="329"/>
    <n v="424"/>
    <n v="68"/>
    <x v="1"/>
    <x v="0"/>
    <x v="1"/>
    <s v="Leaves"/>
    <x v="2"/>
    <s v="Herbal Tea"/>
    <x v="7"/>
    <n v="31"/>
    <n v="114"/>
    <x v="3"/>
    <n v="40"/>
    <n v="60"/>
    <n v="30"/>
    <n v="100"/>
    <n v="37"/>
    <x v="0"/>
  </r>
  <r>
    <n v="918"/>
    <n v="54"/>
    <n v="-7"/>
    <d v="2012-12-11T00:00:00"/>
    <x v="330"/>
    <n v="391"/>
    <n v="67"/>
    <x v="0"/>
    <x v="0"/>
    <x v="1"/>
    <s v="Leaves"/>
    <x v="2"/>
    <s v="Herbal Tea"/>
    <x v="9"/>
    <n v="13"/>
    <n v="121"/>
    <x v="0"/>
    <n v="50"/>
    <n v="60"/>
    <n v="20"/>
    <n v="110"/>
    <n v="54"/>
    <x v="0"/>
  </r>
  <r>
    <n v="801"/>
    <n v="46"/>
    <n v="0"/>
    <s v="11/13/2012"/>
    <x v="331"/>
    <n v="316"/>
    <n v="67"/>
    <x v="0"/>
    <x v="1"/>
    <x v="1"/>
    <s v="Leaves"/>
    <x v="2"/>
    <s v="Herbal Tea"/>
    <x v="9"/>
    <n v="30"/>
    <n v="113"/>
    <x v="12"/>
    <n v="40"/>
    <n v="60"/>
    <n v="30"/>
    <n v="100"/>
    <n v="37"/>
    <x v="0"/>
  </r>
  <r>
    <n v="435"/>
    <n v="43"/>
    <n v="-10"/>
    <s v="11/14/2012"/>
    <x v="332"/>
    <n v="452"/>
    <n v="66"/>
    <x v="0"/>
    <x v="1"/>
    <x v="1"/>
    <s v="Leaves"/>
    <x v="2"/>
    <s v="Herbal Tea"/>
    <x v="7"/>
    <n v="20"/>
    <n v="109"/>
    <x v="12"/>
    <n v="40"/>
    <n v="60"/>
    <n v="30"/>
    <n v="100"/>
    <n v="46"/>
    <x v="0"/>
  </r>
  <r>
    <n v="509"/>
    <n v="47"/>
    <n v="4"/>
    <s v="11/15/2012"/>
    <x v="333"/>
    <n v="834"/>
    <n v="68"/>
    <x v="0"/>
    <x v="1"/>
    <x v="1"/>
    <s v="Leaves"/>
    <x v="2"/>
    <s v="Herbal Tea"/>
    <x v="7"/>
    <n v="44"/>
    <n v="115"/>
    <x v="19"/>
    <n v="40"/>
    <n v="60"/>
    <n v="40"/>
    <n v="100"/>
    <n v="24"/>
    <x v="0"/>
  </r>
  <r>
    <n v="970"/>
    <n v="47"/>
    <n v="-6"/>
    <s v="11/20/2012"/>
    <x v="334"/>
    <n v="521"/>
    <n v="65"/>
    <x v="1"/>
    <x v="3"/>
    <x v="1"/>
    <s v="Leaves"/>
    <x v="2"/>
    <s v="Herbal Tea"/>
    <x v="7"/>
    <n v="-6"/>
    <n v="112"/>
    <x v="4"/>
    <n v="40"/>
    <n v="60"/>
    <n v="0"/>
    <n v="100"/>
    <n v="71"/>
    <x v="0"/>
  </r>
  <r>
    <n v="303"/>
    <n v="54"/>
    <n v="-1"/>
    <s v="11/21/2012"/>
    <x v="335"/>
    <n v="424"/>
    <n v="73"/>
    <x v="1"/>
    <x v="3"/>
    <x v="1"/>
    <s v="Leaves"/>
    <x v="2"/>
    <s v="Herbal Tea"/>
    <x v="8"/>
    <n v="29"/>
    <n v="127"/>
    <x v="4"/>
    <n v="50"/>
    <n v="60"/>
    <n v="30"/>
    <n v="110"/>
    <n v="44"/>
    <x v="0"/>
  </r>
  <r>
    <n v="954"/>
    <n v="65"/>
    <n v="3"/>
    <s v="11/22/2012"/>
    <x v="336"/>
    <n v="403"/>
    <n v="80"/>
    <x v="1"/>
    <x v="2"/>
    <x v="1"/>
    <s v="Leaves"/>
    <x v="2"/>
    <s v="Herbal Tea"/>
    <x v="7"/>
    <n v="23"/>
    <n v="145"/>
    <x v="14"/>
    <n v="40"/>
    <n v="60"/>
    <n v="20"/>
    <n v="100"/>
    <n v="57"/>
    <x v="0"/>
  </r>
  <r>
    <n v="561"/>
    <n v="80"/>
    <n v="20"/>
    <s v="11/23/2012"/>
    <x v="337"/>
    <n v="1079"/>
    <n v="96"/>
    <x v="1"/>
    <x v="2"/>
    <x v="1"/>
    <s v="Leaves"/>
    <x v="2"/>
    <s v="Herbal Tea"/>
    <x v="8"/>
    <n v="50"/>
    <n v="176"/>
    <x v="14"/>
    <n v="60"/>
    <n v="60"/>
    <n v="30"/>
    <n v="120"/>
    <n v="46"/>
    <x v="0"/>
  </r>
  <r>
    <n v="469"/>
    <n v="54"/>
    <n v="-2"/>
    <s v="11/24/2012"/>
    <x v="338"/>
    <n v="424"/>
    <n v="73"/>
    <x v="1"/>
    <x v="0"/>
    <x v="1"/>
    <s v="Leaves"/>
    <x v="2"/>
    <s v="Herbal Tea"/>
    <x v="9"/>
    <n v="28"/>
    <n v="127"/>
    <x v="3"/>
    <n v="50"/>
    <n v="60"/>
    <n v="30"/>
    <n v="110"/>
    <n v="45"/>
    <x v="0"/>
  </r>
  <r>
    <n v="214"/>
    <n v="41"/>
    <n v="-6"/>
    <s v="11/25/2012"/>
    <x v="339"/>
    <n v="435"/>
    <n v="60"/>
    <x v="1"/>
    <x v="0"/>
    <x v="1"/>
    <s v="Leaves"/>
    <x v="2"/>
    <s v="Herbal Tea"/>
    <x v="7"/>
    <n v="24"/>
    <n v="101"/>
    <x v="3"/>
    <n v="30"/>
    <n v="60"/>
    <n v="30"/>
    <n v="90"/>
    <n v="36"/>
    <x v="0"/>
  </r>
  <r>
    <n v="417"/>
    <n v="49"/>
    <n v="-5"/>
    <d v="2012-04-12T00:00:00"/>
    <x v="340"/>
    <n v="335"/>
    <n v="69"/>
    <x v="0"/>
    <x v="3"/>
    <x v="1"/>
    <s v="Leaves"/>
    <x v="2"/>
    <s v="Herbal Tea"/>
    <x v="9"/>
    <n v="-5"/>
    <n v="118"/>
    <x v="10"/>
    <n v="40"/>
    <n v="60"/>
    <n v="0"/>
    <n v="100"/>
    <n v="74"/>
    <x v="0"/>
  </r>
  <r>
    <n v="920"/>
    <n v="41"/>
    <n v="0"/>
    <d v="2012-05-12T00:00:00"/>
    <x v="341"/>
    <n v="320"/>
    <n v="66"/>
    <x v="0"/>
    <x v="3"/>
    <x v="1"/>
    <s v="Leaves"/>
    <x v="2"/>
    <s v="Herbal Tea"/>
    <x v="9"/>
    <n v="30"/>
    <n v="107"/>
    <x v="6"/>
    <n v="30"/>
    <n v="60"/>
    <n v="30"/>
    <n v="90"/>
    <n v="36"/>
    <x v="0"/>
  </r>
  <r>
    <n v="573"/>
    <n v="92"/>
    <n v="-4"/>
    <d v="2012-06-12T00:00:00"/>
    <x v="342"/>
    <n v="1898"/>
    <n v="68"/>
    <x v="0"/>
    <x v="3"/>
    <x v="1"/>
    <s v="Leaves"/>
    <x v="2"/>
    <s v="Herbal Tea"/>
    <x v="7"/>
    <n v="16"/>
    <n v="160"/>
    <x v="10"/>
    <n v="80"/>
    <n v="60"/>
    <n v="20"/>
    <n v="140"/>
    <n v="52"/>
    <x v="0"/>
  </r>
  <r>
    <n v="475"/>
    <n v="68"/>
    <n v="7"/>
    <d v="2012-07-12T00:00:00"/>
    <x v="343"/>
    <n v="619"/>
    <n v="85"/>
    <x v="0"/>
    <x v="2"/>
    <x v="1"/>
    <s v="Leaves"/>
    <x v="2"/>
    <s v="Herbal Tea"/>
    <x v="7"/>
    <n v="27"/>
    <n v="153"/>
    <x v="13"/>
    <n v="50"/>
    <n v="60"/>
    <n v="20"/>
    <n v="110"/>
    <n v="58"/>
    <x v="0"/>
  </r>
  <r>
    <n v="475"/>
    <n v="63"/>
    <n v="-4"/>
    <d v="2012-08-12T00:00:00"/>
    <x v="344"/>
    <n v="1075"/>
    <n v="76"/>
    <x v="0"/>
    <x v="2"/>
    <x v="1"/>
    <s v="Leaves"/>
    <x v="2"/>
    <s v="Herbal Tea"/>
    <x v="8"/>
    <n v="36"/>
    <n v="139"/>
    <x v="13"/>
    <n v="40"/>
    <n v="60"/>
    <n v="40"/>
    <n v="100"/>
    <n v="40"/>
    <x v="0"/>
  </r>
  <r>
    <n v="435"/>
    <n v="92"/>
    <n v="-3"/>
    <d v="2012-09-12T00:00:00"/>
    <x v="345"/>
    <n v="1898"/>
    <n v="68"/>
    <x v="0"/>
    <x v="1"/>
    <x v="1"/>
    <s v="Leaves"/>
    <x v="2"/>
    <s v="Herbal Tea"/>
    <x v="8"/>
    <n v="17"/>
    <n v="160"/>
    <x v="12"/>
    <n v="80"/>
    <n v="60"/>
    <n v="20"/>
    <n v="140"/>
    <n v="51"/>
    <x v="0"/>
  </r>
  <r>
    <n v="720"/>
    <n v="51"/>
    <n v="-37"/>
    <d v="2012-11-12T00:00:00"/>
    <x v="346"/>
    <n v="503"/>
    <n v="71"/>
    <x v="1"/>
    <x v="3"/>
    <x v="1"/>
    <s v="Leaves"/>
    <x v="2"/>
    <s v="Herbal Tea"/>
    <x v="7"/>
    <n v="-7"/>
    <n v="130"/>
    <x v="4"/>
    <n v="30"/>
    <n v="60"/>
    <n v="30"/>
    <n v="90"/>
    <n v="76"/>
    <x v="0"/>
  </r>
  <r>
    <n v="970"/>
    <n v="52"/>
    <n v="-11"/>
    <d v="2012-12-12T00:00:00"/>
    <x v="347"/>
    <n v="405"/>
    <n v="71"/>
    <x v="1"/>
    <x v="3"/>
    <x v="1"/>
    <s v="Leaves"/>
    <x v="2"/>
    <s v="Herbal Tea"/>
    <x v="8"/>
    <n v="39"/>
    <n v="131"/>
    <x v="4"/>
    <n v="30"/>
    <n v="60"/>
    <n v="50"/>
    <n v="90"/>
    <n v="45"/>
    <x v="0"/>
  </r>
  <r>
    <n v="430"/>
    <n v="43"/>
    <n v="-8"/>
    <s v="12/13/2012"/>
    <x v="348"/>
    <n v="419"/>
    <n v="64"/>
    <x v="1"/>
    <x v="0"/>
    <x v="1"/>
    <s v="Leaves"/>
    <x v="2"/>
    <s v="Herbal Tea"/>
    <x v="7"/>
    <n v="42"/>
    <n v="114"/>
    <x v="3"/>
    <n v="30"/>
    <n v="60"/>
    <n v="50"/>
    <n v="90"/>
    <n v="36"/>
    <x v="0"/>
  </r>
  <r>
    <n v="573"/>
    <n v="45"/>
    <n v="-39"/>
    <s v="12/27/2012"/>
    <x v="349"/>
    <n v="320"/>
    <n v="64"/>
    <x v="0"/>
    <x v="3"/>
    <x v="1"/>
    <s v="Leaves"/>
    <x v="2"/>
    <s v="Herbal Tea"/>
    <x v="9"/>
    <n v="-9"/>
    <n v="116"/>
    <x v="10"/>
    <n v="20"/>
    <n v="60"/>
    <n v="30"/>
    <n v="80"/>
    <n v="70"/>
    <x v="0"/>
  </r>
  <r>
    <n v="262"/>
    <n v="48"/>
    <n v="7"/>
    <s v="12/28/2012"/>
    <x v="350"/>
    <n v="851"/>
    <n v="70"/>
    <x v="0"/>
    <x v="3"/>
    <x v="1"/>
    <s v="Leaves"/>
    <x v="2"/>
    <s v="Herbal Tea"/>
    <x v="7"/>
    <n v="67"/>
    <n v="126"/>
    <x v="6"/>
    <n v="30"/>
    <n v="60"/>
    <n v="60"/>
    <n v="90"/>
    <n v="25"/>
    <x v="0"/>
  </r>
  <r>
    <n v="801"/>
    <n v="49"/>
    <n v="-11"/>
    <s v="12/29/2012"/>
    <x v="351"/>
    <n v="310"/>
    <n v="71"/>
    <x v="0"/>
    <x v="1"/>
    <x v="1"/>
    <s v="Leaves"/>
    <x v="2"/>
    <s v="Herbal Tea"/>
    <x v="9"/>
    <n v="49"/>
    <n v="128"/>
    <x v="12"/>
    <n v="30"/>
    <n v="60"/>
    <n v="60"/>
    <n v="90"/>
    <n v="38"/>
    <x v="0"/>
  </r>
  <r>
    <n v="509"/>
    <n v="48"/>
    <n v="10"/>
    <s v="12/30/2012"/>
    <x v="352"/>
    <n v="829"/>
    <n v="71"/>
    <x v="0"/>
    <x v="1"/>
    <x v="1"/>
    <s v="Leaves"/>
    <x v="2"/>
    <s v="Herbal Tea"/>
    <x v="7"/>
    <n v="70"/>
    <n v="127"/>
    <x v="19"/>
    <n v="30"/>
    <n v="60"/>
    <n v="60"/>
    <n v="90"/>
    <n v="24"/>
    <x v="0"/>
  </r>
  <r>
    <n v="561"/>
    <n v="75"/>
    <n v="35"/>
    <d v="2013-07-01T00:00:00"/>
    <x v="26"/>
    <n v="1063"/>
    <n v="89"/>
    <x v="1"/>
    <x v="2"/>
    <x v="1"/>
    <s v="Leaves"/>
    <x v="2"/>
    <s v="Herbal Tea"/>
    <x v="8"/>
    <n v="65"/>
    <n v="175"/>
    <x v="14"/>
    <n v="50"/>
    <n v="60"/>
    <n v="30"/>
    <n v="110"/>
    <n v="45"/>
    <x v="0"/>
  </r>
  <r>
    <n v="806"/>
    <n v="46"/>
    <n v="16"/>
    <d v="2013-08-01T00:00:00"/>
    <x v="27"/>
    <n v="424"/>
    <n v="68"/>
    <x v="1"/>
    <x v="0"/>
    <x v="1"/>
    <s v="Leaves"/>
    <x v="2"/>
    <s v="Herbal Tea"/>
    <x v="7"/>
    <n v="46"/>
    <n v="121"/>
    <x v="3"/>
    <n v="40"/>
    <n v="60"/>
    <n v="30"/>
    <n v="100"/>
    <n v="37"/>
    <x v="0"/>
  </r>
  <r>
    <n v="580"/>
    <n v="54"/>
    <n v="-1"/>
    <s v="1/23/2013"/>
    <x v="28"/>
    <n v="391"/>
    <n v="67"/>
    <x v="0"/>
    <x v="0"/>
    <x v="1"/>
    <s v="Leaves"/>
    <x v="2"/>
    <s v="Herbal Tea"/>
    <x v="9"/>
    <n v="19"/>
    <n v="129"/>
    <x v="0"/>
    <n v="50"/>
    <n v="60"/>
    <n v="20"/>
    <n v="110"/>
    <n v="54"/>
    <x v="0"/>
  </r>
  <r>
    <n v="435"/>
    <n v="46"/>
    <n v="15"/>
    <s v="1/24/2013"/>
    <x v="29"/>
    <n v="316"/>
    <n v="67"/>
    <x v="0"/>
    <x v="1"/>
    <x v="1"/>
    <s v="Leaves"/>
    <x v="2"/>
    <s v="Herbal Tea"/>
    <x v="9"/>
    <n v="45"/>
    <n v="120"/>
    <x v="12"/>
    <n v="40"/>
    <n v="60"/>
    <n v="30"/>
    <n v="100"/>
    <n v="37"/>
    <x v="0"/>
  </r>
  <r>
    <n v="435"/>
    <n v="43"/>
    <n v="0"/>
    <s v="1/25/2013"/>
    <x v="30"/>
    <n v="452"/>
    <n v="66"/>
    <x v="0"/>
    <x v="1"/>
    <x v="1"/>
    <s v="Leaves"/>
    <x v="2"/>
    <s v="Herbal Tea"/>
    <x v="7"/>
    <n v="30"/>
    <n v="116"/>
    <x v="12"/>
    <n v="40"/>
    <n v="60"/>
    <n v="30"/>
    <n v="100"/>
    <n v="46"/>
    <x v="0"/>
  </r>
  <r>
    <n v="253"/>
    <n v="47"/>
    <n v="25"/>
    <s v="1/26/2013"/>
    <x v="31"/>
    <n v="834"/>
    <n v="68"/>
    <x v="0"/>
    <x v="1"/>
    <x v="1"/>
    <s v="Leaves"/>
    <x v="2"/>
    <s v="Herbal Tea"/>
    <x v="7"/>
    <n v="65"/>
    <n v="123"/>
    <x v="19"/>
    <n v="40"/>
    <n v="60"/>
    <n v="40"/>
    <n v="100"/>
    <n v="24"/>
    <x v="0"/>
  </r>
  <r>
    <n v="719"/>
    <n v="47"/>
    <n v="-9"/>
    <s v="1/31/2013"/>
    <x v="32"/>
    <n v="521"/>
    <n v="65"/>
    <x v="1"/>
    <x v="3"/>
    <x v="1"/>
    <s v="Leaves"/>
    <x v="2"/>
    <s v="Herbal Tea"/>
    <x v="7"/>
    <n v="-9"/>
    <n v="119"/>
    <x v="4"/>
    <n v="40"/>
    <n v="60"/>
    <n v="0"/>
    <n v="100"/>
    <n v="71"/>
    <x v="0"/>
  </r>
  <r>
    <n v="970"/>
    <n v="54"/>
    <n v="13"/>
    <d v="2013-01-02T00:00:00"/>
    <x v="33"/>
    <n v="424"/>
    <n v="73"/>
    <x v="1"/>
    <x v="3"/>
    <x v="1"/>
    <s v="Leaves"/>
    <x v="2"/>
    <s v="Herbal Tea"/>
    <x v="8"/>
    <n v="43"/>
    <n v="135"/>
    <x v="4"/>
    <n v="50"/>
    <n v="60"/>
    <n v="30"/>
    <n v="110"/>
    <n v="44"/>
    <x v="0"/>
  </r>
  <r>
    <n v="305"/>
    <n v="65"/>
    <n v="14"/>
    <d v="2013-02-02T00:00:00"/>
    <x v="34"/>
    <n v="403"/>
    <n v="80"/>
    <x v="1"/>
    <x v="2"/>
    <x v="1"/>
    <s v="Leaves"/>
    <x v="2"/>
    <s v="Herbal Tea"/>
    <x v="7"/>
    <n v="34"/>
    <n v="155"/>
    <x v="14"/>
    <n v="40"/>
    <n v="60"/>
    <n v="20"/>
    <n v="100"/>
    <n v="57"/>
    <x v="0"/>
  </r>
  <r>
    <n v="407"/>
    <n v="80"/>
    <n v="44"/>
    <d v="2013-03-02T00:00:00"/>
    <x v="35"/>
    <n v="1079"/>
    <n v="96"/>
    <x v="1"/>
    <x v="2"/>
    <x v="1"/>
    <s v="Leaves"/>
    <x v="2"/>
    <s v="Herbal Tea"/>
    <x v="8"/>
    <n v="74"/>
    <n v="188"/>
    <x v="14"/>
    <n v="60"/>
    <n v="60"/>
    <n v="30"/>
    <n v="120"/>
    <n v="46"/>
    <x v="0"/>
  </r>
  <r>
    <n v="325"/>
    <n v="54"/>
    <n v="12"/>
    <d v="2013-04-02T00:00:00"/>
    <x v="36"/>
    <n v="424"/>
    <n v="73"/>
    <x v="1"/>
    <x v="0"/>
    <x v="1"/>
    <s v="Leaves"/>
    <x v="2"/>
    <s v="Herbal Tea"/>
    <x v="9"/>
    <n v="42"/>
    <n v="135"/>
    <x v="3"/>
    <n v="50"/>
    <n v="60"/>
    <n v="30"/>
    <n v="110"/>
    <n v="45"/>
    <x v="0"/>
  </r>
  <r>
    <n v="430"/>
    <n v="41"/>
    <n v="6"/>
    <d v="2013-05-02T00:00:00"/>
    <x v="37"/>
    <n v="435"/>
    <n v="60"/>
    <x v="1"/>
    <x v="0"/>
    <x v="1"/>
    <s v="Leaves"/>
    <x v="2"/>
    <s v="Herbal Tea"/>
    <x v="7"/>
    <n v="36"/>
    <n v="108"/>
    <x v="3"/>
    <n v="30"/>
    <n v="60"/>
    <n v="30"/>
    <n v="90"/>
    <n v="36"/>
    <x v="0"/>
  </r>
  <r>
    <n v="314"/>
    <n v="49"/>
    <n v="-7"/>
    <s v="2/14/2013"/>
    <x v="38"/>
    <n v="335"/>
    <n v="69"/>
    <x v="0"/>
    <x v="3"/>
    <x v="1"/>
    <s v="Leaves"/>
    <x v="2"/>
    <s v="Herbal Tea"/>
    <x v="9"/>
    <n v="-7"/>
    <n v="126"/>
    <x v="10"/>
    <n v="40"/>
    <n v="60"/>
    <n v="0"/>
    <n v="100"/>
    <n v="74"/>
    <x v="0"/>
  </r>
  <r>
    <n v="920"/>
    <n v="41"/>
    <n v="15"/>
    <s v="2/15/2013"/>
    <x v="39"/>
    <n v="320"/>
    <n v="66"/>
    <x v="0"/>
    <x v="3"/>
    <x v="1"/>
    <s v="Leaves"/>
    <x v="2"/>
    <s v="Herbal Tea"/>
    <x v="9"/>
    <n v="45"/>
    <n v="114"/>
    <x v="6"/>
    <n v="30"/>
    <n v="60"/>
    <n v="30"/>
    <n v="90"/>
    <n v="36"/>
    <x v="0"/>
  </r>
  <r>
    <n v="417"/>
    <n v="92"/>
    <n v="4"/>
    <s v="2/16/2013"/>
    <x v="40"/>
    <n v="1898"/>
    <n v="68"/>
    <x v="0"/>
    <x v="3"/>
    <x v="1"/>
    <s v="Leaves"/>
    <x v="2"/>
    <s v="Herbal Tea"/>
    <x v="7"/>
    <n v="24"/>
    <n v="171"/>
    <x v="10"/>
    <n v="80"/>
    <n v="60"/>
    <n v="20"/>
    <n v="140"/>
    <n v="52"/>
    <x v="0"/>
  </r>
  <r>
    <n v="860"/>
    <n v="68"/>
    <n v="20"/>
    <s v="2/17/2013"/>
    <x v="41"/>
    <n v="619"/>
    <n v="85"/>
    <x v="0"/>
    <x v="2"/>
    <x v="1"/>
    <s v="Leaves"/>
    <x v="2"/>
    <s v="Herbal Tea"/>
    <x v="7"/>
    <n v="40"/>
    <n v="163"/>
    <x v="13"/>
    <n v="50"/>
    <n v="60"/>
    <n v="20"/>
    <n v="110"/>
    <n v="58"/>
    <x v="0"/>
  </r>
  <r>
    <n v="203"/>
    <n v="63"/>
    <n v="13"/>
    <s v="2/18/2013"/>
    <x v="42"/>
    <n v="1075"/>
    <n v="76"/>
    <x v="0"/>
    <x v="2"/>
    <x v="1"/>
    <s v="Leaves"/>
    <x v="2"/>
    <s v="Herbal Tea"/>
    <x v="8"/>
    <n v="53"/>
    <n v="148"/>
    <x v="13"/>
    <n v="40"/>
    <n v="60"/>
    <n v="40"/>
    <n v="100"/>
    <n v="40"/>
    <x v="0"/>
  </r>
  <r>
    <n v="435"/>
    <n v="92"/>
    <n v="5"/>
    <s v="2/19/2013"/>
    <x v="43"/>
    <n v="1898"/>
    <n v="68"/>
    <x v="0"/>
    <x v="1"/>
    <x v="1"/>
    <s v="Leaves"/>
    <x v="2"/>
    <s v="Herbal Tea"/>
    <x v="8"/>
    <n v="25"/>
    <n v="171"/>
    <x v="12"/>
    <n v="80"/>
    <n v="60"/>
    <n v="20"/>
    <n v="140"/>
    <n v="51"/>
    <x v="0"/>
  </r>
  <r>
    <n v="305"/>
    <n v="80"/>
    <n v="8"/>
    <s v="2/22/2013"/>
    <x v="44"/>
    <n v="1055"/>
    <n v="94"/>
    <x v="1"/>
    <x v="2"/>
    <x v="1"/>
    <s v="Leaves"/>
    <x v="2"/>
    <s v="Herbal Tea"/>
    <x v="8"/>
    <n v="48"/>
    <n v="174"/>
    <x v="14"/>
    <n v="40"/>
    <n v="50"/>
    <n v="40"/>
    <n v="90"/>
    <n v="46"/>
    <x v="0"/>
  </r>
  <r>
    <n v="959"/>
    <n v="79"/>
    <n v="4"/>
    <d v="2013-01-03T00:00:00"/>
    <x v="45"/>
    <n v="593"/>
    <n v="98"/>
    <x v="0"/>
    <x v="2"/>
    <x v="1"/>
    <s v="Leaves"/>
    <x v="2"/>
    <s v="Herbal Tea"/>
    <x v="7"/>
    <n v="34"/>
    <n v="177"/>
    <x v="13"/>
    <n v="40"/>
    <n v="50"/>
    <n v="30"/>
    <n v="90"/>
    <n v="64"/>
    <x v="0"/>
  </r>
  <r>
    <n v="860"/>
    <n v="65"/>
    <n v="-15"/>
    <d v="2013-02-03T00:00:00"/>
    <x v="46"/>
    <n v="1053"/>
    <n v="77"/>
    <x v="0"/>
    <x v="2"/>
    <x v="1"/>
    <s v="Leaves"/>
    <x v="2"/>
    <s v="Herbal Tea"/>
    <x v="8"/>
    <n v="35"/>
    <n v="142"/>
    <x v="13"/>
    <n v="30"/>
    <n v="50"/>
    <n v="50"/>
    <n v="80"/>
    <n v="42"/>
    <x v="0"/>
  </r>
  <r>
    <n v="773"/>
    <n v="40"/>
    <n v="-3"/>
    <d v="2013-06-03T00:00:00"/>
    <x v="47"/>
    <n v="536"/>
    <n v="52"/>
    <x v="1"/>
    <x v="3"/>
    <x v="1"/>
    <s v="Leaves"/>
    <x v="2"/>
    <s v="Herbal Tea"/>
    <x v="7"/>
    <n v="27"/>
    <n v="92"/>
    <x v="17"/>
    <n v="30"/>
    <n v="50"/>
    <n v="30"/>
    <n v="80"/>
    <n v="25"/>
    <x v="0"/>
  </r>
  <r>
    <n v="614"/>
    <n v="36"/>
    <n v="-10"/>
    <d v="2013-07-03T00:00:00"/>
    <x v="48"/>
    <n v="862"/>
    <n v="52"/>
    <x v="1"/>
    <x v="3"/>
    <x v="1"/>
    <s v="Leaves"/>
    <x v="2"/>
    <s v="Herbal Tea"/>
    <x v="7"/>
    <n v="30"/>
    <n v="88"/>
    <x v="8"/>
    <n v="30"/>
    <n v="50"/>
    <n v="40"/>
    <n v="80"/>
    <n v="22"/>
    <x v="0"/>
  </r>
  <r>
    <n v="617"/>
    <n v="55"/>
    <n v="-5"/>
    <d v="2013-08-03T00:00:00"/>
    <x v="49"/>
    <n v="410"/>
    <n v="69"/>
    <x v="1"/>
    <x v="2"/>
    <x v="1"/>
    <s v="Leaves"/>
    <x v="2"/>
    <s v="Herbal Tea"/>
    <x v="7"/>
    <n v="15"/>
    <n v="124"/>
    <x v="15"/>
    <n v="40"/>
    <n v="50"/>
    <n v="20"/>
    <n v="90"/>
    <n v="54"/>
    <x v="0"/>
  </r>
  <r>
    <n v="707"/>
    <n v="40"/>
    <n v="-3"/>
    <d v="2013-09-03T00:00:00"/>
    <x v="50"/>
    <n v="536"/>
    <n v="52"/>
    <x v="1"/>
    <x v="1"/>
    <x v="1"/>
    <s v="Leaves"/>
    <x v="2"/>
    <s v="Herbal Tea"/>
    <x v="8"/>
    <n v="27"/>
    <n v="92"/>
    <x v="18"/>
    <n v="30"/>
    <n v="50"/>
    <n v="30"/>
    <n v="80"/>
    <n v="25"/>
    <x v="0"/>
  </r>
  <r>
    <n v="573"/>
    <n v="44"/>
    <n v="-8"/>
    <s v="3/19/2013"/>
    <x v="51"/>
    <n v="325"/>
    <n v="62"/>
    <x v="0"/>
    <x v="3"/>
    <x v="1"/>
    <s v="Leaves"/>
    <x v="2"/>
    <s v="Herbal Tea"/>
    <x v="9"/>
    <n v="-8"/>
    <n v="106"/>
    <x v="10"/>
    <n v="40"/>
    <n v="50"/>
    <n v="0"/>
    <n v="90"/>
    <n v="70"/>
    <x v="0"/>
  </r>
  <r>
    <n v="262"/>
    <n v="31"/>
    <n v="-13"/>
    <s v="3/20/2013"/>
    <x v="52"/>
    <n v="856"/>
    <n v="47"/>
    <x v="0"/>
    <x v="3"/>
    <x v="1"/>
    <s v="Leaves"/>
    <x v="2"/>
    <s v="Herbal Tea"/>
    <x v="7"/>
    <n v="27"/>
    <n v="78"/>
    <x v="6"/>
    <n v="20"/>
    <n v="50"/>
    <n v="40"/>
    <n v="70"/>
    <n v="20"/>
    <x v="0"/>
  </r>
  <r>
    <n v="475"/>
    <n v="69"/>
    <n v="8"/>
    <s v="3/21/2013"/>
    <x v="53"/>
    <n v="1060"/>
    <n v="81"/>
    <x v="0"/>
    <x v="2"/>
    <x v="1"/>
    <s v="Leaves"/>
    <x v="2"/>
    <s v="Herbal Tea"/>
    <x v="8"/>
    <n v="38"/>
    <n v="150"/>
    <x v="13"/>
    <n v="50"/>
    <n v="50"/>
    <n v="30"/>
    <n v="100"/>
    <n v="43"/>
    <x v="0"/>
  </r>
  <r>
    <n v="773"/>
    <n v="43"/>
    <n v="-1"/>
    <s v="3/27/2013"/>
    <x v="54"/>
    <n v="531"/>
    <n v="56"/>
    <x v="1"/>
    <x v="3"/>
    <x v="1"/>
    <s v="Leaves"/>
    <x v="2"/>
    <s v="Herbal Tea"/>
    <x v="7"/>
    <n v="29"/>
    <n v="99"/>
    <x v="17"/>
    <n v="40"/>
    <n v="50"/>
    <n v="30"/>
    <n v="90"/>
    <n v="27"/>
    <x v="0"/>
  </r>
  <r>
    <n v="805"/>
    <n v="43"/>
    <n v="-1"/>
    <s v="3/28/2013"/>
    <x v="55"/>
    <n v="531"/>
    <n v="56"/>
    <x v="1"/>
    <x v="1"/>
    <x v="1"/>
    <s v="Leaves"/>
    <x v="2"/>
    <s v="Herbal Tea"/>
    <x v="8"/>
    <n v="29"/>
    <n v="99"/>
    <x v="18"/>
    <n v="40"/>
    <n v="50"/>
    <n v="30"/>
    <n v="90"/>
    <n v="27"/>
    <x v="0"/>
  </r>
  <r>
    <n v="904"/>
    <n v="80"/>
    <n v="31"/>
    <s v="4/13/2013"/>
    <x v="56"/>
    <n v="1055"/>
    <n v="94"/>
    <x v="1"/>
    <x v="2"/>
    <x v="1"/>
    <s v="Leaves"/>
    <x v="2"/>
    <s v="Herbal Tea"/>
    <x v="8"/>
    <n v="71"/>
    <n v="185"/>
    <x v="14"/>
    <n v="40"/>
    <n v="50"/>
    <n v="40"/>
    <n v="90"/>
    <n v="46"/>
    <x v="0"/>
  </r>
  <r>
    <n v="203"/>
    <n v="79"/>
    <n v="20"/>
    <s v="4/20/2013"/>
    <x v="57"/>
    <n v="593"/>
    <n v="98"/>
    <x v="0"/>
    <x v="2"/>
    <x v="1"/>
    <s v="Leaves"/>
    <x v="2"/>
    <s v="Herbal Tea"/>
    <x v="7"/>
    <n v="50"/>
    <n v="189"/>
    <x v="13"/>
    <n v="40"/>
    <n v="50"/>
    <n v="30"/>
    <n v="90"/>
    <n v="64"/>
    <x v="0"/>
  </r>
  <r>
    <n v="203"/>
    <n v="65"/>
    <n v="2"/>
    <s v="4/21/2013"/>
    <x v="58"/>
    <n v="1053"/>
    <n v="77"/>
    <x v="0"/>
    <x v="2"/>
    <x v="1"/>
    <s v="Leaves"/>
    <x v="2"/>
    <s v="Herbal Tea"/>
    <x v="8"/>
    <n v="52"/>
    <n v="151"/>
    <x v="13"/>
    <n v="30"/>
    <n v="50"/>
    <n v="50"/>
    <n v="80"/>
    <n v="42"/>
    <x v="0"/>
  </r>
  <r>
    <n v="312"/>
    <n v="40"/>
    <n v="10"/>
    <s v="4/25/2013"/>
    <x v="59"/>
    <n v="536"/>
    <n v="52"/>
    <x v="1"/>
    <x v="3"/>
    <x v="1"/>
    <s v="Leaves"/>
    <x v="2"/>
    <s v="Herbal Tea"/>
    <x v="7"/>
    <n v="40"/>
    <n v="98"/>
    <x v="17"/>
    <n v="30"/>
    <n v="50"/>
    <n v="30"/>
    <n v="80"/>
    <n v="25"/>
    <x v="0"/>
  </r>
  <r>
    <n v="419"/>
    <n v="36"/>
    <n v="5"/>
    <s v="4/26/2013"/>
    <x v="60"/>
    <n v="862"/>
    <n v="52"/>
    <x v="1"/>
    <x v="3"/>
    <x v="1"/>
    <s v="Leaves"/>
    <x v="2"/>
    <s v="Herbal Tea"/>
    <x v="7"/>
    <n v="45"/>
    <n v="94"/>
    <x v="8"/>
    <n v="30"/>
    <n v="50"/>
    <n v="40"/>
    <n v="80"/>
    <n v="22"/>
    <x v="0"/>
  </r>
  <r>
    <n v="857"/>
    <n v="55"/>
    <n v="2"/>
    <s v="4/27/2013"/>
    <x v="61"/>
    <n v="410"/>
    <n v="69"/>
    <x v="1"/>
    <x v="2"/>
    <x v="1"/>
    <s v="Leaves"/>
    <x v="2"/>
    <s v="Herbal Tea"/>
    <x v="7"/>
    <n v="22"/>
    <n v="132"/>
    <x v="15"/>
    <n v="40"/>
    <n v="50"/>
    <n v="20"/>
    <n v="90"/>
    <n v="54"/>
    <x v="0"/>
  </r>
  <r>
    <n v="323"/>
    <n v="40"/>
    <n v="10"/>
    <s v="4/28/2013"/>
    <x v="62"/>
    <n v="536"/>
    <n v="52"/>
    <x v="1"/>
    <x v="1"/>
    <x v="1"/>
    <s v="Leaves"/>
    <x v="2"/>
    <s v="Herbal Tea"/>
    <x v="8"/>
    <n v="40"/>
    <n v="98"/>
    <x v="18"/>
    <n v="30"/>
    <n v="50"/>
    <n v="30"/>
    <n v="80"/>
    <n v="25"/>
    <x v="0"/>
  </r>
  <r>
    <n v="314"/>
    <n v="44"/>
    <n v="-12"/>
    <d v="2013-08-05T00:00:00"/>
    <x v="63"/>
    <n v="325"/>
    <n v="62"/>
    <x v="0"/>
    <x v="3"/>
    <x v="1"/>
    <s v="Leaves"/>
    <x v="2"/>
    <s v="Herbal Tea"/>
    <x v="9"/>
    <n v="-12"/>
    <n v="113"/>
    <x v="10"/>
    <n v="40"/>
    <n v="50"/>
    <n v="0"/>
    <n v="90"/>
    <n v="70"/>
    <x v="0"/>
  </r>
  <r>
    <n v="715"/>
    <n v="31"/>
    <n v="0"/>
    <d v="2013-09-05T00:00:00"/>
    <x v="64"/>
    <n v="856"/>
    <n v="47"/>
    <x v="0"/>
    <x v="3"/>
    <x v="1"/>
    <s v="Leaves"/>
    <x v="2"/>
    <s v="Herbal Tea"/>
    <x v="7"/>
    <n v="40"/>
    <n v="83"/>
    <x v="6"/>
    <n v="20"/>
    <n v="50"/>
    <n v="40"/>
    <n v="70"/>
    <n v="20"/>
    <x v="0"/>
  </r>
  <r>
    <n v="959"/>
    <n v="69"/>
    <n v="26"/>
    <d v="2013-10-05T00:00:00"/>
    <x v="65"/>
    <n v="1060"/>
    <n v="81"/>
    <x v="0"/>
    <x v="2"/>
    <x v="1"/>
    <s v="Leaves"/>
    <x v="2"/>
    <s v="Herbal Tea"/>
    <x v="8"/>
    <n v="56"/>
    <n v="160"/>
    <x v="13"/>
    <n v="50"/>
    <n v="50"/>
    <n v="30"/>
    <n v="100"/>
    <n v="43"/>
    <x v="0"/>
  </r>
  <r>
    <n v="312"/>
    <n v="43"/>
    <n v="13"/>
    <s v="5/16/2013"/>
    <x v="66"/>
    <n v="531"/>
    <n v="56"/>
    <x v="1"/>
    <x v="3"/>
    <x v="1"/>
    <s v="Leaves"/>
    <x v="2"/>
    <s v="Herbal Tea"/>
    <x v="7"/>
    <n v="43"/>
    <n v="106"/>
    <x v="17"/>
    <n v="40"/>
    <n v="50"/>
    <n v="30"/>
    <n v="90"/>
    <n v="27"/>
    <x v="0"/>
  </r>
  <r>
    <n v="323"/>
    <n v="43"/>
    <n v="13"/>
    <s v="5/17/2013"/>
    <x v="67"/>
    <n v="531"/>
    <n v="56"/>
    <x v="1"/>
    <x v="1"/>
    <x v="1"/>
    <s v="Leaves"/>
    <x v="2"/>
    <s v="Herbal Tea"/>
    <x v="8"/>
    <n v="43"/>
    <n v="106"/>
    <x v="18"/>
    <n v="40"/>
    <n v="50"/>
    <n v="30"/>
    <n v="90"/>
    <n v="27"/>
    <x v="0"/>
  </r>
  <r>
    <n v="630"/>
    <n v="39"/>
    <n v="-13"/>
    <d v="2013-01-06T00:00:00"/>
    <x v="68"/>
    <n v="541"/>
    <n v="51"/>
    <x v="1"/>
    <x v="3"/>
    <x v="1"/>
    <s v="Leaves"/>
    <x v="2"/>
    <s v="Herbal Tea"/>
    <x v="7"/>
    <n v="27"/>
    <n v="90"/>
    <x v="17"/>
    <n v="20"/>
    <n v="40"/>
    <n v="40"/>
    <n v="60"/>
    <n v="24"/>
    <x v="0"/>
  </r>
  <r>
    <n v="209"/>
    <n v="39"/>
    <n v="-14"/>
    <d v="2013-02-06T00:00:00"/>
    <x v="69"/>
    <n v="541"/>
    <n v="51"/>
    <x v="1"/>
    <x v="1"/>
    <x v="1"/>
    <s v="Leaves"/>
    <x v="2"/>
    <s v="Herbal Tea"/>
    <x v="8"/>
    <n v="26"/>
    <n v="90"/>
    <x v="18"/>
    <n v="20"/>
    <n v="40"/>
    <n v="40"/>
    <n v="60"/>
    <n v="25"/>
    <x v="0"/>
  </r>
  <r>
    <n v="505"/>
    <n v="31"/>
    <n v="-24"/>
    <d v="2013-08-06T00:00:00"/>
    <x v="70"/>
    <n v="1000"/>
    <n v="37"/>
    <x v="0"/>
    <x v="0"/>
    <x v="1"/>
    <s v="Leaves"/>
    <x v="2"/>
    <s v="Herbal Tea"/>
    <x v="7"/>
    <n v="6"/>
    <n v="68"/>
    <x v="7"/>
    <n v="10"/>
    <n v="40"/>
    <n v="30"/>
    <n v="50"/>
    <n v="31"/>
    <x v="0"/>
  </r>
  <r>
    <n v="937"/>
    <n v="32"/>
    <n v="-1"/>
    <s v="6/14/2013"/>
    <x v="71"/>
    <n v="482"/>
    <n v="48"/>
    <x v="1"/>
    <x v="3"/>
    <x v="1"/>
    <s v="Leaves"/>
    <x v="2"/>
    <s v="Herbal Tea"/>
    <x v="9"/>
    <n v="29"/>
    <n v="80"/>
    <x v="8"/>
    <n v="30"/>
    <n v="40"/>
    <n v="30"/>
    <n v="70"/>
    <n v="19"/>
    <x v="0"/>
  </r>
  <r>
    <n v="407"/>
    <n v="54"/>
    <n v="3"/>
    <s v="6/15/2013"/>
    <x v="72"/>
    <n v="391"/>
    <n v="67"/>
    <x v="1"/>
    <x v="2"/>
    <x v="1"/>
    <s v="Leaves"/>
    <x v="2"/>
    <s v="Herbal Tea"/>
    <x v="7"/>
    <n v="13"/>
    <n v="121"/>
    <x v="14"/>
    <n v="40"/>
    <n v="40"/>
    <n v="10"/>
    <n v="80"/>
    <n v="54"/>
    <x v="0"/>
  </r>
  <r>
    <n v="573"/>
    <n v="82"/>
    <n v="-9"/>
    <s v="6/24/2013"/>
    <x v="73"/>
    <n v="1804"/>
    <n v="40"/>
    <x v="0"/>
    <x v="3"/>
    <x v="1"/>
    <s v="Leaves"/>
    <x v="2"/>
    <s v="Herbal Tea"/>
    <x v="7"/>
    <n v="-9"/>
    <n v="122"/>
    <x v="10"/>
    <n v="70"/>
    <n v="40"/>
    <n v="0"/>
    <n v="110"/>
    <n v="49"/>
    <x v="0"/>
  </r>
  <r>
    <n v="801"/>
    <n v="82"/>
    <n v="-8"/>
    <s v="6/25/2013"/>
    <x v="74"/>
    <n v="1804"/>
    <n v="40"/>
    <x v="0"/>
    <x v="1"/>
    <x v="1"/>
    <s v="Leaves"/>
    <x v="2"/>
    <s v="Herbal Tea"/>
    <x v="8"/>
    <n v="-8"/>
    <n v="122"/>
    <x v="12"/>
    <n v="70"/>
    <n v="40"/>
    <n v="0"/>
    <n v="110"/>
    <n v="48"/>
    <x v="0"/>
  </r>
  <r>
    <n v="937"/>
    <n v="29"/>
    <n v="-5"/>
    <d v="2013-01-07T00:00:00"/>
    <x v="75"/>
    <n v="490"/>
    <n v="44"/>
    <x v="1"/>
    <x v="3"/>
    <x v="1"/>
    <s v="Leaves"/>
    <x v="2"/>
    <s v="Herbal Tea"/>
    <x v="9"/>
    <n v="25"/>
    <n v="73"/>
    <x v="8"/>
    <n v="20"/>
    <n v="40"/>
    <n v="30"/>
    <n v="60"/>
    <n v="19"/>
    <x v="0"/>
  </r>
  <r>
    <n v="330"/>
    <n v="33"/>
    <n v="-1"/>
    <d v="2013-02-07T00:00:00"/>
    <x v="76"/>
    <n v="870"/>
    <n v="49"/>
    <x v="1"/>
    <x v="3"/>
    <x v="1"/>
    <s v="Leaves"/>
    <x v="2"/>
    <s v="Herbal Tea"/>
    <x v="7"/>
    <n v="29"/>
    <n v="82"/>
    <x v="8"/>
    <n v="30"/>
    <n v="40"/>
    <n v="30"/>
    <n v="70"/>
    <n v="20"/>
    <x v="0"/>
  </r>
  <r>
    <n v="508"/>
    <n v="46"/>
    <n v="-3"/>
    <d v="2013-03-07T00:00:00"/>
    <x v="77"/>
    <n v="422"/>
    <n v="57"/>
    <x v="1"/>
    <x v="2"/>
    <x v="1"/>
    <s v="Leaves"/>
    <x v="2"/>
    <s v="Herbal Tea"/>
    <x v="7"/>
    <n v="7"/>
    <n v="103"/>
    <x v="15"/>
    <n v="30"/>
    <n v="40"/>
    <n v="10"/>
    <n v="70"/>
    <n v="50"/>
    <x v="0"/>
  </r>
  <r>
    <n v="715"/>
    <n v="34"/>
    <n v="0"/>
    <d v="2013-09-07T00:00:00"/>
    <x v="78"/>
    <n v="863"/>
    <n v="51"/>
    <x v="0"/>
    <x v="3"/>
    <x v="1"/>
    <s v="Leaves"/>
    <x v="2"/>
    <s v="Herbal Tea"/>
    <x v="7"/>
    <n v="30"/>
    <n v="85"/>
    <x v="6"/>
    <n v="30"/>
    <n v="40"/>
    <n v="30"/>
    <n v="70"/>
    <n v="21"/>
    <x v="0"/>
  </r>
  <r>
    <n v="603"/>
    <n v="39"/>
    <n v="-8"/>
    <d v="2013-10-07T00:00:00"/>
    <x v="280"/>
    <n v="250"/>
    <n v="49"/>
    <x v="0"/>
    <x v="2"/>
    <x v="1"/>
    <s v="Leaves"/>
    <x v="2"/>
    <s v="Herbal Tea"/>
    <x v="7"/>
    <n v="2"/>
    <n v="88"/>
    <x v="2"/>
    <n v="20"/>
    <n v="40"/>
    <n v="10"/>
    <n v="60"/>
    <n v="47"/>
    <x v="0"/>
  </r>
  <r>
    <n v="505"/>
    <n v="31"/>
    <n v="-13"/>
    <d v="2013-11-07T00:00:00"/>
    <x v="281"/>
    <n v="1009"/>
    <n v="38"/>
    <x v="0"/>
    <x v="0"/>
    <x v="1"/>
    <s v="Leaves"/>
    <x v="2"/>
    <s v="Herbal Tea"/>
    <x v="7"/>
    <n v="7"/>
    <n v="69"/>
    <x v="7"/>
    <n v="20"/>
    <n v="40"/>
    <n v="20"/>
    <n v="60"/>
    <n v="31"/>
    <x v="0"/>
  </r>
  <r>
    <n v="312"/>
    <n v="39"/>
    <n v="0"/>
    <s v="7/18/2013"/>
    <x v="282"/>
    <n v="541"/>
    <n v="51"/>
    <x v="1"/>
    <x v="3"/>
    <x v="1"/>
    <s v="Leaves"/>
    <x v="2"/>
    <s v="Herbal Tea"/>
    <x v="7"/>
    <n v="40"/>
    <n v="96"/>
    <x v="17"/>
    <n v="20"/>
    <n v="40"/>
    <n v="40"/>
    <n v="60"/>
    <n v="24"/>
    <x v="0"/>
  </r>
  <r>
    <n v="530"/>
    <n v="39"/>
    <n v="-1"/>
    <s v="7/19/2013"/>
    <x v="283"/>
    <n v="541"/>
    <n v="51"/>
    <x v="1"/>
    <x v="1"/>
    <x v="1"/>
    <s v="Leaves"/>
    <x v="2"/>
    <s v="Herbal Tea"/>
    <x v="8"/>
    <n v="39"/>
    <n v="96"/>
    <x v="18"/>
    <n v="20"/>
    <n v="40"/>
    <n v="40"/>
    <n v="60"/>
    <n v="25"/>
    <x v="0"/>
  </r>
  <r>
    <n v="505"/>
    <n v="31"/>
    <n v="-21"/>
    <s v="7/25/2013"/>
    <x v="284"/>
    <n v="1000"/>
    <n v="37"/>
    <x v="0"/>
    <x v="0"/>
    <x v="1"/>
    <s v="Leaves"/>
    <x v="2"/>
    <s v="Herbal Tea"/>
    <x v="7"/>
    <n v="9"/>
    <n v="72"/>
    <x v="7"/>
    <n v="10"/>
    <n v="40"/>
    <n v="30"/>
    <n v="50"/>
    <n v="31"/>
    <x v="0"/>
  </r>
  <r>
    <n v="440"/>
    <n v="32"/>
    <n v="13"/>
    <s v="7/31/2013"/>
    <x v="285"/>
    <n v="482"/>
    <n v="48"/>
    <x v="1"/>
    <x v="3"/>
    <x v="1"/>
    <s v="Leaves"/>
    <x v="2"/>
    <s v="Herbal Tea"/>
    <x v="9"/>
    <n v="43"/>
    <n v="85"/>
    <x v="8"/>
    <n v="30"/>
    <n v="40"/>
    <n v="30"/>
    <n v="70"/>
    <n v="19"/>
    <x v="0"/>
  </r>
  <r>
    <n v="561"/>
    <n v="54"/>
    <n v="9"/>
    <d v="2013-01-08T00:00:00"/>
    <x v="286"/>
    <n v="391"/>
    <n v="67"/>
    <x v="1"/>
    <x v="2"/>
    <x v="1"/>
    <s v="Leaves"/>
    <x v="2"/>
    <s v="Herbal Tea"/>
    <x v="7"/>
    <n v="19"/>
    <n v="129"/>
    <x v="14"/>
    <n v="40"/>
    <n v="40"/>
    <n v="10"/>
    <n v="80"/>
    <n v="54"/>
    <x v="0"/>
  </r>
  <r>
    <n v="314"/>
    <n v="82"/>
    <n v="-13"/>
    <d v="2013-10-08T00:00:00"/>
    <x v="287"/>
    <n v="1804"/>
    <n v="40"/>
    <x v="0"/>
    <x v="3"/>
    <x v="1"/>
    <s v="Leaves"/>
    <x v="2"/>
    <s v="Herbal Tea"/>
    <x v="7"/>
    <n v="-13"/>
    <n v="130"/>
    <x v="10"/>
    <n v="70"/>
    <n v="40"/>
    <n v="0"/>
    <n v="110"/>
    <n v="49"/>
    <x v="0"/>
  </r>
  <r>
    <n v="435"/>
    <n v="82"/>
    <n v="-12"/>
    <d v="2013-11-08T00:00:00"/>
    <x v="288"/>
    <n v="1804"/>
    <n v="40"/>
    <x v="0"/>
    <x v="1"/>
    <x v="1"/>
    <s v="Leaves"/>
    <x v="2"/>
    <s v="Herbal Tea"/>
    <x v="8"/>
    <n v="-12"/>
    <n v="130"/>
    <x v="12"/>
    <n v="70"/>
    <n v="40"/>
    <n v="0"/>
    <n v="110"/>
    <n v="48"/>
    <x v="0"/>
  </r>
  <r>
    <n v="614"/>
    <n v="29"/>
    <n v="7"/>
    <s v="8/17/2013"/>
    <x v="289"/>
    <n v="490"/>
    <n v="44"/>
    <x v="1"/>
    <x v="3"/>
    <x v="1"/>
    <s v="Leaves"/>
    <x v="2"/>
    <s v="Herbal Tea"/>
    <x v="9"/>
    <n v="37"/>
    <n v="78"/>
    <x v="8"/>
    <n v="20"/>
    <n v="40"/>
    <n v="30"/>
    <n v="60"/>
    <n v="19"/>
    <x v="0"/>
  </r>
  <r>
    <n v="440"/>
    <n v="33"/>
    <n v="13"/>
    <s v="8/18/2013"/>
    <x v="290"/>
    <n v="870"/>
    <n v="49"/>
    <x v="1"/>
    <x v="3"/>
    <x v="1"/>
    <s v="Leaves"/>
    <x v="2"/>
    <s v="Herbal Tea"/>
    <x v="7"/>
    <n v="43"/>
    <n v="87"/>
    <x v="8"/>
    <n v="30"/>
    <n v="40"/>
    <n v="30"/>
    <n v="70"/>
    <n v="20"/>
    <x v="0"/>
  </r>
  <r>
    <n v="774"/>
    <n v="46"/>
    <n v="0"/>
    <s v="8/19/2013"/>
    <x v="291"/>
    <n v="422"/>
    <n v="57"/>
    <x v="1"/>
    <x v="2"/>
    <x v="1"/>
    <s v="Leaves"/>
    <x v="2"/>
    <s v="Herbal Tea"/>
    <x v="7"/>
    <n v="10"/>
    <n v="110"/>
    <x v="15"/>
    <n v="30"/>
    <n v="40"/>
    <n v="10"/>
    <n v="70"/>
    <n v="50"/>
    <x v="0"/>
  </r>
  <r>
    <n v="715"/>
    <n v="34"/>
    <n v="15"/>
    <s v="8/25/2013"/>
    <x v="292"/>
    <n v="863"/>
    <n v="51"/>
    <x v="0"/>
    <x v="3"/>
    <x v="1"/>
    <s v="Leaves"/>
    <x v="2"/>
    <s v="Herbal Tea"/>
    <x v="7"/>
    <n v="45"/>
    <n v="91"/>
    <x v="6"/>
    <n v="30"/>
    <n v="40"/>
    <n v="30"/>
    <n v="70"/>
    <n v="21"/>
    <x v="0"/>
  </r>
  <r>
    <n v="603"/>
    <n v="39"/>
    <n v="-7"/>
    <s v="8/26/2013"/>
    <x v="293"/>
    <n v="250"/>
    <n v="49"/>
    <x v="0"/>
    <x v="2"/>
    <x v="1"/>
    <s v="Leaves"/>
    <x v="2"/>
    <s v="Herbal Tea"/>
    <x v="7"/>
    <n v="3"/>
    <n v="94"/>
    <x v="2"/>
    <n v="20"/>
    <n v="40"/>
    <n v="10"/>
    <n v="60"/>
    <n v="47"/>
    <x v="0"/>
  </r>
  <r>
    <n v="505"/>
    <n v="31"/>
    <n v="-10"/>
    <s v="8/27/2013"/>
    <x v="294"/>
    <n v="1009"/>
    <n v="38"/>
    <x v="0"/>
    <x v="0"/>
    <x v="1"/>
    <s v="Leaves"/>
    <x v="2"/>
    <s v="Herbal Tea"/>
    <x v="7"/>
    <n v="10"/>
    <n v="74"/>
    <x v="7"/>
    <n v="20"/>
    <n v="40"/>
    <n v="20"/>
    <n v="60"/>
    <n v="31"/>
    <x v="0"/>
  </r>
  <r>
    <n v="405"/>
    <n v="56"/>
    <n v="-34"/>
    <d v="2013-12-09T00:00:00"/>
    <x v="295"/>
    <n v="385"/>
    <n v="70"/>
    <x v="0"/>
    <x v="0"/>
    <x v="1"/>
    <s v="Leaves"/>
    <x v="2"/>
    <s v="Herbal Tea"/>
    <x v="9"/>
    <n v="16"/>
    <n v="126"/>
    <x v="0"/>
    <n v="40"/>
    <n v="70"/>
    <n v="50"/>
    <n v="110"/>
    <n v="54"/>
    <x v="0"/>
  </r>
  <r>
    <n v="435"/>
    <n v="45"/>
    <n v="-37"/>
    <s v="9/13/2013"/>
    <x v="296"/>
    <n v="447"/>
    <n v="69"/>
    <x v="0"/>
    <x v="1"/>
    <x v="1"/>
    <s v="Leaves"/>
    <x v="2"/>
    <s v="Herbal Tea"/>
    <x v="7"/>
    <n v="23"/>
    <n v="114"/>
    <x v="12"/>
    <n v="20"/>
    <n v="70"/>
    <n v="60"/>
    <n v="90"/>
    <n v="46"/>
    <x v="0"/>
  </r>
  <r>
    <n v="303"/>
    <n v="52"/>
    <n v="-14"/>
    <s v="9/16/2013"/>
    <x v="297"/>
    <n v="509"/>
    <n v="73"/>
    <x v="1"/>
    <x v="3"/>
    <x v="1"/>
    <s v="Leaves"/>
    <x v="2"/>
    <s v="Herbal Tea"/>
    <x v="7"/>
    <n v="-4"/>
    <n v="125"/>
    <x v="4"/>
    <n v="40"/>
    <n v="70"/>
    <n v="10"/>
    <n v="110"/>
    <n v="77"/>
    <x v="0"/>
  </r>
  <r>
    <n v="720"/>
    <n v="59"/>
    <n v="-8"/>
    <s v="9/17/2013"/>
    <x v="298"/>
    <n v="411"/>
    <n v="79"/>
    <x v="1"/>
    <x v="3"/>
    <x v="1"/>
    <s v="Leaves"/>
    <x v="2"/>
    <s v="Herbal Tea"/>
    <x v="8"/>
    <n v="32"/>
    <n v="138"/>
    <x v="4"/>
    <n v="50"/>
    <n v="70"/>
    <n v="40"/>
    <n v="120"/>
    <n v="47"/>
    <x v="0"/>
  </r>
  <r>
    <n v="713"/>
    <n v="59"/>
    <n v="-8"/>
    <s v="9/18/2013"/>
    <x v="299"/>
    <n v="411"/>
    <n v="79"/>
    <x v="1"/>
    <x v="0"/>
    <x v="1"/>
    <s v="Leaves"/>
    <x v="2"/>
    <s v="Herbal Tea"/>
    <x v="9"/>
    <n v="32"/>
    <n v="138"/>
    <x v="3"/>
    <n v="50"/>
    <n v="70"/>
    <n v="40"/>
    <n v="120"/>
    <n v="47"/>
    <x v="0"/>
  </r>
  <r>
    <n v="860"/>
    <n v="82"/>
    <n v="8"/>
    <s v="9/25/2013"/>
    <x v="300"/>
    <n v="601"/>
    <n v="102"/>
    <x v="0"/>
    <x v="2"/>
    <x v="1"/>
    <s v="Leaves"/>
    <x v="2"/>
    <s v="Herbal Tea"/>
    <x v="7"/>
    <n v="38"/>
    <n v="184"/>
    <x v="13"/>
    <n v="60"/>
    <n v="70"/>
    <n v="30"/>
    <n v="130"/>
    <n v="64"/>
    <x v="0"/>
  </r>
  <r>
    <n v="405"/>
    <n v="65"/>
    <n v="2"/>
    <d v="2013-10-10T00:00:00"/>
    <x v="301"/>
    <n v="403"/>
    <n v="80"/>
    <x v="0"/>
    <x v="0"/>
    <x v="1"/>
    <s v="Leaves"/>
    <x v="2"/>
    <s v="Herbal Tea"/>
    <x v="9"/>
    <n v="22"/>
    <n v="145"/>
    <x v="0"/>
    <n v="60"/>
    <n v="70"/>
    <n v="20"/>
    <n v="130"/>
    <n v="58"/>
    <x v="0"/>
  </r>
  <r>
    <n v="435"/>
    <n v="52"/>
    <n v="-4"/>
    <d v="2013-11-10T00:00:00"/>
    <x v="302"/>
    <n v="327"/>
    <n v="75"/>
    <x v="0"/>
    <x v="1"/>
    <x v="1"/>
    <s v="Leaves"/>
    <x v="2"/>
    <s v="Herbal Tea"/>
    <x v="9"/>
    <n v="36"/>
    <n v="127"/>
    <x v="12"/>
    <n v="40"/>
    <n v="70"/>
    <n v="40"/>
    <n v="110"/>
    <n v="39"/>
    <x v="0"/>
  </r>
  <r>
    <n v="801"/>
    <n v="48"/>
    <n v="-12"/>
    <d v="2013-12-10T00:00:00"/>
    <x v="303"/>
    <n v="462"/>
    <n v="74"/>
    <x v="0"/>
    <x v="1"/>
    <x v="1"/>
    <s v="Leaves"/>
    <x v="2"/>
    <s v="Herbal Tea"/>
    <x v="7"/>
    <n v="28"/>
    <n v="122"/>
    <x v="12"/>
    <n v="40"/>
    <n v="70"/>
    <n v="40"/>
    <n v="110"/>
    <n v="46"/>
    <x v="0"/>
  </r>
  <r>
    <n v="425"/>
    <n v="49"/>
    <n v="-4"/>
    <s v="10/13/2013"/>
    <x v="304"/>
    <n v="845"/>
    <n v="71"/>
    <x v="0"/>
    <x v="1"/>
    <x v="1"/>
    <s v="Leaves"/>
    <x v="2"/>
    <s v="Herbal Tea"/>
    <x v="7"/>
    <n v="46"/>
    <n v="120"/>
    <x v="19"/>
    <n v="40"/>
    <n v="70"/>
    <n v="50"/>
    <n v="110"/>
    <n v="25"/>
    <x v="0"/>
  </r>
  <r>
    <n v="580"/>
    <n v="56"/>
    <n v="-26"/>
    <s v="10/24/2013"/>
    <x v="305"/>
    <n v="385"/>
    <n v="70"/>
    <x v="0"/>
    <x v="0"/>
    <x v="1"/>
    <s v="Leaves"/>
    <x v="2"/>
    <s v="Herbal Tea"/>
    <x v="9"/>
    <n v="24"/>
    <n v="134"/>
    <x v="0"/>
    <n v="40"/>
    <n v="70"/>
    <n v="50"/>
    <n v="110"/>
    <n v="54"/>
    <x v="0"/>
  </r>
  <r>
    <n v="435"/>
    <n v="45"/>
    <n v="-26"/>
    <s v="10/25/2013"/>
    <x v="306"/>
    <n v="447"/>
    <n v="69"/>
    <x v="0"/>
    <x v="1"/>
    <x v="1"/>
    <s v="Leaves"/>
    <x v="2"/>
    <s v="Herbal Tea"/>
    <x v="7"/>
    <n v="34"/>
    <n v="121"/>
    <x v="12"/>
    <n v="20"/>
    <n v="70"/>
    <n v="60"/>
    <n v="90"/>
    <n v="46"/>
    <x v="0"/>
  </r>
  <r>
    <n v="970"/>
    <n v="52"/>
    <n v="-16"/>
    <s v="10/28/2013"/>
    <x v="307"/>
    <n v="509"/>
    <n v="73"/>
    <x v="1"/>
    <x v="3"/>
    <x v="1"/>
    <s v="Leaves"/>
    <x v="2"/>
    <s v="Herbal Tea"/>
    <x v="7"/>
    <n v="-6"/>
    <n v="133"/>
    <x v="4"/>
    <n v="40"/>
    <n v="70"/>
    <n v="10"/>
    <n v="110"/>
    <n v="77"/>
    <x v="0"/>
  </r>
  <r>
    <n v="970"/>
    <n v="59"/>
    <n v="7"/>
    <s v="10/29/2013"/>
    <x v="308"/>
    <n v="411"/>
    <n v="79"/>
    <x v="1"/>
    <x v="3"/>
    <x v="1"/>
    <s v="Leaves"/>
    <x v="2"/>
    <s v="Herbal Tea"/>
    <x v="8"/>
    <n v="47"/>
    <n v="147"/>
    <x v="4"/>
    <n v="50"/>
    <n v="70"/>
    <n v="40"/>
    <n v="120"/>
    <n v="47"/>
    <x v="0"/>
  </r>
  <r>
    <n v="936"/>
    <n v="59"/>
    <n v="7"/>
    <s v="10/30/2013"/>
    <x v="309"/>
    <n v="411"/>
    <n v="79"/>
    <x v="1"/>
    <x v="0"/>
    <x v="1"/>
    <s v="Leaves"/>
    <x v="2"/>
    <s v="Herbal Tea"/>
    <x v="9"/>
    <n v="47"/>
    <n v="147"/>
    <x v="3"/>
    <n v="50"/>
    <n v="70"/>
    <n v="40"/>
    <n v="120"/>
    <n v="47"/>
    <x v="0"/>
  </r>
  <r>
    <n v="475"/>
    <n v="82"/>
    <n v="26"/>
    <d v="2013-06-11T00:00:00"/>
    <x v="310"/>
    <n v="601"/>
    <n v="102"/>
    <x v="0"/>
    <x v="2"/>
    <x v="1"/>
    <s v="Leaves"/>
    <x v="2"/>
    <s v="Herbal Tea"/>
    <x v="7"/>
    <n v="56"/>
    <n v="196"/>
    <x v="13"/>
    <n v="60"/>
    <n v="70"/>
    <n v="30"/>
    <n v="130"/>
    <n v="64"/>
    <x v="0"/>
  </r>
  <r>
    <n v="405"/>
    <n v="65"/>
    <n v="13"/>
    <s v="11/21/2013"/>
    <x v="311"/>
    <n v="403"/>
    <n v="80"/>
    <x v="0"/>
    <x v="0"/>
    <x v="1"/>
    <s v="Leaves"/>
    <x v="2"/>
    <s v="Herbal Tea"/>
    <x v="9"/>
    <n v="33"/>
    <n v="155"/>
    <x v="0"/>
    <n v="60"/>
    <n v="70"/>
    <n v="20"/>
    <n v="130"/>
    <n v="58"/>
    <x v="0"/>
  </r>
  <r>
    <n v="435"/>
    <n v="52"/>
    <n v="13"/>
    <s v="11/22/2013"/>
    <x v="312"/>
    <n v="327"/>
    <n v="75"/>
    <x v="0"/>
    <x v="1"/>
    <x v="1"/>
    <s v="Leaves"/>
    <x v="2"/>
    <s v="Herbal Tea"/>
    <x v="9"/>
    <n v="53"/>
    <n v="135"/>
    <x v="12"/>
    <n v="40"/>
    <n v="70"/>
    <n v="40"/>
    <n v="110"/>
    <n v="39"/>
    <x v="0"/>
  </r>
  <r>
    <n v="435"/>
    <n v="48"/>
    <n v="2"/>
    <s v="11/23/2013"/>
    <x v="313"/>
    <n v="462"/>
    <n v="74"/>
    <x v="0"/>
    <x v="1"/>
    <x v="1"/>
    <s v="Leaves"/>
    <x v="2"/>
    <s v="Herbal Tea"/>
    <x v="7"/>
    <n v="42"/>
    <n v="130"/>
    <x v="12"/>
    <n v="40"/>
    <n v="70"/>
    <n v="40"/>
    <n v="110"/>
    <n v="46"/>
    <x v="0"/>
  </r>
  <r>
    <n v="425"/>
    <n v="49"/>
    <n v="18"/>
    <s v="11/24/2013"/>
    <x v="314"/>
    <n v="845"/>
    <n v="71"/>
    <x v="0"/>
    <x v="1"/>
    <x v="1"/>
    <s v="Leaves"/>
    <x v="2"/>
    <s v="Herbal Tea"/>
    <x v="7"/>
    <n v="68"/>
    <n v="128"/>
    <x v="19"/>
    <n v="40"/>
    <n v="70"/>
    <n v="50"/>
    <n v="110"/>
    <n v="25"/>
    <x v="0"/>
  </r>
  <r>
    <n v="937"/>
    <n v="21"/>
    <n v="-14"/>
    <s v="11/26/2013"/>
    <x v="315"/>
    <n v="480"/>
    <n v="32"/>
    <x v="1"/>
    <x v="3"/>
    <x v="1"/>
    <s v="Leaves"/>
    <x v="2"/>
    <s v="Herbal Tea"/>
    <x v="9"/>
    <n v="16"/>
    <n v="53"/>
    <x v="8"/>
    <n v="0"/>
    <n v="30"/>
    <n v="30"/>
    <n v="30"/>
    <n v="16"/>
    <x v="0"/>
  </r>
  <r>
    <n v="513"/>
    <n v="27"/>
    <n v="-10"/>
    <s v="11/27/2013"/>
    <x v="316"/>
    <n v="859"/>
    <n v="39"/>
    <x v="1"/>
    <x v="3"/>
    <x v="1"/>
    <s v="Leaves"/>
    <x v="2"/>
    <s v="Herbal Tea"/>
    <x v="7"/>
    <n v="20"/>
    <n v="66"/>
    <x v="8"/>
    <n v="10"/>
    <n v="30"/>
    <n v="30"/>
    <n v="40"/>
    <n v="19"/>
    <x v="0"/>
  </r>
  <r>
    <n v="850"/>
    <n v="56"/>
    <n v="-4"/>
    <s v="11/28/2013"/>
    <x v="317"/>
    <n v="385"/>
    <n v="70"/>
    <x v="1"/>
    <x v="2"/>
    <x v="1"/>
    <s v="Leaves"/>
    <x v="2"/>
    <s v="Herbal Tea"/>
    <x v="7"/>
    <n v="16"/>
    <n v="126"/>
    <x v="14"/>
    <n v="30"/>
    <n v="30"/>
    <n v="20"/>
    <n v="60"/>
    <n v="54"/>
    <x v="0"/>
  </r>
  <r>
    <n v="781"/>
    <n v="54"/>
    <n v="-7"/>
    <s v="11/29/2013"/>
    <x v="318"/>
    <n v="404"/>
    <n v="66"/>
    <x v="1"/>
    <x v="2"/>
    <x v="1"/>
    <s v="Leaves"/>
    <x v="2"/>
    <s v="Herbal Tea"/>
    <x v="7"/>
    <n v="13"/>
    <n v="120"/>
    <x v="15"/>
    <n v="30"/>
    <n v="30"/>
    <n v="20"/>
    <n v="60"/>
    <n v="53"/>
    <x v="0"/>
  </r>
  <r>
    <n v="603"/>
    <n v="34"/>
    <n v="-23"/>
    <d v="2013-07-12T00:00:00"/>
    <x v="319"/>
    <n v="240"/>
    <n v="43"/>
    <x v="0"/>
    <x v="2"/>
    <x v="1"/>
    <s v="Leaves"/>
    <x v="2"/>
    <s v="Herbal Tea"/>
    <x v="7"/>
    <n v="-3"/>
    <n v="77"/>
    <x v="2"/>
    <n v="10"/>
    <n v="30"/>
    <n v="20"/>
    <n v="40"/>
    <n v="46"/>
    <x v="0"/>
  </r>
  <r>
    <n v="505"/>
    <n v="21"/>
    <n v="-16"/>
    <d v="2013-08-12T00:00:00"/>
    <x v="320"/>
    <n v="846"/>
    <n v="31"/>
    <x v="0"/>
    <x v="0"/>
    <x v="1"/>
    <s v="Leaves"/>
    <x v="2"/>
    <s v="Herbal Tea"/>
    <x v="9"/>
    <n v="14"/>
    <n v="52"/>
    <x v="7"/>
    <n v="10"/>
    <n v="30"/>
    <n v="30"/>
    <n v="40"/>
    <n v="17"/>
    <x v="0"/>
  </r>
  <r>
    <n v="971"/>
    <n v="25"/>
    <n v="-13"/>
    <d v="2013-09-12T00:00:00"/>
    <x v="321"/>
    <n v="820"/>
    <n v="36"/>
    <x v="0"/>
    <x v="1"/>
    <x v="1"/>
    <s v="Leaves"/>
    <x v="2"/>
    <s v="Herbal Tea"/>
    <x v="9"/>
    <n v="17"/>
    <n v="61"/>
    <x v="11"/>
    <n v="10"/>
    <n v="30"/>
    <n v="30"/>
    <n v="40"/>
    <n v="19"/>
    <x v="0"/>
  </r>
  <r>
    <n v="603"/>
    <n v="33"/>
    <n v="-4"/>
    <s v="12/17/2013"/>
    <x v="322"/>
    <n v="243"/>
    <n v="41"/>
    <x v="0"/>
    <x v="2"/>
    <x v="1"/>
    <s v="Leaves"/>
    <x v="2"/>
    <s v="Herbal Tea"/>
    <x v="7"/>
    <n v="-4"/>
    <n v="74"/>
    <x v="2"/>
    <n v="20"/>
    <n v="30"/>
    <n v="0"/>
    <n v="50"/>
    <n v="45"/>
    <x v="0"/>
  </r>
  <r>
    <n v="505"/>
    <n v="29"/>
    <n v="-5"/>
    <s v="12/18/2013"/>
    <x v="323"/>
    <n v="1003"/>
    <n v="35"/>
    <x v="0"/>
    <x v="0"/>
    <x v="1"/>
    <s v="Leaves"/>
    <x v="2"/>
    <s v="Herbal Tea"/>
    <x v="7"/>
    <n v="5"/>
    <n v="64"/>
    <x v="7"/>
    <n v="20"/>
    <n v="30"/>
    <n v="10"/>
    <n v="50"/>
    <n v="30"/>
    <x v="0"/>
  </r>
  <r>
    <n v="503"/>
    <n v="25"/>
    <n v="-1"/>
    <s v="12/19/2013"/>
    <x v="353"/>
    <n v="823"/>
    <n v="38"/>
    <x v="0"/>
    <x v="1"/>
    <x v="1"/>
    <s v="Leaves"/>
    <x v="2"/>
    <s v="Herbal Tea"/>
    <x v="9"/>
    <n v="19"/>
    <n v="63"/>
    <x v="11"/>
    <n v="20"/>
    <n v="30"/>
    <n v="20"/>
    <n v="50"/>
    <n v="19"/>
    <x v="0"/>
  </r>
  <r>
    <n v="772"/>
    <n v="24"/>
    <n v="-8"/>
    <s v="12/24/2013"/>
    <x v="354"/>
    <n v="567"/>
    <n v="32"/>
    <x v="1"/>
    <x v="2"/>
    <x v="1"/>
    <s v="Leaves"/>
    <x v="2"/>
    <s v="Herbal Tea"/>
    <x v="9"/>
    <n v="12"/>
    <n v="56"/>
    <x v="14"/>
    <n v="10"/>
    <n v="30"/>
    <n v="20"/>
    <n v="40"/>
    <n v="20"/>
    <x v="0"/>
  </r>
  <r>
    <n v="541"/>
    <n v="24"/>
    <n v="-1"/>
    <d v="2014-01-01T00:00:00"/>
    <x v="355"/>
    <n v="829"/>
    <n v="36"/>
    <x v="0"/>
    <x v="1"/>
    <x v="1"/>
    <s v="Leaves"/>
    <x v="2"/>
    <s v="Herbal Tea"/>
    <x v="9"/>
    <n v="19"/>
    <n v="60"/>
    <x v="11"/>
    <n v="20"/>
    <n v="30"/>
    <n v="20"/>
    <n v="50"/>
    <n v="17"/>
    <x v="0"/>
  </r>
  <r>
    <n v="937"/>
    <n v="21"/>
    <n v="-6"/>
    <d v="2014-04-01T00:00:00"/>
    <x v="356"/>
    <n v="480"/>
    <n v="32"/>
    <x v="1"/>
    <x v="3"/>
    <x v="1"/>
    <s v="Leaves"/>
    <x v="2"/>
    <s v="Herbal Tea"/>
    <x v="9"/>
    <n v="24"/>
    <n v="56"/>
    <x v="8"/>
    <n v="0"/>
    <n v="30"/>
    <n v="30"/>
    <n v="30"/>
    <n v="16"/>
    <x v="0"/>
  </r>
  <r>
    <n v="937"/>
    <n v="27"/>
    <n v="0"/>
    <d v="2014-05-01T00:00:00"/>
    <x v="357"/>
    <n v="859"/>
    <n v="39"/>
    <x v="1"/>
    <x v="3"/>
    <x v="1"/>
    <s v="Leaves"/>
    <x v="2"/>
    <s v="Herbal Tea"/>
    <x v="7"/>
    <n v="30"/>
    <n v="70"/>
    <x v="8"/>
    <n v="10"/>
    <n v="30"/>
    <n v="30"/>
    <n v="40"/>
    <n v="19"/>
    <x v="0"/>
  </r>
  <r>
    <n v="786"/>
    <n v="56"/>
    <n v="4"/>
    <d v="2014-06-01T00:00:00"/>
    <x v="358"/>
    <n v="385"/>
    <n v="70"/>
    <x v="1"/>
    <x v="2"/>
    <x v="1"/>
    <s v="Leaves"/>
    <x v="2"/>
    <s v="Herbal Tea"/>
    <x v="7"/>
    <n v="24"/>
    <n v="134"/>
    <x v="14"/>
    <n v="30"/>
    <n v="30"/>
    <n v="20"/>
    <n v="60"/>
    <n v="54"/>
    <x v="0"/>
  </r>
  <r>
    <n v="339"/>
    <n v="54"/>
    <n v="-1"/>
    <d v="2014-07-01T00:00:00"/>
    <x v="359"/>
    <n v="404"/>
    <n v="66"/>
    <x v="1"/>
    <x v="2"/>
    <x v="1"/>
    <s v="Leaves"/>
    <x v="2"/>
    <s v="Herbal Tea"/>
    <x v="7"/>
    <n v="19"/>
    <n v="128"/>
    <x v="15"/>
    <n v="30"/>
    <n v="30"/>
    <n v="20"/>
    <n v="60"/>
    <n v="53"/>
    <x v="0"/>
  </r>
  <r>
    <n v="603"/>
    <n v="34"/>
    <n v="-24"/>
    <s v="1/15/2014"/>
    <x v="360"/>
    <n v="240"/>
    <n v="43"/>
    <x v="0"/>
    <x v="2"/>
    <x v="1"/>
    <s v="Leaves"/>
    <x v="2"/>
    <s v="Herbal Tea"/>
    <x v="7"/>
    <n v="-4"/>
    <n v="82"/>
    <x v="2"/>
    <n v="10"/>
    <n v="30"/>
    <n v="20"/>
    <n v="40"/>
    <n v="46"/>
    <x v="0"/>
  </r>
  <r>
    <n v="505"/>
    <n v="21"/>
    <n v="-9"/>
    <s v="1/16/2014"/>
    <x v="361"/>
    <n v="846"/>
    <n v="31"/>
    <x v="0"/>
    <x v="0"/>
    <x v="1"/>
    <s v="Leaves"/>
    <x v="2"/>
    <s v="Herbal Tea"/>
    <x v="9"/>
    <n v="21"/>
    <n v="55"/>
    <x v="7"/>
    <n v="10"/>
    <n v="30"/>
    <n v="30"/>
    <n v="40"/>
    <n v="17"/>
    <x v="0"/>
  </r>
  <r>
    <n v="971"/>
    <n v="25"/>
    <n v="-5"/>
    <s v="1/17/2014"/>
    <x v="362"/>
    <n v="820"/>
    <n v="36"/>
    <x v="0"/>
    <x v="1"/>
    <x v="1"/>
    <s v="Leaves"/>
    <x v="2"/>
    <s v="Herbal Tea"/>
    <x v="9"/>
    <n v="25"/>
    <n v="65"/>
    <x v="11"/>
    <n v="10"/>
    <n v="30"/>
    <n v="30"/>
    <n v="40"/>
    <n v="19"/>
    <x v="0"/>
  </r>
  <r>
    <n v="603"/>
    <n v="33"/>
    <n v="-6"/>
    <s v="1/25/2014"/>
    <x v="324"/>
    <n v="243"/>
    <n v="41"/>
    <x v="0"/>
    <x v="2"/>
    <x v="1"/>
    <s v="Leaves"/>
    <x v="2"/>
    <s v="Herbal Tea"/>
    <x v="7"/>
    <n v="-6"/>
    <n v="79"/>
    <x v="2"/>
    <n v="20"/>
    <n v="30"/>
    <n v="0"/>
    <n v="50"/>
    <n v="45"/>
    <x v="0"/>
  </r>
  <r>
    <n v="505"/>
    <n v="29"/>
    <n v="-3"/>
    <s v="1/26/2014"/>
    <x v="325"/>
    <n v="1003"/>
    <n v="35"/>
    <x v="0"/>
    <x v="0"/>
    <x v="1"/>
    <s v="Leaves"/>
    <x v="2"/>
    <s v="Herbal Tea"/>
    <x v="7"/>
    <n v="7"/>
    <n v="68"/>
    <x v="7"/>
    <n v="20"/>
    <n v="30"/>
    <n v="10"/>
    <n v="50"/>
    <n v="30"/>
    <x v="0"/>
  </r>
  <r>
    <n v="541"/>
    <n v="25"/>
    <n v="8"/>
    <s v="1/27/2014"/>
    <x v="79"/>
    <n v="823"/>
    <n v="38"/>
    <x v="0"/>
    <x v="1"/>
    <x v="1"/>
    <s v="Leaves"/>
    <x v="2"/>
    <s v="Herbal Tea"/>
    <x v="9"/>
    <n v="28"/>
    <n v="67"/>
    <x v="11"/>
    <n v="20"/>
    <n v="30"/>
    <n v="20"/>
    <n v="50"/>
    <n v="19"/>
    <x v="0"/>
  </r>
  <r>
    <n v="904"/>
    <n v="24"/>
    <n v="-2"/>
    <d v="2014-01-02T00:00:00"/>
    <x v="80"/>
    <n v="567"/>
    <n v="32"/>
    <x v="1"/>
    <x v="2"/>
    <x v="1"/>
    <s v="Leaves"/>
    <x v="2"/>
    <s v="Herbal Tea"/>
    <x v="9"/>
    <n v="18"/>
    <n v="60"/>
    <x v="14"/>
    <n v="10"/>
    <n v="30"/>
    <n v="20"/>
    <n v="40"/>
    <n v="20"/>
    <x v="0"/>
  </r>
  <r>
    <n v="503"/>
    <n v="24"/>
    <n v="8"/>
    <d v="2014-09-02T00:00:00"/>
    <x v="81"/>
    <n v="829"/>
    <n v="36"/>
    <x v="0"/>
    <x v="1"/>
    <x v="1"/>
    <s v="Leaves"/>
    <x v="2"/>
    <s v="Herbal Tea"/>
    <x v="9"/>
    <n v="28"/>
    <n v="64"/>
    <x v="11"/>
    <n v="20"/>
    <n v="30"/>
    <n v="20"/>
    <n v="50"/>
    <n v="17"/>
    <x v="0"/>
  </r>
  <r>
    <n v="713"/>
    <n v="52"/>
    <n v="-44"/>
    <s v="2/13/2014"/>
    <x v="82"/>
    <n v="405"/>
    <n v="71"/>
    <x v="1"/>
    <x v="0"/>
    <x v="1"/>
    <s v="Leaves"/>
    <x v="2"/>
    <s v="Herbal Tea"/>
    <x v="9"/>
    <n v="26"/>
    <n v="123"/>
    <x v="3"/>
    <n v="30"/>
    <n v="80"/>
    <n v="70"/>
    <n v="110"/>
    <n v="45"/>
    <x v="0"/>
  </r>
  <r>
    <n v="414"/>
    <n v="60"/>
    <n v="-23"/>
    <s v="2/21/2014"/>
    <x v="83"/>
    <n v="329"/>
    <n v="99"/>
    <x v="0"/>
    <x v="3"/>
    <x v="1"/>
    <s v="Leaves"/>
    <x v="2"/>
    <s v="Herbal Tea"/>
    <x v="9"/>
    <n v="57"/>
    <n v="159"/>
    <x v="6"/>
    <n v="40"/>
    <n v="80"/>
    <n v="80"/>
    <n v="120"/>
    <n v="42"/>
    <x v="0"/>
  </r>
  <r>
    <n v="920"/>
    <n v="53"/>
    <n v="-2"/>
    <d v="2014-05-03T00:00:00"/>
    <x v="84"/>
    <n v="321"/>
    <n v="88"/>
    <x v="0"/>
    <x v="3"/>
    <x v="1"/>
    <s v="Leaves"/>
    <x v="2"/>
    <s v="Herbal Tea"/>
    <x v="9"/>
    <n v="48"/>
    <n v="141"/>
    <x v="6"/>
    <n v="50"/>
    <n v="80"/>
    <n v="50"/>
    <n v="130"/>
    <n v="40"/>
    <x v="0"/>
  </r>
  <r>
    <n v="985"/>
    <n v="68"/>
    <n v="-4"/>
    <s v="3/16/2014"/>
    <x v="85"/>
    <n v="619"/>
    <n v="85"/>
    <x v="0"/>
    <x v="0"/>
    <x v="1"/>
    <s v="Leaves"/>
    <x v="2"/>
    <s v="Herbal Tea"/>
    <x v="7"/>
    <n v="26"/>
    <n v="153"/>
    <x v="5"/>
    <n v="60"/>
    <n v="80"/>
    <n v="30"/>
    <n v="140"/>
    <n v="59"/>
    <x v="0"/>
  </r>
  <r>
    <n v="325"/>
    <n v="52"/>
    <n v="-31"/>
    <s v="3/18/2014"/>
    <x v="86"/>
    <n v="405"/>
    <n v="71"/>
    <x v="1"/>
    <x v="0"/>
    <x v="1"/>
    <s v="Leaves"/>
    <x v="2"/>
    <s v="Herbal Tea"/>
    <x v="9"/>
    <n v="39"/>
    <n v="131"/>
    <x v="3"/>
    <n v="30"/>
    <n v="80"/>
    <n v="70"/>
    <n v="110"/>
    <n v="45"/>
    <x v="0"/>
  </r>
  <r>
    <n v="715"/>
    <n v="60"/>
    <n v="5"/>
    <s v="3/26/2014"/>
    <x v="87"/>
    <n v="329"/>
    <n v="99"/>
    <x v="0"/>
    <x v="3"/>
    <x v="1"/>
    <s v="Leaves"/>
    <x v="2"/>
    <s v="Herbal Tea"/>
    <x v="9"/>
    <n v="85"/>
    <n v="169"/>
    <x v="6"/>
    <n v="40"/>
    <n v="80"/>
    <n v="80"/>
    <n v="120"/>
    <n v="42"/>
    <x v="0"/>
  </r>
  <r>
    <n v="262"/>
    <n v="53"/>
    <n v="21"/>
    <d v="2014-07-04T00:00:00"/>
    <x v="88"/>
    <n v="321"/>
    <n v="88"/>
    <x v="0"/>
    <x v="3"/>
    <x v="1"/>
    <s v="Leaves"/>
    <x v="2"/>
    <s v="Herbal Tea"/>
    <x v="9"/>
    <n v="71"/>
    <n v="150"/>
    <x v="6"/>
    <n v="50"/>
    <n v="80"/>
    <n v="50"/>
    <n v="130"/>
    <n v="40"/>
    <x v="0"/>
  </r>
  <r>
    <n v="318"/>
    <n v="68"/>
    <n v="9"/>
    <s v="4/18/2014"/>
    <x v="89"/>
    <n v="619"/>
    <n v="85"/>
    <x v="0"/>
    <x v="0"/>
    <x v="1"/>
    <s v="Leaves"/>
    <x v="2"/>
    <s v="Herbal Tea"/>
    <x v="7"/>
    <n v="39"/>
    <n v="163"/>
    <x v="5"/>
    <n v="60"/>
    <n v="80"/>
    <n v="30"/>
    <n v="140"/>
    <n v="59"/>
    <x v="0"/>
  </r>
  <r>
    <n v="225"/>
    <n v="103"/>
    <n v="-23"/>
    <s v="4/27/2014"/>
    <x v="90"/>
    <n v="564"/>
    <n v="133"/>
    <x v="0"/>
    <x v="0"/>
    <x v="1"/>
    <s v="Leaves"/>
    <x v="2"/>
    <s v="Herbal Tea"/>
    <x v="9"/>
    <n v="87"/>
    <n v="236"/>
    <x v="5"/>
    <n v="80"/>
    <n v="130"/>
    <n v="110"/>
    <n v="210"/>
    <n v="46"/>
    <x v="0"/>
  </r>
  <r>
    <n v="504"/>
    <n v="79"/>
    <n v="-26"/>
    <s v="4/28/2014"/>
    <x v="91"/>
    <n v="593"/>
    <n v="98"/>
    <x v="0"/>
    <x v="0"/>
    <x v="1"/>
    <s v="Leaves"/>
    <x v="2"/>
    <s v="Herbal Tea"/>
    <x v="7"/>
    <n v="34"/>
    <n v="177"/>
    <x v="5"/>
    <n v="60"/>
    <n v="90"/>
    <n v="60"/>
    <n v="150"/>
    <n v="64"/>
    <x v="0"/>
  </r>
  <r>
    <n v="405"/>
    <n v="96"/>
    <n v="-23"/>
    <s v="4/29/2014"/>
    <x v="92"/>
    <n v="683"/>
    <n v="134"/>
    <x v="0"/>
    <x v="0"/>
    <x v="1"/>
    <s v="Leaves"/>
    <x v="2"/>
    <s v="Herbal Tea"/>
    <x v="7"/>
    <n v="17"/>
    <n v="230"/>
    <x v="0"/>
    <n v="80"/>
    <n v="120"/>
    <n v="40"/>
    <n v="200"/>
    <n v="117"/>
    <x v="0"/>
  </r>
  <r>
    <n v="337"/>
    <n v="101"/>
    <n v="5"/>
    <d v="2014-06-05T00:00:00"/>
    <x v="93"/>
    <n v="552"/>
    <n v="130"/>
    <x v="0"/>
    <x v="0"/>
    <x v="1"/>
    <s v="Leaves"/>
    <x v="2"/>
    <s v="Herbal Tea"/>
    <x v="9"/>
    <n v="85"/>
    <n v="231"/>
    <x v="5"/>
    <n v="90"/>
    <n v="120"/>
    <n v="80"/>
    <n v="210"/>
    <n v="45"/>
    <x v="0"/>
  </r>
  <r>
    <n v="505"/>
    <n v="15"/>
    <n v="-1"/>
    <d v="2014-07-05T00:00:00"/>
    <x v="94"/>
    <n v="848"/>
    <n v="24"/>
    <x v="0"/>
    <x v="0"/>
    <x v="1"/>
    <s v="Leaves"/>
    <x v="2"/>
    <s v="Herbal Tea"/>
    <x v="9"/>
    <n v="9"/>
    <n v="39"/>
    <x v="7"/>
    <n v="10"/>
    <n v="20"/>
    <n v="10"/>
    <n v="30"/>
    <n v="15"/>
    <x v="0"/>
  </r>
  <r>
    <n v="337"/>
    <n v="82"/>
    <n v="-2"/>
    <d v="2014-08-05T00:00:00"/>
    <x v="95"/>
    <n v="601"/>
    <n v="102"/>
    <x v="0"/>
    <x v="0"/>
    <x v="1"/>
    <s v="Leaves"/>
    <x v="2"/>
    <s v="Herbal Tea"/>
    <x v="7"/>
    <n v="38"/>
    <n v="184"/>
    <x v="5"/>
    <n v="70"/>
    <n v="100"/>
    <n v="40"/>
    <n v="170"/>
    <n v="64"/>
    <x v="0"/>
  </r>
  <r>
    <n v="580"/>
    <n v="94"/>
    <n v="-5"/>
    <d v="2014-09-05T00:00:00"/>
    <x v="96"/>
    <n v="694"/>
    <n v="130"/>
    <x v="0"/>
    <x v="0"/>
    <x v="1"/>
    <s v="Leaves"/>
    <x v="2"/>
    <s v="Herbal Tea"/>
    <x v="7"/>
    <n v="15"/>
    <n v="224"/>
    <x v="0"/>
    <n v="80"/>
    <n v="120"/>
    <n v="20"/>
    <n v="200"/>
    <n v="115"/>
    <x v="0"/>
  </r>
  <r>
    <n v="225"/>
    <n v="94"/>
    <n v="7"/>
    <s v="5/19/2014"/>
    <x v="97"/>
    <n v="540"/>
    <n v="120"/>
    <x v="0"/>
    <x v="0"/>
    <x v="1"/>
    <s v="Leaves"/>
    <x v="2"/>
    <s v="Herbal Tea"/>
    <x v="9"/>
    <n v="77"/>
    <n v="214"/>
    <x v="5"/>
    <n v="80"/>
    <n v="110"/>
    <n v="70"/>
    <n v="190"/>
    <n v="43"/>
    <x v="0"/>
  </r>
  <r>
    <n v="505"/>
    <n v="16"/>
    <n v="-1"/>
    <s v="5/20/2014"/>
    <x v="98"/>
    <n v="851"/>
    <n v="25"/>
    <x v="0"/>
    <x v="0"/>
    <x v="1"/>
    <s v="Leaves"/>
    <x v="2"/>
    <s v="Herbal Tea"/>
    <x v="9"/>
    <n v="9"/>
    <n v="41"/>
    <x v="7"/>
    <n v="10"/>
    <n v="20"/>
    <n v="10"/>
    <n v="30"/>
    <n v="16"/>
    <x v="0"/>
  </r>
  <r>
    <n v="580"/>
    <n v="105"/>
    <n v="-10"/>
    <s v="5/21/2014"/>
    <x v="99"/>
    <n v="716"/>
    <n v="145"/>
    <x v="0"/>
    <x v="0"/>
    <x v="1"/>
    <s v="Leaves"/>
    <x v="2"/>
    <s v="Herbal Tea"/>
    <x v="7"/>
    <n v="20"/>
    <n v="250"/>
    <x v="0"/>
    <n v="90"/>
    <n v="140"/>
    <n v="30"/>
    <n v="230"/>
    <n v="125"/>
    <x v="0"/>
  </r>
  <r>
    <n v="318"/>
    <n v="103"/>
    <n v="19"/>
    <s v="5/30/2014"/>
    <x v="100"/>
    <n v="564"/>
    <n v="133"/>
    <x v="0"/>
    <x v="0"/>
    <x v="1"/>
    <s v="Leaves"/>
    <x v="2"/>
    <s v="Herbal Tea"/>
    <x v="9"/>
    <n v="129"/>
    <n v="251"/>
    <x v="5"/>
    <n v="80"/>
    <n v="130"/>
    <n v="110"/>
    <n v="210"/>
    <n v="46"/>
    <x v="0"/>
  </r>
  <r>
    <n v="225"/>
    <n v="79"/>
    <n v="-10"/>
    <s v="5/31/2014"/>
    <x v="101"/>
    <n v="593"/>
    <n v="98"/>
    <x v="0"/>
    <x v="0"/>
    <x v="1"/>
    <s v="Leaves"/>
    <x v="2"/>
    <s v="Herbal Tea"/>
    <x v="7"/>
    <n v="50"/>
    <n v="189"/>
    <x v="5"/>
    <n v="60"/>
    <n v="90"/>
    <n v="60"/>
    <n v="150"/>
    <n v="64"/>
    <x v="0"/>
  </r>
  <r>
    <n v="918"/>
    <n v="96"/>
    <n v="-15"/>
    <d v="2014-01-06T00:00:00"/>
    <x v="102"/>
    <n v="683"/>
    <n v="134"/>
    <x v="0"/>
    <x v="0"/>
    <x v="1"/>
    <s v="Leaves"/>
    <x v="2"/>
    <s v="Herbal Tea"/>
    <x v="7"/>
    <n v="25"/>
    <n v="245"/>
    <x v="0"/>
    <n v="80"/>
    <n v="120"/>
    <n v="40"/>
    <n v="200"/>
    <n v="117"/>
    <x v="0"/>
  </r>
  <r>
    <n v="985"/>
    <n v="101"/>
    <n v="46"/>
    <d v="2014-08-06T00:00:00"/>
    <x v="103"/>
    <n v="552"/>
    <n v="130"/>
    <x v="0"/>
    <x v="0"/>
    <x v="1"/>
    <s v="Leaves"/>
    <x v="2"/>
    <s v="Herbal Tea"/>
    <x v="9"/>
    <n v="126"/>
    <n v="246"/>
    <x v="5"/>
    <n v="90"/>
    <n v="120"/>
    <n v="80"/>
    <n v="210"/>
    <n v="45"/>
    <x v="0"/>
  </r>
  <r>
    <n v="505"/>
    <n v="15"/>
    <n v="3"/>
    <d v="2014-09-06T00:00:00"/>
    <x v="104"/>
    <n v="848"/>
    <n v="24"/>
    <x v="0"/>
    <x v="0"/>
    <x v="1"/>
    <s v="Leaves"/>
    <x v="2"/>
    <s v="Herbal Tea"/>
    <x v="9"/>
    <n v="13"/>
    <n v="42"/>
    <x v="7"/>
    <n v="10"/>
    <n v="20"/>
    <n v="10"/>
    <n v="30"/>
    <n v="15"/>
    <x v="0"/>
  </r>
  <r>
    <n v="337"/>
    <n v="82"/>
    <n v="16"/>
    <d v="2014-10-06T00:00:00"/>
    <x v="105"/>
    <n v="601"/>
    <n v="102"/>
    <x v="0"/>
    <x v="0"/>
    <x v="1"/>
    <s v="Leaves"/>
    <x v="2"/>
    <s v="Herbal Tea"/>
    <x v="7"/>
    <n v="56"/>
    <n v="196"/>
    <x v="5"/>
    <n v="70"/>
    <n v="100"/>
    <n v="40"/>
    <n v="170"/>
    <n v="64"/>
    <x v="0"/>
  </r>
  <r>
    <n v="405"/>
    <n v="94"/>
    <n v="2"/>
    <d v="2014-11-06T00:00:00"/>
    <x v="106"/>
    <n v="694"/>
    <n v="130"/>
    <x v="0"/>
    <x v="0"/>
    <x v="1"/>
    <s v="Leaves"/>
    <x v="2"/>
    <s v="Herbal Tea"/>
    <x v="7"/>
    <n v="22"/>
    <n v="239"/>
    <x v="0"/>
    <n v="80"/>
    <n v="120"/>
    <n v="20"/>
    <n v="200"/>
    <n v="115"/>
    <x v="0"/>
  </r>
  <r>
    <n v="985"/>
    <n v="94"/>
    <n v="44"/>
    <s v="6/21/2014"/>
    <x v="107"/>
    <n v="540"/>
    <n v="120"/>
    <x v="0"/>
    <x v="0"/>
    <x v="1"/>
    <s v="Leaves"/>
    <x v="2"/>
    <s v="Herbal Tea"/>
    <x v="9"/>
    <n v="114"/>
    <n v="228"/>
    <x v="5"/>
    <n v="80"/>
    <n v="110"/>
    <n v="70"/>
    <n v="190"/>
    <n v="43"/>
    <x v="0"/>
  </r>
  <r>
    <n v="505"/>
    <n v="16"/>
    <n v="3"/>
    <s v="6/22/2014"/>
    <x v="108"/>
    <n v="851"/>
    <n v="25"/>
    <x v="0"/>
    <x v="0"/>
    <x v="1"/>
    <s v="Leaves"/>
    <x v="2"/>
    <s v="Herbal Tea"/>
    <x v="9"/>
    <n v="13"/>
    <n v="44"/>
    <x v="7"/>
    <n v="10"/>
    <n v="20"/>
    <n v="10"/>
    <n v="30"/>
    <n v="16"/>
    <x v="0"/>
  </r>
  <r>
    <n v="580"/>
    <n v="105"/>
    <n v="0"/>
    <s v="6/23/2014"/>
    <x v="109"/>
    <n v="716"/>
    <n v="145"/>
    <x v="0"/>
    <x v="0"/>
    <x v="1"/>
    <s v="Leaves"/>
    <x v="2"/>
    <s v="Herbal Tea"/>
    <x v="7"/>
    <n v="30"/>
    <n v="266"/>
    <x v="0"/>
    <n v="90"/>
    <n v="140"/>
    <n v="30"/>
    <n v="230"/>
    <n v="125"/>
    <x v="0"/>
  </r>
  <r>
    <n v="386"/>
    <n v="22"/>
    <n v="-10"/>
    <d v="2014-11-07T00:00:00"/>
    <x v="110"/>
    <n v="573"/>
    <n v="29"/>
    <x v="1"/>
    <x v="2"/>
    <x v="1"/>
    <s v="Leaves"/>
    <x v="2"/>
    <s v="Herbal Tea"/>
    <x v="9"/>
    <n v="10"/>
    <n v="51"/>
    <x v="14"/>
    <n v="0"/>
    <n v="20"/>
    <n v="20"/>
    <n v="20"/>
    <n v="19"/>
    <x v="0"/>
  </r>
  <r>
    <n v="845"/>
    <n v="255"/>
    <n v="59"/>
    <d v="2014-12-07T00:00:00"/>
    <x v="111"/>
    <n v="1622"/>
    <n v="258"/>
    <x v="1"/>
    <x v="2"/>
    <x v="1"/>
    <s v="Leaves"/>
    <x v="2"/>
    <s v="Herbal Tea"/>
    <x v="7"/>
    <n v="129"/>
    <n v="513"/>
    <x v="16"/>
    <n v="140"/>
    <n v="150"/>
    <n v="70"/>
    <n v="290"/>
    <n v="129"/>
    <x v="0"/>
  </r>
  <r>
    <n v="315"/>
    <n v="239"/>
    <n v="-70"/>
    <s v="7/13/2014"/>
    <x v="112"/>
    <n v="4360"/>
    <n v="-75"/>
    <x v="1"/>
    <x v="2"/>
    <x v="1"/>
    <s v="Leaves"/>
    <x v="2"/>
    <s v="Herbal Tea"/>
    <x v="8"/>
    <n v="-170"/>
    <n v="164"/>
    <x v="16"/>
    <n v="130"/>
    <n v="-50"/>
    <n v="-100"/>
    <n v="80"/>
    <n v="95"/>
    <x v="0"/>
  </r>
  <r>
    <n v="561"/>
    <n v="22"/>
    <n v="1"/>
    <s v="7/26/2014"/>
    <x v="113"/>
    <n v="570"/>
    <n v="30"/>
    <x v="1"/>
    <x v="2"/>
    <x v="1"/>
    <s v="Leaves"/>
    <x v="2"/>
    <s v="Herbal Tea"/>
    <x v="9"/>
    <n v="11"/>
    <n v="52"/>
    <x v="14"/>
    <n v="10"/>
    <n v="20"/>
    <n v="10"/>
    <n v="30"/>
    <n v="19"/>
    <x v="0"/>
  </r>
  <r>
    <n v="631"/>
    <n v="245"/>
    <n v="64"/>
    <s v="7/27/2014"/>
    <x v="114"/>
    <n v="1704"/>
    <n v="331"/>
    <x v="1"/>
    <x v="2"/>
    <x v="1"/>
    <s v="Leaves"/>
    <x v="2"/>
    <s v="Herbal Tea"/>
    <x v="7"/>
    <n v="204"/>
    <n v="576"/>
    <x v="16"/>
    <n v="180"/>
    <n v="240"/>
    <n v="140"/>
    <n v="420"/>
    <n v="127"/>
    <x v="0"/>
  </r>
  <r>
    <n v="914"/>
    <n v="225"/>
    <n v="-36"/>
    <s v="7/28/2014"/>
    <x v="115"/>
    <n v="4742"/>
    <n v="-65"/>
    <x v="1"/>
    <x v="2"/>
    <x v="1"/>
    <s v="Leaves"/>
    <x v="2"/>
    <s v="Herbal Tea"/>
    <x v="8"/>
    <n v="-156"/>
    <n v="160"/>
    <x v="16"/>
    <n v="160"/>
    <n v="-50"/>
    <n v="-120"/>
    <n v="110"/>
    <n v="91"/>
    <x v="0"/>
  </r>
  <r>
    <n v="607"/>
    <n v="294"/>
    <n v="99"/>
    <d v="2014-09-08T00:00:00"/>
    <x v="116"/>
    <n v="1727"/>
    <n v="453"/>
    <x v="1"/>
    <x v="2"/>
    <x v="1"/>
    <s v="Leaves"/>
    <x v="2"/>
    <s v="Herbal Tea"/>
    <x v="7"/>
    <n v="309"/>
    <n v="747"/>
    <x v="16"/>
    <n v="220"/>
    <n v="320"/>
    <n v="210"/>
    <n v="540"/>
    <n v="144"/>
    <x v="0"/>
  </r>
  <r>
    <n v="716"/>
    <n v="241"/>
    <n v="-39"/>
    <d v="2014-10-08T00:00:00"/>
    <x v="117"/>
    <n v="5121"/>
    <n v="-93"/>
    <x v="1"/>
    <x v="2"/>
    <x v="1"/>
    <s v="Leaves"/>
    <x v="2"/>
    <s v="Herbal Tea"/>
    <x v="8"/>
    <n v="-189"/>
    <n v="148"/>
    <x v="16"/>
    <n v="180"/>
    <n v="-80"/>
    <n v="-150"/>
    <n v="100"/>
    <n v="96"/>
    <x v="0"/>
  </r>
  <r>
    <n v="904"/>
    <n v="22"/>
    <n v="-5"/>
    <s v="8/22/2014"/>
    <x v="118"/>
    <n v="573"/>
    <n v="29"/>
    <x v="1"/>
    <x v="2"/>
    <x v="1"/>
    <s v="Leaves"/>
    <x v="2"/>
    <s v="Herbal Tea"/>
    <x v="9"/>
    <n v="15"/>
    <n v="54"/>
    <x v="14"/>
    <n v="0"/>
    <n v="20"/>
    <n v="20"/>
    <n v="20"/>
    <n v="19"/>
    <x v="0"/>
  </r>
  <r>
    <n v="585"/>
    <n v="255"/>
    <n v="121"/>
    <s v="8/23/2014"/>
    <x v="119"/>
    <n v="1622"/>
    <n v="258"/>
    <x v="1"/>
    <x v="2"/>
    <x v="1"/>
    <s v="Leaves"/>
    <x v="2"/>
    <s v="Herbal Tea"/>
    <x v="7"/>
    <n v="191"/>
    <n v="547"/>
    <x v="16"/>
    <n v="140"/>
    <n v="150"/>
    <n v="70"/>
    <n v="290"/>
    <n v="129"/>
    <x v="0"/>
  </r>
  <r>
    <n v="631"/>
    <n v="239"/>
    <n v="-152"/>
    <s v="8/24/2014"/>
    <x v="120"/>
    <n v="4360"/>
    <n v="-75"/>
    <x v="1"/>
    <x v="2"/>
    <x v="1"/>
    <s v="Leaves"/>
    <x v="2"/>
    <s v="Herbal Tea"/>
    <x v="8"/>
    <n v="-252"/>
    <n v="175"/>
    <x v="16"/>
    <n v="130"/>
    <n v="-50"/>
    <n v="-100"/>
    <n v="80"/>
    <n v="95"/>
    <x v="0"/>
  </r>
  <r>
    <n v="727"/>
    <n v="22"/>
    <n v="6"/>
    <d v="2014-06-09T00:00:00"/>
    <x v="121"/>
    <n v="570"/>
    <n v="30"/>
    <x v="1"/>
    <x v="2"/>
    <x v="1"/>
    <s v="Leaves"/>
    <x v="2"/>
    <s v="Herbal Tea"/>
    <x v="9"/>
    <n v="16"/>
    <n v="55"/>
    <x v="14"/>
    <n v="10"/>
    <n v="20"/>
    <n v="10"/>
    <n v="30"/>
    <n v="19"/>
    <x v="0"/>
  </r>
  <r>
    <n v="585"/>
    <n v="245"/>
    <n v="163"/>
    <d v="2014-07-09T00:00:00"/>
    <x v="122"/>
    <n v="1704"/>
    <n v="331"/>
    <x v="1"/>
    <x v="2"/>
    <x v="1"/>
    <s v="Leaves"/>
    <x v="2"/>
    <s v="Herbal Tea"/>
    <x v="7"/>
    <n v="303"/>
    <n v="614"/>
    <x v="16"/>
    <n v="180"/>
    <n v="240"/>
    <n v="140"/>
    <n v="420"/>
    <n v="127"/>
    <x v="0"/>
  </r>
  <r>
    <n v="518"/>
    <n v="225"/>
    <n v="-112"/>
    <d v="2014-08-09T00:00:00"/>
    <x v="123"/>
    <n v="4742"/>
    <n v="-65"/>
    <x v="1"/>
    <x v="2"/>
    <x v="1"/>
    <s v="Leaves"/>
    <x v="2"/>
    <s v="Herbal Tea"/>
    <x v="8"/>
    <n v="-232"/>
    <n v="171"/>
    <x v="16"/>
    <n v="160"/>
    <n v="-50"/>
    <n v="-120"/>
    <n v="110"/>
    <n v="91"/>
    <x v="0"/>
  </r>
  <r>
    <n v="631"/>
    <n v="294"/>
    <n v="249"/>
    <s v="9/20/2014"/>
    <x v="124"/>
    <n v="1727"/>
    <n v="453"/>
    <x v="1"/>
    <x v="2"/>
    <x v="1"/>
    <s v="Leaves"/>
    <x v="2"/>
    <s v="Herbal Tea"/>
    <x v="7"/>
    <n v="459"/>
    <n v="796"/>
    <x v="16"/>
    <n v="220"/>
    <n v="320"/>
    <n v="210"/>
    <n v="540"/>
    <n v="144"/>
    <x v="0"/>
  </r>
  <r>
    <n v="716"/>
    <n v="241"/>
    <n v="-130"/>
    <s v="9/21/2014"/>
    <x v="125"/>
    <n v="5121"/>
    <n v="-93"/>
    <x v="1"/>
    <x v="2"/>
    <x v="1"/>
    <s v="Leaves"/>
    <x v="2"/>
    <s v="Herbal Tea"/>
    <x v="8"/>
    <n v="-280"/>
    <n v="158"/>
    <x v="16"/>
    <n v="180"/>
    <n v="-80"/>
    <n v="-150"/>
    <n v="100"/>
    <n v="96"/>
    <x v="0"/>
  </r>
  <r>
    <n v="719"/>
    <n v="161"/>
    <n v="-18"/>
    <d v="2014-04-10T00:00:00"/>
    <x v="126"/>
    <n v="1267"/>
    <n v="161"/>
    <x v="1"/>
    <x v="3"/>
    <x v="1"/>
    <s v="Leaves"/>
    <x v="2"/>
    <s v="Herbal Tea"/>
    <x v="9"/>
    <n v="92"/>
    <n v="322"/>
    <x v="4"/>
    <n v="120"/>
    <n v="140"/>
    <n v="110"/>
    <n v="260"/>
    <n v="69"/>
    <x v="0"/>
  </r>
  <r>
    <n v="708"/>
    <n v="123"/>
    <n v="-7"/>
    <d v="2014-05-10T00:00:00"/>
    <x v="127"/>
    <n v="915"/>
    <n v="179"/>
    <x v="1"/>
    <x v="3"/>
    <x v="1"/>
    <s v="Leaves"/>
    <x v="2"/>
    <s v="Herbal Tea"/>
    <x v="9"/>
    <n v="133"/>
    <n v="302"/>
    <x v="17"/>
    <n v="90"/>
    <n v="150"/>
    <n v="140"/>
    <n v="240"/>
    <n v="46"/>
    <x v="0"/>
  </r>
  <r>
    <n v="815"/>
    <n v="108"/>
    <n v="-4"/>
    <d v="2014-06-10T00:00:00"/>
    <x v="128"/>
    <n v="971"/>
    <n v="157"/>
    <x v="1"/>
    <x v="3"/>
    <x v="1"/>
    <s v="Leaves"/>
    <x v="2"/>
    <s v="Herbal Tea"/>
    <x v="8"/>
    <n v="116"/>
    <n v="265"/>
    <x v="17"/>
    <n v="80"/>
    <n v="130"/>
    <n v="120"/>
    <n v="210"/>
    <n v="41"/>
    <x v="0"/>
  </r>
  <r>
    <n v="712"/>
    <n v="257"/>
    <n v="14"/>
    <s v="10/16/2014"/>
    <x v="129"/>
    <n v="1662"/>
    <n v="341"/>
    <x v="0"/>
    <x v="3"/>
    <x v="1"/>
    <s v="Leaves"/>
    <x v="2"/>
    <s v="Herbal Tea"/>
    <x v="9"/>
    <n v="224"/>
    <n v="598"/>
    <x v="9"/>
    <n v="200"/>
    <n v="280"/>
    <n v="210"/>
    <n v="480"/>
    <n v="117"/>
    <x v="0"/>
  </r>
  <r>
    <n v="641"/>
    <n v="122"/>
    <n v="-16"/>
    <s v="10/17/2014"/>
    <x v="130"/>
    <n v="789"/>
    <n v="176"/>
    <x v="0"/>
    <x v="3"/>
    <x v="1"/>
    <s v="Leaves"/>
    <x v="2"/>
    <s v="Herbal Tea"/>
    <x v="7"/>
    <n v="114"/>
    <n v="298"/>
    <x v="9"/>
    <n v="90"/>
    <n v="150"/>
    <n v="130"/>
    <n v="240"/>
    <n v="62"/>
    <x v="0"/>
  </r>
  <r>
    <n v="573"/>
    <n v="86"/>
    <n v="-36"/>
    <s v="10/18/2014"/>
    <x v="131"/>
    <n v="1698"/>
    <n v="23"/>
    <x v="0"/>
    <x v="3"/>
    <x v="1"/>
    <s v="Leaves"/>
    <x v="2"/>
    <s v="Herbal Tea"/>
    <x v="7"/>
    <n v="-26"/>
    <n v="109"/>
    <x v="10"/>
    <n v="60"/>
    <n v="20"/>
    <n v="10"/>
    <n v="80"/>
    <n v="49"/>
    <x v="0"/>
  </r>
  <r>
    <n v="970"/>
    <n v="181"/>
    <n v="7"/>
    <s v="10/31/2014"/>
    <x v="132"/>
    <n v="1283"/>
    <n v="182"/>
    <x v="1"/>
    <x v="3"/>
    <x v="1"/>
    <s v="Leaves"/>
    <x v="2"/>
    <s v="Herbal Tea"/>
    <x v="9"/>
    <n v="107"/>
    <n v="363"/>
    <x v="4"/>
    <n v="170"/>
    <n v="160"/>
    <n v="100"/>
    <n v="330"/>
    <n v="75"/>
    <x v="0"/>
  </r>
  <r>
    <n v="312"/>
    <n v="118"/>
    <n v="17"/>
    <d v="2014-01-11T00:00:00"/>
    <x v="133"/>
    <n v="930"/>
    <n v="172"/>
    <x v="1"/>
    <x v="3"/>
    <x v="1"/>
    <s v="Leaves"/>
    <x v="2"/>
    <s v="Herbal Tea"/>
    <x v="9"/>
    <n v="127"/>
    <n v="290"/>
    <x v="17"/>
    <n v="110"/>
    <n v="150"/>
    <n v="110"/>
    <n v="260"/>
    <n v="45"/>
    <x v="0"/>
  </r>
  <r>
    <n v="630"/>
    <n v="81"/>
    <n v="4"/>
    <d v="2014-02-11T00:00:00"/>
    <x v="134"/>
    <n v="984"/>
    <n v="117"/>
    <x v="1"/>
    <x v="3"/>
    <x v="1"/>
    <s v="Leaves"/>
    <x v="2"/>
    <s v="Herbal Tea"/>
    <x v="8"/>
    <n v="84"/>
    <n v="198"/>
    <x v="17"/>
    <n v="70"/>
    <n v="110"/>
    <n v="80"/>
    <n v="180"/>
    <n v="33"/>
    <x v="0"/>
  </r>
  <r>
    <n v="712"/>
    <n v="228"/>
    <n v="16"/>
    <s v="11/14/2014"/>
    <x v="135"/>
    <n v="1691"/>
    <n v="304"/>
    <x v="0"/>
    <x v="3"/>
    <x v="1"/>
    <s v="Leaves"/>
    <x v="2"/>
    <s v="Herbal Tea"/>
    <x v="9"/>
    <n v="196"/>
    <n v="532"/>
    <x v="9"/>
    <n v="210"/>
    <n v="280"/>
    <n v="180"/>
    <n v="490"/>
    <n v="108"/>
    <x v="0"/>
  </r>
  <r>
    <n v="712"/>
    <n v="113"/>
    <n v="7"/>
    <s v="11/15/2014"/>
    <x v="136"/>
    <n v="803"/>
    <n v="165"/>
    <x v="0"/>
    <x v="3"/>
    <x v="1"/>
    <s v="Leaves"/>
    <x v="2"/>
    <s v="Herbal Tea"/>
    <x v="7"/>
    <n v="107"/>
    <n v="278"/>
    <x v="9"/>
    <n v="100"/>
    <n v="150"/>
    <n v="100"/>
    <n v="250"/>
    <n v="58"/>
    <x v="0"/>
  </r>
  <r>
    <n v="303"/>
    <n v="153"/>
    <n v="7"/>
    <s v="11/27/2014"/>
    <x v="137"/>
    <n v="1319"/>
    <n v="153"/>
    <x v="1"/>
    <x v="3"/>
    <x v="1"/>
    <s v="Leaves"/>
    <x v="2"/>
    <s v="Herbal Tea"/>
    <x v="9"/>
    <n v="87"/>
    <n v="306"/>
    <x v="4"/>
    <n v="140"/>
    <n v="140"/>
    <n v="80"/>
    <n v="280"/>
    <n v="66"/>
    <x v="0"/>
  </r>
  <r>
    <n v="309"/>
    <n v="123"/>
    <n v="3"/>
    <s v="11/28/2014"/>
    <x v="138"/>
    <n v="959"/>
    <n v="179"/>
    <x v="1"/>
    <x v="3"/>
    <x v="1"/>
    <s v="Leaves"/>
    <x v="2"/>
    <s v="Herbal Tea"/>
    <x v="9"/>
    <n v="133"/>
    <n v="302"/>
    <x v="17"/>
    <n v="110"/>
    <n v="170"/>
    <n v="130"/>
    <n v="280"/>
    <n v="46"/>
    <x v="0"/>
  </r>
  <r>
    <n v="630"/>
    <n v="86"/>
    <n v="8"/>
    <s v="11/29/2014"/>
    <x v="139"/>
    <n v="1003"/>
    <n v="124"/>
    <x v="1"/>
    <x v="3"/>
    <x v="1"/>
    <s v="Leaves"/>
    <x v="2"/>
    <s v="Herbal Tea"/>
    <x v="8"/>
    <n v="88"/>
    <n v="210"/>
    <x v="17"/>
    <n v="80"/>
    <n v="110"/>
    <n v="80"/>
    <n v="190"/>
    <n v="36"/>
    <x v="0"/>
  </r>
  <r>
    <n v="641"/>
    <n v="247"/>
    <n v="16"/>
    <d v="2014-09-12T00:00:00"/>
    <x v="140"/>
    <n v="1744"/>
    <n v="329"/>
    <x v="0"/>
    <x v="3"/>
    <x v="1"/>
    <s v="Leaves"/>
    <x v="2"/>
    <s v="Herbal Tea"/>
    <x v="9"/>
    <n v="216"/>
    <n v="576"/>
    <x v="9"/>
    <n v="230"/>
    <n v="300"/>
    <n v="200"/>
    <n v="530"/>
    <n v="113"/>
    <x v="0"/>
  </r>
  <r>
    <n v="319"/>
    <n v="127"/>
    <n v="3"/>
    <d v="2014-10-12T00:00:00"/>
    <x v="141"/>
    <n v="830"/>
    <n v="185"/>
    <x v="0"/>
    <x v="3"/>
    <x v="1"/>
    <s v="Leaves"/>
    <x v="2"/>
    <s v="Herbal Tea"/>
    <x v="7"/>
    <n v="123"/>
    <n v="312"/>
    <x v="9"/>
    <n v="120"/>
    <n v="170"/>
    <n v="120"/>
    <n v="290"/>
    <n v="62"/>
    <x v="0"/>
  </r>
  <r>
    <n v="720"/>
    <n v="161"/>
    <n v="27"/>
    <s v="12/24/2014"/>
    <x v="142"/>
    <n v="1267"/>
    <n v="161"/>
    <x v="1"/>
    <x v="3"/>
    <x v="1"/>
    <s v="Leaves"/>
    <x v="2"/>
    <s v="Herbal Tea"/>
    <x v="9"/>
    <n v="137"/>
    <n v="343"/>
    <x v="4"/>
    <n v="120"/>
    <n v="140"/>
    <n v="110"/>
    <n v="260"/>
    <n v="69"/>
    <x v="0"/>
  </r>
  <r>
    <n v="708"/>
    <n v="123"/>
    <n v="57"/>
    <s v="12/25/2014"/>
    <x v="143"/>
    <n v="915"/>
    <n v="179"/>
    <x v="1"/>
    <x v="3"/>
    <x v="1"/>
    <s v="Leaves"/>
    <x v="2"/>
    <s v="Herbal Tea"/>
    <x v="9"/>
    <n v="197"/>
    <n v="322"/>
    <x v="17"/>
    <n v="90"/>
    <n v="150"/>
    <n v="140"/>
    <n v="240"/>
    <n v="46"/>
    <x v="0"/>
  </r>
  <r>
    <n v="815"/>
    <n v="108"/>
    <n v="52"/>
    <s v="12/26/2014"/>
    <x v="144"/>
    <n v="971"/>
    <n v="157"/>
    <x v="1"/>
    <x v="3"/>
    <x v="1"/>
    <s v="Leaves"/>
    <x v="2"/>
    <s v="Herbal Tea"/>
    <x v="8"/>
    <n v="172"/>
    <n v="282"/>
    <x v="17"/>
    <n v="80"/>
    <n v="130"/>
    <n v="120"/>
    <n v="210"/>
    <n v="41"/>
    <x v="0"/>
  </r>
  <r>
    <n v="319"/>
    <n v="257"/>
    <n v="122"/>
    <d v="2015-05-01T00:00:00"/>
    <x v="197"/>
    <n v="1662"/>
    <n v="341"/>
    <x v="0"/>
    <x v="3"/>
    <x v="1"/>
    <s v="Leaves"/>
    <x v="2"/>
    <s v="Herbal Tea"/>
    <x v="9"/>
    <n v="332"/>
    <n v="637"/>
    <x v="9"/>
    <n v="200"/>
    <n v="280"/>
    <n v="210"/>
    <n v="480"/>
    <n v="117"/>
    <x v="0"/>
  </r>
  <r>
    <n v="515"/>
    <n v="122"/>
    <n v="39"/>
    <d v="2015-06-01T00:00:00"/>
    <x v="198"/>
    <n v="789"/>
    <n v="176"/>
    <x v="0"/>
    <x v="3"/>
    <x v="1"/>
    <s v="Leaves"/>
    <x v="2"/>
    <s v="Herbal Tea"/>
    <x v="7"/>
    <n v="169"/>
    <n v="318"/>
    <x v="9"/>
    <n v="90"/>
    <n v="150"/>
    <n v="130"/>
    <n v="240"/>
    <n v="62"/>
    <x v="0"/>
  </r>
  <r>
    <n v="417"/>
    <n v="86"/>
    <n v="-49"/>
    <d v="2015-07-01T00:00:00"/>
    <x v="199"/>
    <n v="1698"/>
    <n v="23"/>
    <x v="0"/>
    <x v="3"/>
    <x v="1"/>
    <s v="Leaves"/>
    <x v="2"/>
    <s v="Herbal Tea"/>
    <x v="7"/>
    <n v="-39"/>
    <n v="116"/>
    <x v="10"/>
    <n v="60"/>
    <n v="20"/>
    <n v="10"/>
    <n v="80"/>
    <n v="49"/>
    <x v="0"/>
  </r>
  <r>
    <n v="970"/>
    <n v="181"/>
    <n v="59"/>
    <s v="1/20/2015"/>
    <x v="200"/>
    <n v="1283"/>
    <n v="182"/>
    <x v="1"/>
    <x v="3"/>
    <x v="1"/>
    <s v="Leaves"/>
    <x v="2"/>
    <s v="Herbal Tea"/>
    <x v="9"/>
    <n v="159"/>
    <n v="387"/>
    <x v="4"/>
    <n v="170"/>
    <n v="160"/>
    <n v="100"/>
    <n v="330"/>
    <n v="75"/>
    <x v="0"/>
  </r>
  <r>
    <n v="708"/>
    <n v="118"/>
    <n v="78"/>
    <s v="1/21/2015"/>
    <x v="201"/>
    <n v="930"/>
    <n v="172"/>
    <x v="1"/>
    <x v="3"/>
    <x v="1"/>
    <s v="Leaves"/>
    <x v="2"/>
    <s v="Herbal Tea"/>
    <x v="9"/>
    <n v="188"/>
    <n v="309"/>
    <x v="17"/>
    <n v="110"/>
    <n v="150"/>
    <n v="110"/>
    <n v="260"/>
    <n v="45"/>
    <x v="0"/>
  </r>
  <r>
    <n v="708"/>
    <n v="81"/>
    <n v="45"/>
    <s v="1/22/2015"/>
    <x v="202"/>
    <n v="984"/>
    <n v="117"/>
    <x v="1"/>
    <x v="3"/>
    <x v="1"/>
    <s v="Leaves"/>
    <x v="2"/>
    <s v="Herbal Tea"/>
    <x v="8"/>
    <n v="125"/>
    <n v="211"/>
    <x v="17"/>
    <n v="70"/>
    <n v="110"/>
    <n v="80"/>
    <n v="180"/>
    <n v="33"/>
    <x v="0"/>
  </r>
  <r>
    <n v="641"/>
    <n v="228"/>
    <n v="111"/>
    <d v="2015-03-02T00:00:00"/>
    <x v="203"/>
    <n v="1691"/>
    <n v="304"/>
    <x v="0"/>
    <x v="3"/>
    <x v="1"/>
    <s v="Leaves"/>
    <x v="2"/>
    <s v="Herbal Tea"/>
    <x v="9"/>
    <n v="291"/>
    <n v="567"/>
    <x v="9"/>
    <n v="210"/>
    <n v="280"/>
    <n v="180"/>
    <n v="490"/>
    <n v="108"/>
    <x v="0"/>
  </r>
  <r>
    <n v="641"/>
    <n v="113"/>
    <n v="59"/>
    <d v="2015-04-02T00:00:00"/>
    <x v="204"/>
    <n v="803"/>
    <n v="165"/>
    <x v="0"/>
    <x v="3"/>
    <x v="1"/>
    <s v="Leaves"/>
    <x v="2"/>
    <s v="Herbal Tea"/>
    <x v="7"/>
    <n v="159"/>
    <n v="296"/>
    <x v="9"/>
    <n v="100"/>
    <n v="150"/>
    <n v="100"/>
    <n v="250"/>
    <n v="58"/>
    <x v="0"/>
  </r>
  <r>
    <n v="970"/>
    <n v="153"/>
    <n v="49"/>
    <s v="2/16/2015"/>
    <x v="205"/>
    <n v="1319"/>
    <n v="153"/>
    <x v="1"/>
    <x v="3"/>
    <x v="1"/>
    <s v="Leaves"/>
    <x v="2"/>
    <s v="Herbal Tea"/>
    <x v="9"/>
    <n v="129"/>
    <n v="326"/>
    <x v="4"/>
    <n v="140"/>
    <n v="140"/>
    <n v="80"/>
    <n v="280"/>
    <n v="66"/>
    <x v="0"/>
  </r>
  <r>
    <n v="618"/>
    <n v="123"/>
    <n v="67"/>
    <s v="2/17/2015"/>
    <x v="206"/>
    <n v="959"/>
    <n v="179"/>
    <x v="1"/>
    <x v="3"/>
    <x v="1"/>
    <s v="Leaves"/>
    <x v="2"/>
    <s v="Herbal Tea"/>
    <x v="9"/>
    <n v="197"/>
    <n v="322"/>
    <x v="17"/>
    <n v="110"/>
    <n v="170"/>
    <n v="130"/>
    <n v="280"/>
    <n v="46"/>
    <x v="0"/>
  </r>
  <r>
    <n v="312"/>
    <n v="86"/>
    <n v="51"/>
    <s v="2/18/2015"/>
    <x v="207"/>
    <n v="1003"/>
    <n v="124"/>
    <x v="1"/>
    <x v="3"/>
    <x v="1"/>
    <s v="Leaves"/>
    <x v="2"/>
    <s v="Herbal Tea"/>
    <x v="8"/>
    <n v="131"/>
    <n v="224"/>
    <x v="17"/>
    <n v="80"/>
    <n v="110"/>
    <n v="80"/>
    <n v="190"/>
    <n v="36"/>
    <x v="0"/>
  </r>
  <r>
    <n v="515"/>
    <n v="247"/>
    <n v="121"/>
    <s v="2/28/2015"/>
    <x v="208"/>
    <n v="1744"/>
    <n v="329"/>
    <x v="0"/>
    <x v="3"/>
    <x v="1"/>
    <s v="Leaves"/>
    <x v="2"/>
    <s v="Herbal Tea"/>
    <x v="9"/>
    <n v="321"/>
    <n v="614"/>
    <x v="9"/>
    <n v="230"/>
    <n v="300"/>
    <n v="200"/>
    <n v="530"/>
    <n v="113"/>
    <x v="0"/>
  </r>
  <r>
    <n v="515"/>
    <n v="127"/>
    <n v="63"/>
    <d v="2015-01-03T00:00:00"/>
    <x v="209"/>
    <n v="830"/>
    <n v="185"/>
    <x v="0"/>
    <x v="3"/>
    <x v="1"/>
    <s v="Leaves"/>
    <x v="2"/>
    <s v="Herbal Tea"/>
    <x v="7"/>
    <n v="183"/>
    <n v="332"/>
    <x v="9"/>
    <n v="120"/>
    <n v="170"/>
    <n v="120"/>
    <n v="290"/>
    <n v="62"/>
    <x v="0"/>
  </r>
  <r>
    <n v="661"/>
    <n v="108"/>
    <n v="-5"/>
    <d v="2015-11-03T00:00:00"/>
    <x v="210"/>
    <n v="971"/>
    <n v="157"/>
    <x v="1"/>
    <x v="1"/>
    <x v="1"/>
    <s v="Leaves"/>
    <x v="2"/>
    <s v="Herbal Tea"/>
    <x v="9"/>
    <n v="115"/>
    <n v="265"/>
    <x v="18"/>
    <n v="80"/>
    <n v="130"/>
    <n v="120"/>
    <n v="210"/>
    <n v="42"/>
    <x v="0"/>
  </r>
  <r>
    <n v="562"/>
    <n v="239"/>
    <n v="16"/>
    <d v="2015-12-03T00:00:00"/>
    <x v="211"/>
    <n v="1246"/>
    <n v="281"/>
    <x v="1"/>
    <x v="1"/>
    <x v="1"/>
    <s v="Leaves"/>
    <x v="2"/>
    <s v="Herbal Tea"/>
    <x v="7"/>
    <n v="186"/>
    <n v="520"/>
    <x v="18"/>
    <n v="190"/>
    <n v="220"/>
    <n v="170"/>
    <n v="410"/>
    <n v="95"/>
    <x v="0"/>
  </r>
  <r>
    <n v="775"/>
    <n v="125"/>
    <n v="-34"/>
    <s v="3/27/2015"/>
    <x v="212"/>
    <n v="898"/>
    <n v="173"/>
    <x v="0"/>
    <x v="1"/>
    <x v="1"/>
    <s v="Leaves"/>
    <x v="2"/>
    <s v="Herbal Tea"/>
    <x v="9"/>
    <n v="26"/>
    <n v="298"/>
    <x v="1"/>
    <n v="90"/>
    <n v="150"/>
    <n v="60"/>
    <n v="240"/>
    <n v="147"/>
    <x v="0"/>
  </r>
  <r>
    <n v="206"/>
    <n v="125"/>
    <n v="-15"/>
    <s v="3/28/2015"/>
    <x v="213"/>
    <n v="1119"/>
    <n v="188"/>
    <x v="0"/>
    <x v="1"/>
    <x v="1"/>
    <s v="Leaves"/>
    <x v="2"/>
    <s v="Herbal Tea"/>
    <x v="9"/>
    <n v="115"/>
    <n v="313"/>
    <x v="19"/>
    <n v="90"/>
    <n v="160"/>
    <n v="130"/>
    <n v="250"/>
    <n v="73"/>
    <x v="0"/>
  </r>
  <r>
    <n v="702"/>
    <n v="154"/>
    <n v="0"/>
    <s v="3/29/2015"/>
    <x v="214"/>
    <n v="1132"/>
    <n v="213"/>
    <x v="0"/>
    <x v="1"/>
    <x v="1"/>
    <s v="Leaves"/>
    <x v="2"/>
    <s v="Herbal Tea"/>
    <x v="7"/>
    <n v="120"/>
    <n v="367"/>
    <x v="1"/>
    <n v="120"/>
    <n v="170"/>
    <n v="120"/>
    <n v="290"/>
    <n v="93"/>
    <x v="0"/>
  </r>
  <r>
    <n v="971"/>
    <n v="90"/>
    <n v="-17"/>
    <s v="3/30/2015"/>
    <x v="215"/>
    <n v="572"/>
    <n v="115"/>
    <x v="0"/>
    <x v="1"/>
    <x v="1"/>
    <s v="Leaves"/>
    <x v="2"/>
    <s v="Herbal Tea"/>
    <x v="7"/>
    <n v="73"/>
    <n v="205"/>
    <x v="11"/>
    <n v="60"/>
    <n v="100"/>
    <n v="90"/>
    <n v="160"/>
    <n v="42"/>
    <x v="0"/>
  </r>
  <r>
    <n v="702"/>
    <n v="122"/>
    <n v="-16"/>
    <s v="3/31/2015"/>
    <x v="216"/>
    <n v="789"/>
    <n v="176"/>
    <x v="0"/>
    <x v="1"/>
    <x v="1"/>
    <s v="Leaves"/>
    <x v="2"/>
    <s v="Herbal Tea"/>
    <x v="8"/>
    <n v="114"/>
    <n v="298"/>
    <x v="1"/>
    <n v="90"/>
    <n v="150"/>
    <n v="130"/>
    <n v="240"/>
    <n v="62"/>
    <x v="0"/>
  </r>
  <r>
    <n v="435"/>
    <n v="86"/>
    <n v="-27"/>
    <d v="2015-01-04T00:00:00"/>
    <x v="217"/>
    <n v="1698"/>
    <n v="23"/>
    <x v="0"/>
    <x v="1"/>
    <x v="1"/>
    <s v="Leaves"/>
    <x v="2"/>
    <s v="Herbal Tea"/>
    <x v="8"/>
    <n v="-27"/>
    <n v="109"/>
    <x v="12"/>
    <n v="60"/>
    <n v="20"/>
    <n v="0"/>
    <n v="80"/>
    <n v="50"/>
    <x v="0"/>
  </r>
  <r>
    <n v="213"/>
    <n v="81"/>
    <n v="4"/>
    <s v="4/13/2015"/>
    <x v="218"/>
    <n v="984"/>
    <n v="117"/>
    <x v="1"/>
    <x v="1"/>
    <x v="1"/>
    <s v="Leaves"/>
    <x v="2"/>
    <s v="Herbal Tea"/>
    <x v="9"/>
    <n v="84"/>
    <n v="198"/>
    <x v="18"/>
    <n v="70"/>
    <n v="110"/>
    <n v="80"/>
    <n v="180"/>
    <n v="33"/>
    <x v="0"/>
  </r>
  <r>
    <n v="213"/>
    <n v="225"/>
    <n v="14"/>
    <s v="4/14/2015"/>
    <x v="219"/>
    <n v="1272"/>
    <n v="265"/>
    <x v="1"/>
    <x v="1"/>
    <x v="1"/>
    <s v="Leaves"/>
    <x v="2"/>
    <s v="Herbal Tea"/>
    <x v="7"/>
    <n v="174"/>
    <n v="490"/>
    <x v="18"/>
    <n v="210"/>
    <n v="240"/>
    <n v="160"/>
    <n v="450"/>
    <n v="91"/>
    <x v="0"/>
  </r>
  <r>
    <n v="775"/>
    <n v="121"/>
    <n v="6"/>
    <s v="4/24/2015"/>
    <x v="220"/>
    <n v="912"/>
    <n v="168"/>
    <x v="0"/>
    <x v="1"/>
    <x v="1"/>
    <s v="Leaves"/>
    <x v="2"/>
    <s v="Herbal Tea"/>
    <x v="9"/>
    <n v="26"/>
    <n v="289"/>
    <x v="1"/>
    <n v="110"/>
    <n v="150"/>
    <n v="20"/>
    <n v="260"/>
    <n v="142"/>
    <x v="0"/>
  </r>
  <r>
    <n v="206"/>
    <n v="130"/>
    <n v="2"/>
    <s v="4/25/2015"/>
    <x v="221"/>
    <n v="1134"/>
    <n v="195"/>
    <x v="0"/>
    <x v="1"/>
    <x v="1"/>
    <s v="Leaves"/>
    <x v="2"/>
    <s v="Herbal Tea"/>
    <x v="9"/>
    <n v="122"/>
    <n v="325"/>
    <x v="19"/>
    <n v="120"/>
    <n v="180"/>
    <n v="120"/>
    <n v="300"/>
    <n v="73"/>
    <x v="0"/>
  </r>
  <r>
    <n v="702"/>
    <n v="173"/>
    <n v="8"/>
    <s v="4/26/2015"/>
    <x v="222"/>
    <n v="1150"/>
    <n v="239"/>
    <x v="0"/>
    <x v="1"/>
    <x v="1"/>
    <s v="Leaves"/>
    <x v="2"/>
    <s v="Herbal Tea"/>
    <x v="7"/>
    <n v="138"/>
    <n v="412"/>
    <x v="1"/>
    <n v="160"/>
    <n v="220"/>
    <n v="130"/>
    <n v="380"/>
    <n v="101"/>
    <x v="0"/>
  </r>
  <r>
    <n v="971"/>
    <n v="88"/>
    <n v="0"/>
    <s v="4/27/2015"/>
    <x v="223"/>
    <n v="561"/>
    <n v="112"/>
    <x v="0"/>
    <x v="1"/>
    <x v="1"/>
    <s v="Leaves"/>
    <x v="2"/>
    <s v="Herbal Tea"/>
    <x v="7"/>
    <n v="70"/>
    <n v="200"/>
    <x v="11"/>
    <n v="80"/>
    <n v="100"/>
    <n v="70"/>
    <n v="180"/>
    <n v="42"/>
    <x v="0"/>
  </r>
  <r>
    <n v="702"/>
    <n v="113"/>
    <n v="7"/>
    <s v="4/28/2015"/>
    <x v="224"/>
    <n v="803"/>
    <n v="165"/>
    <x v="0"/>
    <x v="1"/>
    <x v="1"/>
    <s v="Leaves"/>
    <x v="2"/>
    <s v="Herbal Tea"/>
    <x v="8"/>
    <n v="107"/>
    <n v="278"/>
    <x v="1"/>
    <n v="100"/>
    <n v="150"/>
    <n v="100"/>
    <n v="250"/>
    <n v="58"/>
    <x v="0"/>
  </r>
  <r>
    <n v="626"/>
    <n v="86"/>
    <n v="9"/>
    <d v="2015-10-05T00:00:00"/>
    <x v="225"/>
    <n v="1003"/>
    <n v="124"/>
    <x v="1"/>
    <x v="1"/>
    <x v="1"/>
    <s v="Leaves"/>
    <x v="2"/>
    <s v="Herbal Tea"/>
    <x v="9"/>
    <n v="89"/>
    <n v="210"/>
    <x v="18"/>
    <n v="80"/>
    <n v="110"/>
    <n v="80"/>
    <n v="190"/>
    <n v="35"/>
    <x v="0"/>
  </r>
  <r>
    <n v="415"/>
    <n v="241"/>
    <n v="18"/>
    <d v="2015-11-05T00:00:00"/>
    <x v="226"/>
    <n v="1321"/>
    <n v="284"/>
    <x v="1"/>
    <x v="1"/>
    <x v="1"/>
    <s v="Leaves"/>
    <x v="2"/>
    <s v="Herbal Tea"/>
    <x v="7"/>
    <n v="188"/>
    <n v="525"/>
    <x v="18"/>
    <n v="220"/>
    <n v="260"/>
    <n v="170"/>
    <n v="480"/>
    <n v="96"/>
    <x v="0"/>
  </r>
  <r>
    <n v="702"/>
    <n v="135"/>
    <n v="2"/>
    <s v="5/21/2015"/>
    <x v="227"/>
    <n v="940"/>
    <n v="187"/>
    <x v="0"/>
    <x v="1"/>
    <x v="1"/>
    <s v="Leaves"/>
    <x v="2"/>
    <s v="Herbal Tea"/>
    <x v="9"/>
    <n v="32"/>
    <n v="322"/>
    <x v="1"/>
    <n v="120"/>
    <n v="170"/>
    <n v="30"/>
    <n v="290"/>
    <n v="155"/>
    <x v="0"/>
  </r>
  <r>
    <n v="509"/>
    <n v="115"/>
    <n v="-5"/>
    <s v="5/22/2015"/>
    <x v="228"/>
    <n v="1166"/>
    <n v="174"/>
    <x v="0"/>
    <x v="1"/>
    <x v="1"/>
    <s v="Leaves"/>
    <x v="2"/>
    <s v="Herbal Tea"/>
    <x v="9"/>
    <n v="105"/>
    <n v="289"/>
    <x v="19"/>
    <n v="100"/>
    <n v="160"/>
    <n v="110"/>
    <n v="260"/>
    <n v="69"/>
    <x v="0"/>
  </r>
  <r>
    <n v="775"/>
    <n v="224"/>
    <n v="24"/>
    <s v="5/23/2015"/>
    <x v="229"/>
    <n v="1191"/>
    <n v="310"/>
    <x v="0"/>
    <x v="1"/>
    <x v="1"/>
    <s v="Leaves"/>
    <x v="2"/>
    <s v="Herbal Tea"/>
    <x v="7"/>
    <n v="194"/>
    <n v="534"/>
    <x v="1"/>
    <n v="210"/>
    <n v="280"/>
    <n v="170"/>
    <n v="490"/>
    <n v="116"/>
    <x v="0"/>
  </r>
  <r>
    <n v="541"/>
    <n v="81"/>
    <n v="-4"/>
    <s v="5/24/2015"/>
    <x v="230"/>
    <n v="551"/>
    <n v="104"/>
    <x v="0"/>
    <x v="1"/>
    <x v="1"/>
    <s v="Leaves"/>
    <x v="2"/>
    <s v="Herbal Tea"/>
    <x v="7"/>
    <n v="66"/>
    <n v="185"/>
    <x v="11"/>
    <n v="70"/>
    <n v="100"/>
    <n v="70"/>
    <n v="170"/>
    <n v="38"/>
    <x v="0"/>
  </r>
  <r>
    <n v="775"/>
    <n v="127"/>
    <n v="2"/>
    <s v="5/25/2015"/>
    <x v="231"/>
    <n v="830"/>
    <n v="185"/>
    <x v="0"/>
    <x v="1"/>
    <x v="1"/>
    <s v="Leaves"/>
    <x v="2"/>
    <s v="Herbal Tea"/>
    <x v="8"/>
    <n v="122"/>
    <n v="312"/>
    <x v="1"/>
    <n v="120"/>
    <n v="170"/>
    <n v="120"/>
    <n v="290"/>
    <n v="63"/>
    <x v="0"/>
  </r>
  <r>
    <n v="925"/>
    <n v="108"/>
    <n v="51"/>
    <d v="2015-07-06T00:00:00"/>
    <x v="232"/>
    <n v="971"/>
    <n v="157"/>
    <x v="1"/>
    <x v="1"/>
    <x v="1"/>
    <s v="Leaves"/>
    <x v="2"/>
    <s v="Herbal Tea"/>
    <x v="9"/>
    <n v="171"/>
    <n v="282"/>
    <x v="18"/>
    <n v="80"/>
    <n v="130"/>
    <n v="120"/>
    <n v="210"/>
    <n v="42"/>
    <x v="0"/>
  </r>
  <r>
    <n v="951"/>
    <n v="239"/>
    <n v="106"/>
    <d v="2015-08-06T00:00:00"/>
    <x v="233"/>
    <n v="1246"/>
    <n v="281"/>
    <x v="1"/>
    <x v="1"/>
    <x v="1"/>
    <s v="Leaves"/>
    <x v="2"/>
    <s v="Herbal Tea"/>
    <x v="7"/>
    <n v="276"/>
    <n v="554"/>
    <x v="18"/>
    <n v="190"/>
    <n v="220"/>
    <n v="170"/>
    <n v="410"/>
    <n v="95"/>
    <x v="0"/>
  </r>
  <r>
    <n v="702"/>
    <n v="125"/>
    <n v="-21"/>
    <s v="6/23/2015"/>
    <x v="234"/>
    <n v="898"/>
    <n v="173"/>
    <x v="0"/>
    <x v="1"/>
    <x v="1"/>
    <s v="Leaves"/>
    <x v="2"/>
    <s v="Herbal Tea"/>
    <x v="9"/>
    <n v="39"/>
    <n v="318"/>
    <x v="1"/>
    <n v="90"/>
    <n v="150"/>
    <n v="60"/>
    <n v="240"/>
    <n v="147"/>
    <x v="0"/>
  </r>
  <r>
    <n v="360"/>
    <n v="125"/>
    <n v="41"/>
    <s v="6/24/2015"/>
    <x v="235"/>
    <n v="1119"/>
    <n v="188"/>
    <x v="0"/>
    <x v="1"/>
    <x v="1"/>
    <s v="Leaves"/>
    <x v="2"/>
    <s v="Herbal Tea"/>
    <x v="9"/>
    <n v="171"/>
    <n v="334"/>
    <x v="19"/>
    <n v="90"/>
    <n v="160"/>
    <n v="130"/>
    <n v="250"/>
    <n v="73"/>
    <x v="0"/>
  </r>
  <r>
    <n v="775"/>
    <n v="154"/>
    <n v="58"/>
    <s v="6/25/2015"/>
    <x v="236"/>
    <n v="1132"/>
    <n v="213"/>
    <x v="0"/>
    <x v="1"/>
    <x v="1"/>
    <s v="Leaves"/>
    <x v="2"/>
    <s v="Herbal Tea"/>
    <x v="7"/>
    <n v="178"/>
    <n v="391"/>
    <x v="1"/>
    <n v="120"/>
    <n v="170"/>
    <n v="120"/>
    <n v="290"/>
    <n v="93"/>
    <x v="0"/>
  </r>
  <r>
    <n v="541"/>
    <n v="90"/>
    <n v="18"/>
    <s v="6/26/2015"/>
    <x v="237"/>
    <n v="572"/>
    <n v="115"/>
    <x v="0"/>
    <x v="1"/>
    <x v="1"/>
    <s v="Leaves"/>
    <x v="2"/>
    <s v="Herbal Tea"/>
    <x v="7"/>
    <n v="108"/>
    <n v="218"/>
    <x v="11"/>
    <n v="60"/>
    <n v="100"/>
    <n v="90"/>
    <n v="160"/>
    <n v="42"/>
    <x v="0"/>
  </r>
  <r>
    <n v="775"/>
    <n v="122"/>
    <n v="39"/>
    <s v="6/27/2015"/>
    <x v="238"/>
    <n v="789"/>
    <n v="176"/>
    <x v="0"/>
    <x v="1"/>
    <x v="1"/>
    <s v="Leaves"/>
    <x v="2"/>
    <s v="Herbal Tea"/>
    <x v="8"/>
    <n v="169"/>
    <n v="318"/>
    <x v="1"/>
    <n v="90"/>
    <n v="150"/>
    <n v="130"/>
    <n v="240"/>
    <n v="62"/>
    <x v="0"/>
  </r>
  <r>
    <n v="435"/>
    <n v="86"/>
    <n v="-40"/>
    <s v="6/28/2015"/>
    <x v="239"/>
    <n v="1698"/>
    <n v="23"/>
    <x v="0"/>
    <x v="1"/>
    <x v="1"/>
    <s v="Leaves"/>
    <x v="2"/>
    <s v="Herbal Tea"/>
    <x v="8"/>
    <n v="-40"/>
    <n v="116"/>
    <x v="12"/>
    <n v="60"/>
    <n v="20"/>
    <n v="0"/>
    <n v="80"/>
    <n v="50"/>
    <x v="0"/>
  </r>
  <r>
    <n v="760"/>
    <n v="81"/>
    <n v="45"/>
    <d v="2015-10-07T00:00:00"/>
    <x v="240"/>
    <n v="984"/>
    <n v="117"/>
    <x v="1"/>
    <x v="1"/>
    <x v="1"/>
    <s v="Leaves"/>
    <x v="2"/>
    <s v="Herbal Tea"/>
    <x v="9"/>
    <n v="125"/>
    <n v="211"/>
    <x v="18"/>
    <n v="70"/>
    <n v="110"/>
    <n v="80"/>
    <n v="180"/>
    <n v="33"/>
    <x v="0"/>
  </r>
  <r>
    <n v="510"/>
    <n v="225"/>
    <n v="98"/>
    <d v="2015-11-07T00:00:00"/>
    <x v="241"/>
    <n v="1272"/>
    <n v="265"/>
    <x v="1"/>
    <x v="1"/>
    <x v="1"/>
    <s v="Leaves"/>
    <x v="2"/>
    <s v="Herbal Tea"/>
    <x v="7"/>
    <n v="258"/>
    <n v="522"/>
    <x v="18"/>
    <n v="210"/>
    <n v="240"/>
    <n v="160"/>
    <n v="450"/>
    <n v="91"/>
    <x v="0"/>
  </r>
  <r>
    <n v="702"/>
    <n v="121"/>
    <n v="19"/>
    <s v="7/21/2015"/>
    <x v="242"/>
    <n v="912"/>
    <n v="168"/>
    <x v="0"/>
    <x v="1"/>
    <x v="1"/>
    <s v="Leaves"/>
    <x v="2"/>
    <s v="Herbal Tea"/>
    <x v="9"/>
    <n v="39"/>
    <n v="308"/>
    <x v="1"/>
    <n v="110"/>
    <n v="150"/>
    <n v="20"/>
    <n v="260"/>
    <n v="142"/>
    <x v="0"/>
  </r>
  <r>
    <n v="206"/>
    <n v="130"/>
    <n v="61"/>
    <s v="7/22/2015"/>
    <x v="243"/>
    <n v="1134"/>
    <n v="195"/>
    <x v="0"/>
    <x v="1"/>
    <x v="1"/>
    <s v="Leaves"/>
    <x v="2"/>
    <s v="Herbal Tea"/>
    <x v="9"/>
    <n v="181"/>
    <n v="346"/>
    <x v="19"/>
    <n v="120"/>
    <n v="180"/>
    <n v="120"/>
    <n v="300"/>
    <n v="73"/>
    <x v="0"/>
  </r>
  <r>
    <n v="702"/>
    <n v="173"/>
    <n v="75"/>
    <s v="7/23/2015"/>
    <x v="244"/>
    <n v="1150"/>
    <n v="239"/>
    <x v="0"/>
    <x v="1"/>
    <x v="1"/>
    <s v="Leaves"/>
    <x v="2"/>
    <s v="Herbal Tea"/>
    <x v="7"/>
    <n v="205"/>
    <n v="439"/>
    <x v="1"/>
    <n v="160"/>
    <n v="220"/>
    <n v="130"/>
    <n v="380"/>
    <n v="101"/>
    <x v="0"/>
  </r>
  <r>
    <n v="541"/>
    <n v="88"/>
    <n v="34"/>
    <s v="7/24/2015"/>
    <x v="245"/>
    <n v="561"/>
    <n v="112"/>
    <x v="0"/>
    <x v="1"/>
    <x v="1"/>
    <s v="Leaves"/>
    <x v="2"/>
    <s v="Herbal Tea"/>
    <x v="7"/>
    <n v="104"/>
    <n v="213"/>
    <x v="11"/>
    <n v="80"/>
    <n v="100"/>
    <n v="70"/>
    <n v="180"/>
    <n v="42"/>
    <x v="0"/>
  </r>
  <r>
    <n v="775"/>
    <n v="113"/>
    <n v="59"/>
    <s v="7/25/2015"/>
    <x v="246"/>
    <n v="803"/>
    <n v="165"/>
    <x v="0"/>
    <x v="1"/>
    <x v="1"/>
    <s v="Leaves"/>
    <x v="2"/>
    <s v="Herbal Tea"/>
    <x v="8"/>
    <n v="159"/>
    <n v="296"/>
    <x v="1"/>
    <n v="100"/>
    <n v="150"/>
    <n v="100"/>
    <n v="250"/>
    <n v="58"/>
    <x v="0"/>
  </r>
  <r>
    <n v="916"/>
    <n v="86"/>
    <n v="52"/>
    <d v="2015-06-08T00:00:00"/>
    <x v="247"/>
    <n v="1003"/>
    <n v="124"/>
    <x v="1"/>
    <x v="1"/>
    <x v="1"/>
    <s v="Leaves"/>
    <x v="2"/>
    <s v="Herbal Tea"/>
    <x v="9"/>
    <n v="132"/>
    <n v="224"/>
    <x v="18"/>
    <n v="80"/>
    <n v="110"/>
    <n v="80"/>
    <n v="190"/>
    <n v="35"/>
    <x v="0"/>
  </r>
  <r>
    <n v="661"/>
    <n v="241"/>
    <n v="109"/>
    <d v="2015-07-08T00:00:00"/>
    <x v="248"/>
    <n v="1321"/>
    <n v="284"/>
    <x v="1"/>
    <x v="1"/>
    <x v="1"/>
    <s v="Leaves"/>
    <x v="2"/>
    <s v="Herbal Tea"/>
    <x v="7"/>
    <n v="279"/>
    <n v="559"/>
    <x v="18"/>
    <n v="220"/>
    <n v="260"/>
    <n v="170"/>
    <n v="480"/>
    <n v="96"/>
    <x v="0"/>
  </r>
  <r>
    <n v="702"/>
    <n v="135"/>
    <n v="17"/>
    <s v="8/17/2015"/>
    <x v="249"/>
    <n v="940"/>
    <n v="187"/>
    <x v="0"/>
    <x v="1"/>
    <x v="1"/>
    <s v="Leaves"/>
    <x v="2"/>
    <s v="Herbal Tea"/>
    <x v="9"/>
    <n v="47"/>
    <n v="343"/>
    <x v="1"/>
    <n v="120"/>
    <n v="170"/>
    <n v="30"/>
    <n v="290"/>
    <n v="155"/>
    <x v="0"/>
  </r>
  <r>
    <n v="253"/>
    <n v="115"/>
    <n v="46"/>
    <s v="8/18/2015"/>
    <x v="250"/>
    <n v="1166"/>
    <n v="174"/>
    <x v="0"/>
    <x v="1"/>
    <x v="1"/>
    <s v="Leaves"/>
    <x v="2"/>
    <s v="Herbal Tea"/>
    <x v="9"/>
    <n v="156"/>
    <n v="308"/>
    <x v="19"/>
    <n v="100"/>
    <n v="160"/>
    <n v="110"/>
    <n v="260"/>
    <n v="69"/>
    <x v="0"/>
  </r>
  <r>
    <n v="702"/>
    <n v="224"/>
    <n v="118"/>
    <s v="8/19/2015"/>
    <x v="251"/>
    <n v="1191"/>
    <n v="310"/>
    <x v="0"/>
    <x v="1"/>
    <x v="1"/>
    <s v="Leaves"/>
    <x v="2"/>
    <s v="Herbal Tea"/>
    <x v="7"/>
    <n v="288"/>
    <n v="569"/>
    <x v="1"/>
    <n v="210"/>
    <n v="280"/>
    <n v="170"/>
    <n v="490"/>
    <n v="116"/>
    <x v="0"/>
  </r>
  <r>
    <n v="503"/>
    <n v="81"/>
    <n v="28"/>
    <s v="8/20/2015"/>
    <x v="252"/>
    <n v="551"/>
    <n v="104"/>
    <x v="0"/>
    <x v="1"/>
    <x v="1"/>
    <s v="Leaves"/>
    <x v="2"/>
    <s v="Herbal Tea"/>
    <x v="7"/>
    <n v="98"/>
    <n v="197"/>
    <x v="11"/>
    <n v="70"/>
    <n v="100"/>
    <n v="70"/>
    <n v="170"/>
    <n v="38"/>
    <x v="0"/>
  </r>
  <r>
    <n v="775"/>
    <n v="127"/>
    <n v="61"/>
    <s v="8/21/2015"/>
    <x v="253"/>
    <n v="830"/>
    <n v="185"/>
    <x v="0"/>
    <x v="1"/>
    <x v="1"/>
    <s v="Leaves"/>
    <x v="2"/>
    <s v="Herbal Tea"/>
    <x v="8"/>
    <n v="181"/>
    <n v="332"/>
    <x v="1"/>
    <n v="120"/>
    <n v="170"/>
    <n v="120"/>
    <n v="290"/>
    <n v="63"/>
    <x v="0"/>
  </r>
  <r>
    <n v="850"/>
    <n v="38"/>
    <n v="-15"/>
    <d v="2012-03-10T00:00:00"/>
    <x v="363"/>
    <n v="871"/>
    <n v="56"/>
    <x v="1"/>
    <x v="2"/>
    <x v="1"/>
    <s v="Leaves"/>
    <x v="3"/>
    <s v="Tea"/>
    <x v="10"/>
    <n v="35"/>
    <n v="94"/>
    <x v="14"/>
    <n v="40"/>
    <n v="60"/>
    <n v="50"/>
    <n v="100"/>
    <n v="21"/>
    <x v="1"/>
  </r>
  <r>
    <n v="562"/>
    <n v="72"/>
    <n v="6"/>
    <d v="2012-04-10T00:00:00"/>
    <x v="364"/>
    <n v="650"/>
    <n v="110"/>
    <x v="1"/>
    <x v="1"/>
    <x v="1"/>
    <s v="Leaves"/>
    <x v="3"/>
    <s v="Tea"/>
    <x v="11"/>
    <n v="56"/>
    <n v="182"/>
    <x v="18"/>
    <n v="20"/>
    <n v="60"/>
    <n v="50"/>
    <n v="80"/>
    <n v="54"/>
    <x v="1"/>
  </r>
  <r>
    <n v="860"/>
    <n v="40"/>
    <n v="-14"/>
    <s v="10/20/2012"/>
    <x v="264"/>
    <n v="881"/>
    <n v="59"/>
    <x v="0"/>
    <x v="2"/>
    <x v="1"/>
    <s v="Leaves"/>
    <x v="3"/>
    <s v="Tea"/>
    <x v="10"/>
    <n v="36"/>
    <n v="99"/>
    <x v="13"/>
    <n v="40"/>
    <n v="60"/>
    <n v="50"/>
    <n v="100"/>
    <n v="23"/>
    <x v="1"/>
  </r>
  <r>
    <n v="971"/>
    <n v="82"/>
    <n v="14"/>
    <s v="10/21/2012"/>
    <x v="265"/>
    <n v="788"/>
    <n v="123"/>
    <x v="0"/>
    <x v="1"/>
    <x v="1"/>
    <s v="Leaves"/>
    <x v="3"/>
    <s v="Tea"/>
    <x v="12"/>
    <n v="64"/>
    <n v="205"/>
    <x v="11"/>
    <n v="30"/>
    <n v="60"/>
    <n v="50"/>
    <n v="90"/>
    <n v="59"/>
    <x v="1"/>
  </r>
  <r>
    <n v="971"/>
    <n v="91"/>
    <n v="26"/>
    <s v="10/22/2012"/>
    <x v="0"/>
    <n v="656"/>
    <n v="127"/>
    <x v="0"/>
    <x v="1"/>
    <x v="1"/>
    <s v="Leaves"/>
    <x v="3"/>
    <s v="Tea"/>
    <x v="11"/>
    <n v="76"/>
    <n v="218"/>
    <x v="11"/>
    <n v="40"/>
    <n v="60"/>
    <n v="50"/>
    <n v="100"/>
    <n v="51"/>
    <x v="1"/>
  </r>
  <r>
    <n v="719"/>
    <n v="55"/>
    <n v="-5"/>
    <s v="10/29/2012"/>
    <x v="1"/>
    <n v="410"/>
    <n v="69"/>
    <x v="1"/>
    <x v="3"/>
    <x v="1"/>
    <s v="Leaves"/>
    <x v="3"/>
    <s v="Tea"/>
    <x v="10"/>
    <n v="15"/>
    <n v="124"/>
    <x v="4"/>
    <n v="40"/>
    <n v="60"/>
    <n v="20"/>
    <n v="100"/>
    <n v="54"/>
    <x v="1"/>
  </r>
  <r>
    <n v="847"/>
    <n v="50"/>
    <n v="8"/>
    <s v="10/30/2012"/>
    <x v="266"/>
    <n v="589"/>
    <n v="73"/>
    <x v="1"/>
    <x v="3"/>
    <x v="1"/>
    <s v="Leaves"/>
    <x v="3"/>
    <s v="Tea"/>
    <x v="10"/>
    <n v="48"/>
    <n v="123"/>
    <x v="17"/>
    <n v="40"/>
    <n v="60"/>
    <n v="40"/>
    <n v="100"/>
    <n v="25"/>
    <x v="1"/>
  </r>
  <r>
    <n v="719"/>
    <n v="57"/>
    <n v="-1"/>
    <s v="10/31/2012"/>
    <x v="2"/>
    <n v="1042"/>
    <n v="68"/>
    <x v="1"/>
    <x v="3"/>
    <x v="1"/>
    <s v="Leaves"/>
    <x v="3"/>
    <s v="Tea"/>
    <x v="12"/>
    <n v="29"/>
    <n v="125"/>
    <x v="4"/>
    <n v="40"/>
    <n v="60"/>
    <n v="30"/>
    <n v="100"/>
    <n v="39"/>
    <x v="1"/>
  </r>
  <r>
    <n v="339"/>
    <n v="36"/>
    <n v="-9"/>
    <d v="2012-01-11T00:00:00"/>
    <x v="3"/>
    <n v="862"/>
    <n v="52"/>
    <x v="1"/>
    <x v="2"/>
    <x v="1"/>
    <s v="Leaves"/>
    <x v="3"/>
    <s v="Tea"/>
    <x v="10"/>
    <n v="31"/>
    <n v="88"/>
    <x v="15"/>
    <n v="30"/>
    <n v="60"/>
    <n v="40"/>
    <n v="90"/>
    <n v="21"/>
    <x v="1"/>
  </r>
  <r>
    <n v="203"/>
    <n v="36"/>
    <n v="-7"/>
    <s v="11/16/2012"/>
    <x v="267"/>
    <n v="809"/>
    <n v="54"/>
    <x v="0"/>
    <x v="2"/>
    <x v="1"/>
    <s v="Leaves"/>
    <x v="3"/>
    <s v="Tea"/>
    <x v="11"/>
    <n v="33"/>
    <n v="90"/>
    <x v="13"/>
    <n v="30"/>
    <n v="60"/>
    <n v="40"/>
    <n v="90"/>
    <n v="21"/>
    <x v="1"/>
  </r>
  <r>
    <n v="206"/>
    <n v="61"/>
    <n v="1"/>
    <s v="11/17/2012"/>
    <x v="268"/>
    <n v="613"/>
    <n v="86"/>
    <x v="0"/>
    <x v="1"/>
    <x v="1"/>
    <s v="Leaves"/>
    <x v="3"/>
    <s v="Tea"/>
    <x v="11"/>
    <n v="1"/>
    <n v="147"/>
    <x v="19"/>
    <n v="40"/>
    <n v="60"/>
    <n v="0"/>
    <n v="100"/>
    <n v="85"/>
    <x v="1"/>
  </r>
  <r>
    <n v="619"/>
    <n v="54"/>
    <n v="3"/>
    <s v="11/26/2012"/>
    <x v="4"/>
    <n v="601"/>
    <n v="79"/>
    <x v="1"/>
    <x v="1"/>
    <x v="1"/>
    <s v="Leaves"/>
    <x v="3"/>
    <s v="Tea"/>
    <x v="12"/>
    <n v="53"/>
    <n v="133"/>
    <x v="18"/>
    <n v="30"/>
    <n v="60"/>
    <n v="50"/>
    <n v="90"/>
    <n v="26"/>
    <x v="1"/>
  </r>
  <r>
    <n v="920"/>
    <n v="55"/>
    <n v="-3"/>
    <d v="2012-10-12T00:00:00"/>
    <x v="269"/>
    <n v="627"/>
    <n v="76"/>
    <x v="0"/>
    <x v="3"/>
    <x v="1"/>
    <s v="Leaves"/>
    <x v="3"/>
    <s v="Tea"/>
    <x v="12"/>
    <n v="-3"/>
    <n v="131"/>
    <x v="6"/>
    <n v="40"/>
    <n v="60"/>
    <n v="0"/>
    <n v="100"/>
    <n v="79"/>
    <x v="1"/>
  </r>
  <r>
    <n v="561"/>
    <n v="38"/>
    <n v="2"/>
    <s v="12/14/2012"/>
    <x v="270"/>
    <n v="871"/>
    <n v="56"/>
    <x v="1"/>
    <x v="2"/>
    <x v="1"/>
    <s v="Leaves"/>
    <x v="3"/>
    <s v="Tea"/>
    <x v="10"/>
    <n v="52"/>
    <n v="100"/>
    <x v="14"/>
    <n v="40"/>
    <n v="60"/>
    <n v="50"/>
    <n v="100"/>
    <n v="21"/>
    <x v="1"/>
  </r>
  <r>
    <n v="510"/>
    <n v="72"/>
    <n v="33"/>
    <s v="12/15/2012"/>
    <x v="271"/>
    <n v="650"/>
    <n v="110"/>
    <x v="1"/>
    <x v="1"/>
    <x v="1"/>
    <s v="Leaves"/>
    <x v="3"/>
    <s v="Tea"/>
    <x v="11"/>
    <n v="83"/>
    <n v="194"/>
    <x v="18"/>
    <n v="20"/>
    <n v="60"/>
    <n v="50"/>
    <n v="80"/>
    <n v="54"/>
    <x v="1"/>
  </r>
  <r>
    <n v="475"/>
    <n v="40"/>
    <n v="3"/>
    <s v="12/31/2012"/>
    <x v="272"/>
    <n v="881"/>
    <n v="59"/>
    <x v="0"/>
    <x v="2"/>
    <x v="1"/>
    <s v="Leaves"/>
    <x v="3"/>
    <s v="Tea"/>
    <x v="10"/>
    <n v="53"/>
    <n v="106"/>
    <x v="13"/>
    <n v="40"/>
    <n v="60"/>
    <n v="50"/>
    <n v="100"/>
    <n v="23"/>
    <x v="1"/>
  </r>
  <r>
    <n v="503"/>
    <n v="82"/>
    <n v="45"/>
    <d v="2013-01-01T00:00:00"/>
    <x v="365"/>
    <n v="788"/>
    <n v="123"/>
    <x v="0"/>
    <x v="1"/>
    <x v="1"/>
    <s v="Leaves"/>
    <x v="3"/>
    <s v="Tea"/>
    <x v="12"/>
    <n v="95"/>
    <n v="218"/>
    <x v="11"/>
    <n v="30"/>
    <n v="60"/>
    <n v="50"/>
    <n v="90"/>
    <n v="59"/>
    <x v="1"/>
  </r>
  <r>
    <n v="541"/>
    <n v="91"/>
    <n v="63"/>
    <d v="2013-02-01T00:00:00"/>
    <x v="366"/>
    <n v="656"/>
    <n v="127"/>
    <x v="0"/>
    <x v="1"/>
    <x v="1"/>
    <s v="Leaves"/>
    <x v="3"/>
    <s v="Tea"/>
    <x v="11"/>
    <n v="113"/>
    <n v="232"/>
    <x v="11"/>
    <n v="40"/>
    <n v="60"/>
    <n v="50"/>
    <n v="100"/>
    <n v="51"/>
    <x v="1"/>
  </r>
  <r>
    <n v="719"/>
    <n v="55"/>
    <n v="2"/>
    <d v="2013-09-01T00:00:00"/>
    <x v="22"/>
    <n v="410"/>
    <n v="69"/>
    <x v="1"/>
    <x v="3"/>
    <x v="1"/>
    <s v="Leaves"/>
    <x v="3"/>
    <s v="Tea"/>
    <x v="10"/>
    <n v="22"/>
    <n v="132"/>
    <x v="4"/>
    <n v="40"/>
    <n v="60"/>
    <n v="20"/>
    <n v="100"/>
    <n v="54"/>
    <x v="1"/>
  </r>
  <r>
    <n v="708"/>
    <n v="50"/>
    <n v="31"/>
    <d v="2013-10-01T00:00:00"/>
    <x v="23"/>
    <n v="589"/>
    <n v="73"/>
    <x v="1"/>
    <x v="3"/>
    <x v="1"/>
    <s v="Leaves"/>
    <x v="3"/>
    <s v="Tea"/>
    <x v="10"/>
    <n v="71"/>
    <n v="131"/>
    <x v="17"/>
    <n v="40"/>
    <n v="60"/>
    <n v="40"/>
    <n v="100"/>
    <n v="25"/>
    <x v="1"/>
  </r>
  <r>
    <n v="719"/>
    <n v="57"/>
    <n v="13"/>
    <d v="2013-11-01T00:00:00"/>
    <x v="24"/>
    <n v="1042"/>
    <n v="68"/>
    <x v="1"/>
    <x v="3"/>
    <x v="1"/>
    <s v="Leaves"/>
    <x v="3"/>
    <s v="Tea"/>
    <x v="12"/>
    <n v="43"/>
    <n v="133"/>
    <x v="4"/>
    <n v="40"/>
    <n v="60"/>
    <n v="30"/>
    <n v="100"/>
    <n v="39"/>
    <x v="1"/>
  </r>
  <r>
    <n v="351"/>
    <n v="36"/>
    <n v="6"/>
    <d v="2013-12-01T00:00:00"/>
    <x v="25"/>
    <n v="862"/>
    <n v="52"/>
    <x v="1"/>
    <x v="2"/>
    <x v="1"/>
    <s v="Leaves"/>
    <x v="3"/>
    <s v="Tea"/>
    <x v="10"/>
    <n v="46"/>
    <n v="94"/>
    <x v="15"/>
    <n v="30"/>
    <n v="60"/>
    <n v="40"/>
    <n v="90"/>
    <n v="21"/>
    <x v="1"/>
  </r>
  <r>
    <n v="203"/>
    <n v="36"/>
    <n v="9"/>
    <s v="1/27/2013"/>
    <x v="26"/>
    <n v="809"/>
    <n v="54"/>
    <x v="0"/>
    <x v="2"/>
    <x v="1"/>
    <s v="Leaves"/>
    <x v="3"/>
    <s v="Tea"/>
    <x v="11"/>
    <n v="49"/>
    <n v="96"/>
    <x v="13"/>
    <n v="30"/>
    <n v="60"/>
    <n v="40"/>
    <n v="90"/>
    <n v="21"/>
    <x v="1"/>
  </r>
  <r>
    <n v="509"/>
    <n v="61"/>
    <n v="1"/>
    <s v="1/28/2013"/>
    <x v="27"/>
    <n v="613"/>
    <n v="86"/>
    <x v="0"/>
    <x v="1"/>
    <x v="1"/>
    <s v="Leaves"/>
    <x v="3"/>
    <s v="Tea"/>
    <x v="11"/>
    <n v="1"/>
    <n v="157"/>
    <x v="19"/>
    <n v="40"/>
    <n v="60"/>
    <n v="0"/>
    <n v="100"/>
    <n v="85"/>
    <x v="1"/>
  </r>
  <r>
    <n v="408"/>
    <n v="54"/>
    <n v="29"/>
    <d v="2013-06-02T00:00:00"/>
    <x v="28"/>
    <n v="601"/>
    <n v="79"/>
    <x v="1"/>
    <x v="1"/>
    <x v="1"/>
    <s v="Leaves"/>
    <x v="3"/>
    <s v="Tea"/>
    <x v="12"/>
    <n v="79"/>
    <n v="142"/>
    <x v="18"/>
    <n v="30"/>
    <n v="60"/>
    <n v="50"/>
    <n v="90"/>
    <n v="26"/>
    <x v="1"/>
  </r>
  <r>
    <n v="262"/>
    <n v="55"/>
    <n v="-4"/>
    <s v="2/20/2013"/>
    <x v="29"/>
    <n v="627"/>
    <n v="76"/>
    <x v="0"/>
    <x v="3"/>
    <x v="1"/>
    <s v="Leaves"/>
    <x v="3"/>
    <s v="Tea"/>
    <x v="12"/>
    <n v="-4"/>
    <n v="140"/>
    <x v="6"/>
    <n v="40"/>
    <n v="60"/>
    <n v="0"/>
    <n v="100"/>
    <n v="79"/>
    <x v="1"/>
  </r>
  <r>
    <n v="303"/>
    <n v="54"/>
    <n v="-17"/>
    <s v="2/23/2013"/>
    <x v="30"/>
    <n v="404"/>
    <n v="66"/>
    <x v="1"/>
    <x v="3"/>
    <x v="1"/>
    <s v="Leaves"/>
    <x v="3"/>
    <s v="Tea"/>
    <x v="10"/>
    <n v="13"/>
    <n v="120"/>
    <x v="4"/>
    <n v="30"/>
    <n v="50"/>
    <n v="30"/>
    <n v="80"/>
    <n v="53"/>
    <x v="1"/>
  </r>
  <r>
    <n v="303"/>
    <n v="54"/>
    <n v="-13"/>
    <s v="2/24/2013"/>
    <x v="31"/>
    <n v="1037"/>
    <n v="64"/>
    <x v="1"/>
    <x v="3"/>
    <x v="1"/>
    <s v="Leaves"/>
    <x v="3"/>
    <s v="Tea"/>
    <x v="12"/>
    <n v="27"/>
    <n v="118"/>
    <x v="4"/>
    <n v="30"/>
    <n v="50"/>
    <n v="40"/>
    <n v="80"/>
    <n v="37"/>
    <x v="1"/>
  </r>
  <r>
    <n v="508"/>
    <n v="27"/>
    <n v="-30"/>
    <s v="2/25/2013"/>
    <x v="32"/>
    <n v="859"/>
    <n v="39"/>
    <x v="1"/>
    <x v="2"/>
    <x v="1"/>
    <s v="Leaves"/>
    <x v="3"/>
    <s v="Tea"/>
    <x v="10"/>
    <n v="20"/>
    <n v="66"/>
    <x v="15"/>
    <n v="20"/>
    <n v="50"/>
    <n v="50"/>
    <n v="70"/>
    <n v="19"/>
    <x v="1"/>
  </r>
  <r>
    <n v="209"/>
    <n v="76"/>
    <n v="29"/>
    <s v="2/26/2013"/>
    <x v="33"/>
    <n v="580"/>
    <n v="111"/>
    <x v="1"/>
    <x v="1"/>
    <x v="1"/>
    <s v="Leaves"/>
    <x v="3"/>
    <s v="Tea"/>
    <x v="12"/>
    <n v="79"/>
    <n v="187"/>
    <x v="18"/>
    <n v="30"/>
    <n v="50"/>
    <n v="50"/>
    <n v="80"/>
    <n v="32"/>
    <x v="1"/>
  </r>
  <r>
    <n v="262"/>
    <n v="46"/>
    <n v="-10"/>
    <d v="2013-03-03T00:00:00"/>
    <x v="34"/>
    <n v="449"/>
    <n v="67"/>
    <x v="0"/>
    <x v="3"/>
    <x v="1"/>
    <s v="Leaves"/>
    <x v="3"/>
    <s v="Tea"/>
    <x v="10"/>
    <n v="30"/>
    <n v="113"/>
    <x v="6"/>
    <n v="20"/>
    <n v="50"/>
    <n v="40"/>
    <n v="70"/>
    <n v="37"/>
    <x v="1"/>
  </r>
  <r>
    <n v="715"/>
    <n v="60"/>
    <n v="0"/>
    <d v="2013-04-03T00:00:00"/>
    <x v="35"/>
    <n v="606"/>
    <n v="84"/>
    <x v="0"/>
    <x v="3"/>
    <x v="1"/>
    <s v="Leaves"/>
    <x v="3"/>
    <s v="Tea"/>
    <x v="12"/>
    <n v="0"/>
    <n v="144"/>
    <x v="6"/>
    <n v="40"/>
    <n v="50"/>
    <n v="0"/>
    <n v="90"/>
    <n v="84"/>
    <x v="1"/>
  </r>
  <r>
    <n v="206"/>
    <n v="60"/>
    <n v="17"/>
    <d v="2013-05-03T00:00:00"/>
    <x v="36"/>
    <n v="329"/>
    <n v="99"/>
    <x v="0"/>
    <x v="1"/>
    <x v="1"/>
    <s v="Leaves"/>
    <x v="3"/>
    <s v="Tea"/>
    <x v="10"/>
    <n v="57"/>
    <n v="159"/>
    <x v="19"/>
    <n v="20"/>
    <n v="50"/>
    <n v="40"/>
    <n v="70"/>
    <n v="42"/>
    <x v="1"/>
  </r>
  <r>
    <n v="352"/>
    <n v="28"/>
    <n v="-17"/>
    <d v="2013-10-03T00:00:00"/>
    <x v="37"/>
    <n v="875"/>
    <n v="42"/>
    <x v="1"/>
    <x v="2"/>
    <x v="1"/>
    <s v="Leaves"/>
    <x v="3"/>
    <s v="Tea"/>
    <x v="10"/>
    <n v="23"/>
    <n v="70"/>
    <x v="14"/>
    <n v="20"/>
    <n v="50"/>
    <n v="40"/>
    <n v="70"/>
    <n v="19"/>
    <x v="1"/>
  </r>
  <r>
    <n v="561"/>
    <n v="31"/>
    <n v="-12"/>
    <d v="2013-11-03T00:00:00"/>
    <x v="38"/>
    <n v="856"/>
    <n v="47"/>
    <x v="1"/>
    <x v="2"/>
    <x v="1"/>
    <s v="Leaves"/>
    <x v="3"/>
    <s v="Tea"/>
    <x v="11"/>
    <n v="28"/>
    <n v="78"/>
    <x v="14"/>
    <n v="30"/>
    <n v="50"/>
    <n v="40"/>
    <n v="80"/>
    <n v="19"/>
    <x v="1"/>
  </r>
  <r>
    <n v="351"/>
    <n v="32"/>
    <n v="-11"/>
    <d v="2013-12-03T00:00:00"/>
    <x v="39"/>
    <n v="482"/>
    <n v="48"/>
    <x v="1"/>
    <x v="2"/>
    <x v="1"/>
    <s v="Leaves"/>
    <x v="3"/>
    <s v="Tea"/>
    <x v="11"/>
    <n v="29"/>
    <n v="80"/>
    <x v="15"/>
    <n v="30"/>
    <n v="50"/>
    <n v="40"/>
    <n v="80"/>
    <n v="19"/>
    <x v="1"/>
  </r>
  <r>
    <n v="650"/>
    <n v="50"/>
    <n v="7"/>
    <s v="3/13/2013"/>
    <x v="40"/>
    <n v="589"/>
    <n v="73"/>
    <x v="1"/>
    <x v="1"/>
    <x v="1"/>
    <s v="Leaves"/>
    <x v="3"/>
    <s v="Tea"/>
    <x v="12"/>
    <n v="47"/>
    <n v="123"/>
    <x v="18"/>
    <n v="30"/>
    <n v="50"/>
    <n v="40"/>
    <n v="80"/>
    <n v="26"/>
    <x v="1"/>
  </r>
  <r>
    <n v="262"/>
    <n v="49"/>
    <n v="13"/>
    <s v="3/22/2013"/>
    <x v="41"/>
    <n v="454"/>
    <n v="71"/>
    <x v="0"/>
    <x v="3"/>
    <x v="1"/>
    <s v="Leaves"/>
    <x v="3"/>
    <s v="Tea"/>
    <x v="10"/>
    <n v="33"/>
    <n v="120"/>
    <x v="6"/>
    <n v="40"/>
    <n v="50"/>
    <n v="20"/>
    <n v="90"/>
    <n v="38"/>
    <x v="1"/>
  </r>
  <r>
    <n v="206"/>
    <n v="49"/>
    <n v="4"/>
    <s v="3/23/2013"/>
    <x v="42"/>
    <n v="454"/>
    <n v="71"/>
    <x v="0"/>
    <x v="1"/>
    <x v="1"/>
    <s v="Leaves"/>
    <x v="3"/>
    <s v="Tea"/>
    <x v="12"/>
    <n v="34"/>
    <n v="120"/>
    <x v="19"/>
    <n v="30"/>
    <n v="50"/>
    <n v="30"/>
    <n v="80"/>
    <n v="37"/>
    <x v="1"/>
  </r>
  <r>
    <n v="303"/>
    <n v="46"/>
    <n v="-4"/>
    <s v="3/29/2013"/>
    <x v="43"/>
    <n v="422"/>
    <n v="57"/>
    <x v="1"/>
    <x v="3"/>
    <x v="1"/>
    <s v="Leaves"/>
    <x v="3"/>
    <s v="Tea"/>
    <x v="10"/>
    <n v="6"/>
    <n v="103"/>
    <x v="4"/>
    <n v="30"/>
    <n v="50"/>
    <n v="10"/>
    <n v="80"/>
    <n v="51"/>
    <x v="1"/>
  </r>
  <r>
    <n v="303"/>
    <n v="53"/>
    <n v="6"/>
    <s v="3/30/2013"/>
    <x v="44"/>
    <n v="1054"/>
    <n v="63"/>
    <x v="1"/>
    <x v="3"/>
    <x v="1"/>
    <s v="Leaves"/>
    <x v="3"/>
    <s v="Tea"/>
    <x v="12"/>
    <n v="26"/>
    <n v="116"/>
    <x v="4"/>
    <n v="40"/>
    <n v="50"/>
    <n v="20"/>
    <n v="90"/>
    <n v="37"/>
    <x v="1"/>
  </r>
  <r>
    <n v="617"/>
    <n v="33"/>
    <n v="-11"/>
    <s v="3/31/2013"/>
    <x v="45"/>
    <n v="870"/>
    <n v="49"/>
    <x v="1"/>
    <x v="2"/>
    <x v="1"/>
    <s v="Leaves"/>
    <x v="3"/>
    <s v="Tea"/>
    <x v="10"/>
    <n v="29"/>
    <n v="82"/>
    <x v="15"/>
    <n v="30"/>
    <n v="50"/>
    <n v="40"/>
    <n v="80"/>
    <n v="20"/>
    <x v="1"/>
  </r>
  <r>
    <n v="863"/>
    <n v="34"/>
    <n v="-10"/>
    <d v="2013-01-04T00:00:00"/>
    <x v="46"/>
    <n v="863"/>
    <n v="51"/>
    <x v="1"/>
    <x v="2"/>
    <x v="1"/>
    <s v="Leaves"/>
    <x v="3"/>
    <s v="Tea"/>
    <x v="11"/>
    <n v="30"/>
    <n v="85"/>
    <x v="14"/>
    <n v="30"/>
    <n v="50"/>
    <n v="40"/>
    <n v="80"/>
    <n v="21"/>
    <x v="1"/>
  </r>
  <r>
    <n v="262"/>
    <n v="43"/>
    <n v="8"/>
    <d v="2013-08-04T00:00:00"/>
    <x v="47"/>
    <n v="466"/>
    <n v="63"/>
    <x v="0"/>
    <x v="3"/>
    <x v="1"/>
    <s v="Leaves"/>
    <x v="3"/>
    <s v="Tea"/>
    <x v="10"/>
    <n v="28"/>
    <n v="106"/>
    <x v="6"/>
    <n v="30"/>
    <n v="50"/>
    <n v="20"/>
    <n v="80"/>
    <n v="35"/>
    <x v="1"/>
  </r>
  <r>
    <n v="959"/>
    <n v="33"/>
    <n v="-12"/>
    <d v="2013-09-04T00:00:00"/>
    <x v="48"/>
    <n v="818"/>
    <n v="49"/>
    <x v="0"/>
    <x v="2"/>
    <x v="1"/>
    <s v="Leaves"/>
    <x v="3"/>
    <s v="Tea"/>
    <x v="11"/>
    <n v="28"/>
    <n v="82"/>
    <x v="13"/>
    <n v="30"/>
    <n v="50"/>
    <n v="40"/>
    <n v="80"/>
    <n v="21"/>
    <x v="1"/>
  </r>
  <r>
    <n v="435"/>
    <n v="49"/>
    <n v="-4"/>
    <d v="2013-10-04T00:00:00"/>
    <x v="49"/>
    <n v="335"/>
    <n v="69"/>
    <x v="0"/>
    <x v="1"/>
    <x v="1"/>
    <s v="Leaves"/>
    <x v="3"/>
    <s v="Tea"/>
    <x v="10"/>
    <n v="-4"/>
    <n v="118"/>
    <x v="12"/>
    <n v="30"/>
    <n v="50"/>
    <n v="0"/>
    <n v="80"/>
    <n v="73"/>
    <x v="1"/>
  </r>
  <r>
    <n v="360"/>
    <n v="55"/>
    <n v="7"/>
    <d v="2013-11-04T00:00:00"/>
    <x v="50"/>
    <n v="627"/>
    <n v="76"/>
    <x v="0"/>
    <x v="1"/>
    <x v="1"/>
    <s v="Leaves"/>
    <x v="3"/>
    <s v="Tea"/>
    <x v="11"/>
    <n v="-3"/>
    <n v="131"/>
    <x v="19"/>
    <n v="40"/>
    <n v="50"/>
    <n v="-10"/>
    <n v="90"/>
    <n v="79"/>
    <x v="1"/>
  </r>
  <r>
    <n v="720"/>
    <n v="54"/>
    <n v="-11"/>
    <s v="4/14/2013"/>
    <x v="51"/>
    <n v="404"/>
    <n v="66"/>
    <x v="1"/>
    <x v="3"/>
    <x v="1"/>
    <s v="Leaves"/>
    <x v="3"/>
    <s v="Tea"/>
    <x v="10"/>
    <n v="19"/>
    <n v="128"/>
    <x v="4"/>
    <n v="30"/>
    <n v="50"/>
    <n v="30"/>
    <n v="80"/>
    <n v="53"/>
    <x v="1"/>
  </r>
  <r>
    <n v="970"/>
    <n v="54"/>
    <n v="0"/>
    <s v="4/15/2013"/>
    <x v="52"/>
    <n v="1037"/>
    <n v="64"/>
    <x v="1"/>
    <x v="3"/>
    <x v="1"/>
    <s v="Leaves"/>
    <x v="3"/>
    <s v="Tea"/>
    <x v="12"/>
    <n v="40"/>
    <n v="126"/>
    <x v="4"/>
    <n v="30"/>
    <n v="50"/>
    <n v="40"/>
    <n v="80"/>
    <n v="37"/>
    <x v="1"/>
  </r>
  <r>
    <n v="978"/>
    <n v="27"/>
    <n v="-20"/>
    <s v="4/16/2013"/>
    <x v="53"/>
    <n v="859"/>
    <n v="39"/>
    <x v="1"/>
    <x v="2"/>
    <x v="1"/>
    <s v="Leaves"/>
    <x v="3"/>
    <s v="Tea"/>
    <x v="10"/>
    <n v="30"/>
    <n v="70"/>
    <x v="15"/>
    <n v="20"/>
    <n v="50"/>
    <n v="50"/>
    <n v="70"/>
    <n v="19"/>
    <x v="1"/>
  </r>
  <r>
    <n v="626"/>
    <n v="76"/>
    <n v="67"/>
    <s v="4/17/2013"/>
    <x v="54"/>
    <n v="580"/>
    <n v="111"/>
    <x v="1"/>
    <x v="1"/>
    <x v="1"/>
    <s v="Leaves"/>
    <x v="3"/>
    <s v="Tea"/>
    <x v="12"/>
    <n v="117"/>
    <n v="199"/>
    <x v="18"/>
    <n v="30"/>
    <n v="50"/>
    <n v="50"/>
    <n v="80"/>
    <n v="32"/>
    <x v="1"/>
  </r>
  <r>
    <n v="262"/>
    <n v="46"/>
    <n v="5"/>
    <s v="4/22/2013"/>
    <x v="55"/>
    <n v="449"/>
    <n v="67"/>
    <x v="0"/>
    <x v="3"/>
    <x v="1"/>
    <s v="Leaves"/>
    <x v="3"/>
    <s v="Tea"/>
    <x v="10"/>
    <n v="45"/>
    <n v="120"/>
    <x v="6"/>
    <n v="20"/>
    <n v="50"/>
    <n v="40"/>
    <n v="70"/>
    <n v="37"/>
    <x v="1"/>
  </r>
  <r>
    <n v="262"/>
    <n v="60"/>
    <n v="0"/>
    <s v="4/23/2013"/>
    <x v="56"/>
    <n v="606"/>
    <n v="84"/>
    <x v="0"/>
    <x v="3"/>
    <x v="1"/>
    <s v="Leaves"/>
    <x v="3"/>
    <s v="Tea"/>
    <x v="12"/>
    <n v="0"/>
    <n v="153"/>
    <x v="6"/>
    <n v="40"/>
    <n v="50"/>
    <n v="0"/>
    <n v="90"/>
    <n v="84"/>
    <x v="1"/>
  </r>
  <r>
    <n v="425"/>
    <n v="60"/>
    <n v="45"/>
    <s v="4/24/2013"/>
    <x v="57"/>
    <n v="329"/>
    <n v="99"/>
    <x v="0"/>
    <x v="1"/>
    <x v="1"/>
    <s v="Leaves"/>
    <x v="3"/>
    <s v="Tea"/>
    <x v="10"/>
    <n v="85"/>
    <n v="169"/>
    <x v="19"/>
    <n v="20"/>
    <n v="50"/>
    <n v="40"/>
    <n v="70"/>
    <n v="42"/>
    <x v="1"/>
  </r>
  <r>
    <n v="352"/>
    <n v="28"/>
    <n v="-6"/>
    <s v="4/29/2013"/>
    <x v="58"/>
    <n v="875"/>
    <n v="42"/>
    <x v="1"/>
    <x v="2"/>
    <x v="1"/>
    <s v="Leaves"/>
    <x v="3"/>
    <s v="Tea"/>
    <x v="10"/>
    <n v="34"/>
    <n v="75"/>
    <x v="14"/>
    <n v="20"/>
    <n v="50"/>
    <n v="40"/>
    <n v="70"/>
    <n v="19"/>
    <x v="1"/>
  </r>
  <r>
    <n v="904"/>
    <n v="31"/>
    <n v="2"/>
    <s v="4/30/2013"/>
    <x v="59"/>
    <n v="856"/>
    <n v="47"/>
    <x v="1"/>
    <x v="2"/>
    <x v="1"/>
    <s v="Leaves"/>
    <x v="3"/>
    <s v="Tea"/>
    <x v="11"/>
    <n v="42"/>
    <n v="83"/>
    <x v="14"/>
    <n v="30"/>
    <n v="50"/>
    <n v="40"/>
    <n v="80"/>
    <n v="19"/>
    <x v="1"/>
  </r>
  <r>
    <n v="978"/>
    <n v="32"/>
    <n v="3"/>
    <d v="2013-01-05T00:00:00"/>
    <x v="60"/>
    <n v="482"/>
    <n v="48"/>
    <x v="1"/>
    <x v="2"/>
    <x v="1"/>
    <s v="Leaves"/>
    <x v="3"/>
    <s v="Tea"/>
    <x v="11"/>
    <n v="43"/>
    <n v="85"/>
    <x v="15"/>
    <n v="30"/>
    <n v="50"/>
    <n v="40"/>
    <n v="80"/>
    <n v="19"/>
    <x v="1"/>
  </r>
  <r>
    <n v="760"/>
    <n v="50"/>
    <n v="30"/>
    <d v="2013-02-05T00:00:00"/>
    <x v="61"/>
    <n v="589"/>
    <n v="73"/>
    <x v="1"/>
    <x v="1"/>
    <x v="1"/>
    <s v="Leaves"/>
    <x v="3"/>
    <s v="Tea"/>
    <x v="12"/>
    <n v="70"/>
    <n v="131"/>
    <x v="18"/>
    <n v="30"/>
    <n v="50"/>
    <n v="40"/>
    <n v="80"/>
    <n v="26"/>
    <x v="1"/>
  </r>
  <r>
    <n v="715"/>
    <n v="49"/>
    <n v="29"/>
    <d v="2013-11-05T00:00:00"/>
    <x v="62"/>
    <n v="454"/>
    <n v="71"/>
    <x v="0"/>
    <x v="3"/>
    <x v="1"/>
    <s v="Leaves"/>
    <x v="3"/>
    <s v="Tea"/>
    <x v="10"/>
    <n v="49"/>
    <n v="128"/>
    <x v="6"/>
    <n v="40"/>
    <n v="50"/>
    <n v="20"/>
    <n v="90"/>
    <n v="38"/>
    <x v="1"/>
  </r>
  <r>
    <n v="206"/>
    <n v="49"/>
    <n v="20"/>
    <d v="2013-12-05T00:00:00"/>
    <x v="63"/>
    <n v="454"/>
    <n v="71"/>
    <x v="0"/>
    <x v="1"/>
    <x v="1"/>
    <s v="Leaves"/>
    <x v="3"/>
    <s v="Tea"/>
    <x v="12"/>
    <n v="50"/>
    <n v="128"/>
    <x v="19"/>
    <n v="30"/>
    <n v="50"/>
    <n v="30"/>
    <n v="80"/>
    <n v="37"/>
    <x v="1"/>
  </r>
  <r>
    <n v="303"/>
    <n v="46"/>
    <n v="-1"/>
    <s v="5/18/2013"/>
    <x v="64"/>
    <n v="422"/>
    <n v="57"/>
    <x v="1"/>
    <x v="3"/>
    <x v="1"/>
    <s v="Leaves"/>
    <x v="3"/>
    <s v="Tea"/>
    <x v="10"/>
    <n v="9"/>
    <n v="110"/>
    <x v="4"/>
    <n v="30"/>
    <n v="50"/>
    <n v="10"/>
    <n v="80"/>
    <n v="51"/>
    <x v="1"/>
  </r>
  <r>
    <n v="970"/>
    <n v="53"/>
    <n v="19"/>
    <s v="5/19/2013"/>
    <x v="65"/>
    <n v="1054"/>
    <n v="63"/>
    <x v="1"/>
    <x v="3"/>
    <x v="1"/>
    <s v="Leaves"/>
    <x v="3"/>
    <s v="Tea"/>
    <x v="12"/>
    <n v="39"/>
    <n v="124"/>
    <x v="4"/>
    <n v="40"/>
    <n v="50"/>
    <n v="20"/>
    <n v="90"/>
    <n v="37"/>
    <x v="1"/>
  </r>
  <r>
    <n v="978"/>
    <n v="33"/>
    <n v="3"/>
    <s v="5/20/2013"/>
    <x v="66"/>
    <n v="870"/>
    <n v="49"/>
    <x v="1"/>
    <x v="2"/>
    <x v="1"/>
    <s v="Leaves"/>
    <x v="3"/>
    <s v="Tea"/>
    <x v="10"/>
    <n v="43"/>
    <n v="87"/>
    <x v="15"/>
    <n v="30"/>
    <n v="50"/>
    <n v="40"/>
    <n v="80"/>
    <n v="20"/>
    <x v="1"/>
  </r>
  <r>
    <n v="321"/>
    <n v="34"/>
    <n v="5"/>
    <s v="5/21/2013"/>
    <x v="67"/>
    <n v="863"/>
    <n v="51"/>
    <x v="1"/>
    <x v="2"/>
    <x v="1"/>
    <s v="Leaves"/>
    <x v="3"/>
    <s v="Tea"/>
    <x v="11"/>
    <n v="45"/>
    <n v="91"/>
    <x v="14"/>
    <n v="30"/>
    <n v="50"/>
    <n v="40"/>
    <n v="80"/>
    <n v="21"/>
    <x v="1"/>
  </r>
  <r>
    <n v="262"/>
    <n v="43"/>
    <n v="22"/>
    <s v="5/28/2013"/>
    <x v="68"/>
    <n v="466"/>
    <n v="63"/>
    <x v="0"/>
    <x v="3"/>
    <x v="1"/>
    <s v="Leaves"/>
    <x v="3"/>
    <s v="Tea"/>
    <x v="10"/>
    <n v="42"/>
    <n v="113"/>
    <x v="6"/>
    <n v="30"/>
    <n v="50"/>
    <n v="20"/>
    <n v="80"/>
    <n v="35"/>
    <x v="1"/>
  </r>
  <r>
    <n v="959"/>
    <n v="33"/>
    <n v="2"/>
    <s v="5/29/2013"/>
    <x v="69"/>
    <n v="818"/>
    <n v="49"/>
    <x v="0"/>
    <x v="2"/>
    <x v="1"/>
    <s v="Leaves"/>
    <x v="3"/>
    <s v="Tea"/>
    <x v="11"/>
    <n v="42"/>
    <n v="87"/>
    <x v="13"/>
    <n v="30"/>
    <n v="50"/>
    <n v="40"/>
    <n v="80"/>
    <n v="21"/>
    <x v="1"/>
  </r>
  <r>
    <n v="435"/>
    <n v="49"/>
    <n v="-6"/>
    <s v="5/30/2013"/>
    <x v="70"/>
    <n v="335"/>
    <n v="69"/>
    <x v="0"/>
    <x v="1"/>
    <x v="1"/>
    <s v="Leaves"/>
    <x v="3"/>
    <s v="Tea"/>
    <x v="10"/>
    <n v="-6"/>
    <n v="126"/>
    <x v="12"/>
    <n v="30"/>
    <n v="50"/>
    <n v="0"/>
    <n v="80"/>
    <n v="73"/>
    <x v="1"/>
  </r>
  <r>
    <n v="509"/>
    <n v="55"/>
    <n v="6"/>
    <s v="5/31/2013"/>
    <x v="71"/>
    <n v="627"/>
    <n v="76"/>
    <x v="0"/>
    <x v="1"/>
    <x v="1"/>
    <s v="Leaves"/>
    <x v="3"/>
    <s v="Tea"/>
    <x v="11"/>
    <n v="-4"/>
    <n v="140"/>
    <x v="19"/>
    <n v="40"/>
    <n v="50"/>
    <n v="-10"/>
    <n v="90"/>
    <n v="79"/>
    <x v="1"/>
  </r>
  <r>
    <n v="636"/>
    <n v="39"/>
    <n v="-17"/>
    <d v="2013-09-06T00:00:00"/>
    <x v="72"/>
    <n v="244"/>
    <n v="53"/>
    <x v="0"/>
    <x v="3"/>
    <x v="1"/>
    <s v="Leaves"/>
    <x v="3"/>
    <s v="Tea"/>
    <x v="10"/>
    <n v="13"/>
    <n v="92"/>
    <x v="10"/>
    <n v="20"/>
    <n v="40"/>
    <n v="30"/>
    <n v="60"/>
    <n v="40"/>
    <x v="1"/>
  </r>
  <r>
    <n v="959"/>
    <n v="24"/>
    <n v="-22"/>
    <d v="2013-10-06T00:00:00"/>
    <x v="73"/>
    <n v="806"/>
    <n v="36"/>
    <x v="0"/>
    <x v="2"/>
    <x v="1"/>
    <s v="Leaves"/>
    <x v="3"/>
    <s v="Tea"/>
    <x v="11"/>
    <n v="18"/>
    <n v="60"/>
    <x v="13"/>
    <n v="20"/>
    <n v="40"/>
    <n v="40"/>
    <n v="60"/>
    <n v="18"/>
    <x v="1"/>
  </r>
  <r>
    <n v="603"/>
    <n v="0"/>
    <n v="-8"/>
    <d v="2013-11-06T00:00:00"/>
    <x v="74"/>
    <n v="430"/>
    <n v="43"/>
    <x v="0"/>
    <x v="2"/>
    <x v="1"/>
    <s v="Leaves"/>
    <x v="3"/>
    <s v="Tea"/>
    <x v="11"/>
    <n v="32"/>
    <n v="43"/>
    <x v="2"/>
    <n v="0"/>
    <n v="40"/>
    <n v="40"/>
    <n v="40"/>
    <n v="11"/>
    <x v="1"/>
  </r>
  <r>
    <n v="801"/>
    <n v="45"/>
    <n v="-26"/>
    <d v="2013-12-06T00:00:00"/>
    <x v="75"/>
    <n v="320"/>
    <n v="64"/>
    <x v="0"/>
    <x v="1"/>
    <x v="1"/>
    <s v="Leaves"/>
    <x v="3"/>
    <s v="Tea"/>
    <x v="10"/>
    <n v="-6"/>
    <n v="109"/>
    <x v="12"/>
    <n v="10"/>
    <n v="40"/>
    <n v="20"/>
    <n v="50"/>
    <n v="70"/>
    <x v="1"/>
  </r>
  <r>
    <n v="206"/>
    <n v="60"/>
    <n v="-10"/>
    <s v="6/13/2013"/>
    <x v="76"/>
    <n v="606"/>
    <n v="84"/>
    <x v="0"/>
    <x v="1"/>
    <x v="1"/>
    <s v="Leaves"/>
    <x v="3"/>
    <s v="Tea"/>
    <x v="11"/>
    <n v="0"/>
    <n v="144"/>
    <x v="19"/>
    <n v="20"/>
    <n v="40"/>
    <n v="10"/>
    <n v="60"/>
    <n v="84"/>
    <x v="1"/>
  </r>
  <r>
    <n v="417"/>
    <n v="35"/>
    <n v="-1"/>
    <s v="6/26/2013"/>
    <x v="77"/>
    <n v="248"/>
    <n v="47"/>
    <x v="0"/>
    <x v="3"/>
    <x v="1"/>
    <s v="Leaves"/>
    <x v="3"/>
    <s v="Tea"/>
    <x v="10"/>
    <n v="9"/>
    <n v="82"/>
    <x v="10"/>
    <n v="20"/>
    <n v="40"/>
    <n v="10"/>
    <n v="60"/>
    <n v="38"/>
    <x v="1"/>
  </r>
  <r>
    <n v="636"/>
    <n v="34"/>
    <n v="-3"/>
    <s v="6/27/2013"/>
    <x v="78"/>
    <n v="211"/>
    <n v="42"/>
    <x v="0"/>
    <x v="3"/>
    <x v="1"/>
    <s v="Leaves"/>
    <x v="3"/>
    <s v="Tea"/>
    <x v="12"/>
    <n v="-3"/>
    <n v="76"/>
    <x v="10"/>
    <n v="20"/>
    <n v="40"/>
    <n v="0"/>
    <n v="60"/>
    <n v="45"/>
    <x v="1"/>
  </r>
  <r>
    <n v="314"/>
    <n v="33"/>
    <n v="-4"/>
    <s v="6/28/2013"/>
    <x v="280"/>
    <n v="243"/>
    <n v="41"/>
    <x v="0"/>
    <x v="3"/>
    <x v="1"/>
    <s v="Leaves"/>
    <x v="3"/>
    <s v="Tea"/>
    <x v="11"/>
    <n v="-4"/>
    <n v="74"/>
    <x v="10"/>
    <n v="20"/>
    <n v="40"/>
    <n v="0"/>
    <n v="60"/>
    <n v="45"/>
    <x v="1"/>
  </r>
  <r>
    <n v="603"/>
    <n v="0"/>
    <n v="2"/>
    <s v="6/29/2013"/>
    <x v="281"/>
    <n v="387"/>
    <n v="43"/>
    <x v="0"/>
    <x v="2"/>
    <x v="1"/>
    <s v="Leaves"/>
    <x v="3"/>
    <s v="Tea"/>
    <x v="11"/>
    <n v="32"/>
    <n v="43"/>
    <x v="2"/>
    <n v="0"/>
    <n v="40"/>
    <n v="30"/>
    <n v="40"/>
    <n v="11"/>
    <x v="1"/>
  </r>
  <r>
    <n v="435"/>
    <n v="44"/>
    <n v="3"/>
    <s v="6/30/2013"/>
    <x v="282"/>
    <n v="325"/>
    <n v="62"/>
    <x v="0"/>
    <x v="1"/>
    <x v="1"/>
    <s v="Leaves"/>
    <x v="3"/>
    <s v="Tea"/>
    <x v="10"/>
    <n v="-7"/>
    <n v="106"/>
    <x v="12"/>
    <n v="30"/>
    <n v="40"/>
    <n v="-10"/>
    <n v="70"/>
    <n v="69"/>
    <x v="1"/>
  </r>
  <r>
    <n v="813"/>
    <n v="30"/>
    <n v="-4"/>
    <d v="2013-04-07T00:00:00"/>
    <x v="283"/>
    <n v="882"/>
    <n v="45"/>
    <x v="1"/>
    <x v="2"/>
    <x v="1"/>
    <s v="Leaves"/>
    <x v="3"/>
    <s v="Tea"/>
    <x v="10"/>
    <n v="26"/>
    <n v="75"/>
    <x v="14"/>
    <n v="30"/>
    <n v="40"/>
    <n v="30"/>
    <n v="70"/>
    <n v="19"/>
    <x v="1"/>
  </r>
  <r>
    <n v="857"/>
    <n v="29"/>
    <n v="-5"/>
    <d v="2013-05-07T00:00:00"/>
    <x v="284"/>
    <n v="490"/>
    <n v="44"/>
    <x v="1"/>
    <x v="2"/>
    <x v="1"/>
    <s v="Leaves"/>
    <x v="3"/>
    <s v="Tea"/>
    <x v="11"/>
    <n v="25"/>
    <n v="73"/>
    <x v="15"/>
    <n v="30"/>
    <n v="40"/>
    <n v="30"/>
    <n v="70"/>
    <n v="19"/>
    <x v="1"/>
  </r>
  <r>
    <n v="573"/>
    <n v="38"/>
    <n v="1"/>
    <d v="2013-12-07T00:00:00"/>
    <x v="285"/>
    <n v="256"/>
    <n v="51"/>
    <x v="0"/>
    <x v="3"/>
    <x v="1"/>
    <s v="Leaves"/>
    <x v="3"/>
    <s v="Tea"/>
    <x v="10"/>
    <n v="11"/>
    <n v="89"/>
    <x v="10"/>
    <n v="30"/>
    <n v="40"/>
    <n v="10"/>
    <n v="70"/>
    <n v="40"/>
    <x v="1"/>
  </r>
  <r>
    <n v="636"/>
    <n v="39"/>
    <n v="2"/>
    <s v="7/13/2013"/>
    <x v="286"/>
    <n v="250"/>
    <n v="49"/>
    <x v="0"/>
    <x v="3"/>
    <x v="1"/>
    <s v="Leaves"/>
    <x v="3"/>
    <s v="Tea"/>
    <x v="11"/>
    <n v="2"/>
    <n v="88"/>
    <x v="10"/>
    <n v="30"/>
    <n v="40"/>
    <n v="0"/>
    <n v="70"/>
    <n v="47"/>
    <x v="1"/>
  </r>
  <r>
    <n v="603"/>
    <n v="0"/>
    <n v="2"/>
    <s v="7/14/2013"/>
    <x v="287"/>
    <n v="344"/>
    <n v="43"/>
    <x v="0"/>
    <x v="2"/>
    <x v="1"/>
    <s v="Leaves"/>
    <x v="3"/>
    <s v="Tea"/>
    <x v="11"/>
    <n v="32"/>
    <n v="43"/>
    <x v="2"/>
    <n v="0"/>
    <n v="40"/>
    <n v="30"/>
    <n v="40"/>
    <n v="11"/>
    <x v="1"/>
  </r>
  <r>
    <n v="509"/>
    <n v="41"/>
    <n v="10"/>
    <s v="7/15/2013"/>
    <x v="288"/>
    <n v="320"/>
    <n v="66"/>
    <x v="0"/>
    <x v="1"/>
    <x v="1"/>
    <s v="Leaves"/>
    <x v="3"/>
    <s v="Tea"/>
    <x v="10"/>
    <n v="30"/>
    <n v="107"/>
    <x v="19"/>
    <n v="30"/>
    <n v="40"/>
    <n v="20"/>
    <n v="70"/>
    <n v="36"/>
    <x v="1"/>
  </r>
  <r>
    <n v="801"/>
    <n v="38"/>
    <n v="2"/>
    <s v="7/16/2013"/>
    <x v="289"/>
    <n v="256"/>
    <n v="51"/>
    <x v="0"/>
    <x v="1"/>
    <x v="1"/>
    <s v="Leaves"/>
    <x v="3"/>
    <s v="Tea"/>
    <x v="12"/>
    <n v="12"/>
    <n v="89"/>
    <x v="12"/>
    <n v="20"/>
    <n v="40"/>
    <n v="10"/>
    <n v="60"/>
    <n v="39"/>
    <x v="1"/>
  </r>
  <r>
    <n v="509"/>
    <n v="43"/>
    <n v="8"/>
    <s v="7/17/2013"/>
    <x v="290"/>
    <n v="466"/>
    <n v="63"/>
    <x v="0"/>
    <x v="1"/>
    <x v="1"/>
    <s v="Leaves"/>
    <x v="3"/>
    <s v="Tea"/>
    <x v="12"/>
    <n v="28"/>
    <n v="106"/>
    <x v="19"/>
    <n v="30"/>
    <n v="40"/>
    <n v="20"/>
    <n v="70"/>
    <n v="35"/>
    <x v="1"/>
  </r>
  <r>
    <n v="314"/>
    <n v="39"/>
    <n v="-11"/>
    <s v="7/26/2013"/>
    <x v="291"/>
    <n v="244"/>
    <n v="53"/>
    <x v="0"/>
    <x v="3"/>
    <x v="1"/>
    <s v="Leaves"/>
    <x v="3"/>
    <s v="Tea"/>
    <x v="10"/>
    <n v="19"/>
    <n v="98"/>
    <x v="10"/>
    <n v="20"/>
    <n v="40"/>
    <n v="30"/>
    <n v="60"/>
    <n v="40"/>
    <x v="1"/>
  </r>
  <r>
    <n v="203"/>
    <n v="24"/>
    <n v="-13"/>
    <s v="7/27/2013"/>
    <x v="292"/>
    <n v="806"/>
    <n v="36"/>
    <x v="0"/>
    <x v="2"/>
    <x v="1"/>
    <s v="Leaves"/>
    <x v="3"/>
    <s v="Tea"/>
    <x v="11"/>
    <n v="27"/>
    <n v="64"/>
    <x v="13"/>
    <n v="20"/>
    <n v="40"/>
    <n v="40"/>
    <n v="60"/>
    <n v="18"/>
    <x v="1"/>
  </r>
  <r>
    <n v="603"/>
    <n v="0"/>
    <n v="7"/>
    <s v="7/28/2013"/>
    <x v="293"/>
    <n v="430"/>
    <n v="43"/>
    <x v="0"/>
    <x v="2"/>
    <x v="1"/>
    <s v="Leaves"/>
    <x v="3"/>
    <s v="Tea"/>
    <x v="11"/>
    <n v="47"/>
    <n v="46"/>
    <x v="2"/>
    <n v="0"/>
    <n v="40"/>
    <n v="40"/>
    <n v="40"/>
    <n v="11"/>
    <x v="1"/>
  </r>
  <r>
    <n v="435"/>
    <n v="45"/>
    <n v="-29"/>
    <s v="7/29/2013"/>
    <x v="294"/>
    <n v="320"/>
    <n v="64"/>
    <x v="0"/>
    <x v="1"/>
    <x v="1"/>
    <s v="Leaves"/>
    <x v="3"/>
    <s v="Tea"/>
    <x v="10"/>
    <n v="-9"/>
    <n v="116"/>
    <x v="12"/>
    <n v="10"/>
    <n v="40"/>
    <n v="20"/>
    <n v="50"/>
    <n v="70"/>
    <x v="1"/>
  </r>
  <r>
    <n v="206"/>
    <n v="60"/>
    <n v="-10"/>
    <s v="7/30/2013"/>
    <x v="295"/>
    <n v="606"/>
    <n v="84"/>
    <x v="0"/>
    <x v="1"/>
    <x v="1"/>
    <s v="Leaves"/>
    <x v="3"/>
    <s v="Tea"/>
    <x v="11"/>
    <n v="0"/>
    <n v="153"/>
    <x v="19"/>
    <n v="20"/>
    <n v="40"/>
    <n v="10"/>
    <n v="60"/>
    <n v="84"/>
    <x v="1"/>
  </r>
  <r>
    <n v="636"/>
    <n v="35"/>
    <n v="3"/>
    <d v="2013-12-08T00:00:00"/>
    <x v="296"/>
    <n v="248"/>
    <n v="47"/>
    <x v="0"/>
    <x v="3"/>
    <x v="1"/>
    <s v="Leaves"/>
    <x v="3"/>
    <s v="Tea"/>
    <x v="10"/>
    <n v="13"/>
    <n v="87"/>
    <x v="10"/>
    <n v="20"/>
    <n v="40"/>
    <n v="10"/>
    <n v="60"/>
    <n v="38"/>
    <x v="1"/>
  </r>
  <r>
    <n v="573"/>
    <n v="34"/>
    <n v="-4"/>
    <s v="8/13/2013"/>
    <x v="297"/>
    <n v="211"/>
    <n v="42"/>
    <x v="0"/>
    <x v="3"/>
    <x v="1"/>
    <s v="Leaves"/>
    <x v="3"/>
    <s v="Tea"/>
    <x v="12"/>
    <n v="-4"/>
    <n v="81"/>
    <x v="10"/>
    <n v="20"/>
    <n v="40"/>
    <n v="0"/>
    <n v="60"/>
    <n v="45"/>
    <x v="1"/>
  </r>
  <r>
    <n v="314"/>
    <n v="33"/>
    <n v="-6"/>
    <s v="8/14/2013"/>
    <x v="298"/>
    <n v="243"/>
    <n v="41"/>
    <x v="0"/>
    <x v="3"/>
    <x v="1"/>
    <s v="Leaves"/>
    <x v="3"/>
    <s v="Tea"/>
    <x v="11"/>
    <n v="-6"/>
    <n v="79"/>
    <x v="10"/>
    <n v="20"/>
    <n v="40"/>
    <n v="0"/>
    <n v="60"/>
    <n v="45"/>
    <x v="1"/>
  </r>
  <r>
    <n v="603"/>
    <n v="0"/>
    <n v="17"/>
    <s v="8/15/2013"/>
    <x v="299"/>
    <n v="387"/>
    <n v="43"/>
    <x v="0"/>
    <x v="2"/>
    <x v="1"/>
    <s v="Leaves"/>
    <x v="3"/>
    <s v="Tea"/>
    <x v="11"/>
    <n v="47"/>
    <n v="46"/>
    <x v="2"/>
    <n v="0"/>
    <n v="40"/>
    <n v="30"/>
    <n v="40"/>
    <n v="11"/>
    <x v="1"/>
  </r>
  <r>
    <n v="435"/>
    <n v="44"/>
    <n v="0"/>
    <s v="8/16/2013"/>
    <x v="300"/>
    <n v="325"/>
    <n v="62"/>
    <x v="0"/>
    <x v="1"/>
    <x v="1"/>
    <s v="Leaves"/>
    <x v="3"/>
    <s v="Tea"/>
    <x v="10"/>
    <n v="-10"/>
    <n v="113"/>
    <x v="12"/>
    <n v="30"/>
    <n v="40"/>
    <n v="-10"/>
    <n v="70"/>
    <n v="69"/>
    <x v="1"/>
  </r>
  <r>
    <n v="321"/>
    <n v="30"/>
    <n v="9"/>
    <s v="8/20/2013"/>
    <x v="301"/>
    <n v="882"/>
    <n v="45"/>
    <x v="1"/>
    <x v="2"/>
    <x v="1"/>
    <s v="Leaves"/>
    <x v="3"/>
    <s v="Tea"/>
    <x v="10"/>
    <n v="39"/>
    <n v="80"/>
    <x v="14"/>
    <n v="30"/>
    <n v="40"/>
    <n v="30"/>
    <n v="70"/>
    <n v="19"/>
    <x v="1"/>
  </r>
  <r>
    <n v="774"/>
    <n v="29"/>
    <n v="7"/>
    <s v="8/21/2013"/>
    <x v="302"/>
    <n v="490"/>
    <n v="44"/>
    <x v="1"/>
    <x v="2"/>
    <x v="1"/>
    <s v="Leaves"/>
    <x v="3"/>
    <s v="Tea"/>
    <x v="11"/>
    <n v="37"/>
    <n v="78"/>
    <x v="15"/>
    <n v="30"/>
    <n v="40"/>
    <n v="30"/>
    <n v="70"/>
    <n v="19"/>
    <x v="1"/>
  </r>
  <r>
    <n v="314"/>
    <n v="38"/>
    <n v="6"/>
    <s v="8/28/2013"/>
    <x v="303"/>
    <n v="256"/>
    <n v="51"/>
    <x v="0"/>
    <x v="3"/>
    <x v="1"/>
    <s v="Leaves"/>
    <x v="3"/>
    <s v="Tea"/>
    <x v="10"/>
    <n v="16"/>
    <n v="95"/>
    <x v="10"/>
    <n v="30"/>
    <n v="40"/>
    <n v="10"/>
    <n v="70"/>
    <n v="40"/>
    <x v="1"/>
  </r>
  <r>
    <n v="660"/>
    <n v="39"/>
    <n v="3"/>
    <s v="8/29/2013"/>
    <x v="304"/>
    <n v="250"/>
    <n v="49"/>
    <x v="0"/>
    <x v="3"/>
    <x v="1"/>
    <s v="Leaves"/>
    <x v="3"/>
    <s v="Tea"/>
    <x v="11"/>
    <n v="3"/>
    <n v="94"/>
    <x v="10"/>
    <n v="30"/>
    <n v="40"/>
    <n v="0"/>
    <n v="70"/>
    <n v="47"/>
    <x v="1"/>
  </r>
  <r>
    <n v="603"/>
    <n v="0"/>
    <n v="17"/>
    <s v="8/30/2013"/>
    <x v="305"/>
    <n v="344"/>
    <n v="43"/>
    <x v="0"/>
    <x v="2"/>
    <x v="1"/>
    <s v="Leaves"/>
    <x v="3"/>
    <s v="Tea"/>
    <x v="11"/>
    <n v="47"/>
    <n v="46"/>
    <x v="2"/>
    <n v="0"/>
    <n v="40"/>
    <n v="30"/>
    <n v="40"/>
    <n v="11"/>
    <x v="1"/>
  </r>
  <r>
    <n v="253"/>
    <n v="41"/>
    <n v="25"/>
    <s v="8/31/2013"/>
    <x v="306"/>
    <n v="320"/>
    <n v="66"/>
    <x v="0"/>
    <x v="1"/>
    <x v="1"/>
    <s v="Leaves"/>
    <x v="3"/>
    <s v="Tea"/>
    <x v="10"/>
    <n v="45"/>
    <n v="114"/>
    <x v="19"/>
    <n v="30"/>
    <n v="40"/>
    <n v="20"/>
    <n v="70"/>
    <n v="36"/>
    <x v="1"/>
  </r>
  <r>
    <n v="435"/>
    <n v="38"/>
    <n v="8"/>
    <d v="2013-01-09T00:00:00"/>
    <x v="307"/>
    <n v="256"/>
    <n v="51"/>
    <x v="0"/>
    <x v="1"/>
    <x v="1"/>
    <s v="Leaves"/>
    <x v="3"/>
    <s v="Tea"/>
    <x v="12"/>
    <n v="18"/>
    <n v="95"/>
    <x v="12"/>
    <n v="20"/>
    <n v="40"/>
    <n v="10"/>
    <n v="60"/>
    <n v="39"/>
    <x v="1"/>
  </r>
  <r>
    <n v="253"/>
    <n v="43"/>
    <n v="22"/>
    <d v="2013-02-09T00:00:00"/>
    <x v="308"/>
    <n v="466"/>
    <n v="63"/>
    <x v="0"/>
    <x v="1"/>
    <x v="1"/>
    <s v="Leaves"/>
    <x v="3"/>
    <s v="Tea"/>
    <x v="12"/>
    <n v="42"/>
    <n v="113"/>
    <x v="19"/>
    <n v="30"/>
    <n v="40"/>
    <n v="20"/>
    <n v="70"/>
    <n v="35"/>
    <x v="1"/>
  </r>
  <r>
    <n v="863"/>
    <n v="48"/>
    <n v="-14"/>
    <d v="2013-08-09T00:00:00"/>
    <x v="309"/>
    <n v="851"/>
    <n v="70"/>
    <x v="1"/>
    <x v="2"/>
    <x v="1"/>
    <s v="Leaves"/>
    <x v="3"/>
    <s v="Tea"/>
    <x v="11"/>
    <n v="46"/>
    <n v="118"/>
    <x v="14"/>
    <n v="50"/>
    <n v="70"/>
    <n v="60"/>
    <n v="120"/>
    <n v="24"/>
    <x v="1"/>
  </r>
  <r>
    <n v="718"/>
    <n v="50"/>
    <n v="-3"/>
    <s v="9/19/2013"/>
    <x v="310"/>
    <n v="589"/>
    <n v="73"/>
    <x v="1"/>
    <x v="2"/>
    <x v="1"/>
    <s v="Leaves"/>
    <x v="3"/>
    <s v="Tea"/>
    <x v="11"/>
    <n v="47"/>
    <n v="123"/>
    <x v="16"/>
    <n v="50"/>
    <n v="70"/>
    <n v="50"/>
    <n v="120"/>
    <n v="26"/>
    <x v="1"/>
  </r>
  <r>
    <n v="715"/>
    <n v="61"/>
    <n v="2"/>
    <s v="9/26/2013"/>
    <x v="311"/>
    <n v="613"/>
    <n v="86"/>
    <x v="0"/>
    <x v="3"/>
    <x v="1"/>
    <s v="Leaves"/>
    <x v="3"/>
    <s v="Tea"/>
    <x v="12"/>
    <n v="2"/>
    <n v="147"/>
    <x v="6"/>
    <n v="50"/>
    <n v="70"/>
    <n v="0"/>
    <n v="120"/>
    <n v="84"/>
    <x v="1"/>
  </r>
  <r>
    <n v="425"/>
    <n v="53"/>
    <n v="-1"/>
    <s v="9/27/2013"/>
    <x v="312"/>
    <n v="321"/>
    <n v="88"/>
    <x v="0"/>
    <x v="1"/>
    <x v="1"/>
    <s v="Leaves"/>
    <x v="3"/>
    <s v="Tea"/>
    <x v="10"/>
    <n v="49"/>
    <n v="141"/>
    <x v="19"/>
    <n v="30"/>
    <n v="70"/>
    <n v="50"/>
    <n v="100"/>
    <n v="39"/>
    <x v="1"/>
  </r>
  <r>
    <n v="309"/>
    <n v="54"/>
    <n v="3"/>
    <d v="2013-01-10T00:00:00"/>
    <x v="313"/>
    <n v="601"/>
    <n v="79"/>
    <x v="1"/>
    <x v="3"/>
    <x v="1"/>
    <s v="Leaves"/>
    <x v="3"/>
    <s v="Tea"/>
    <x v="10"/>
    <n v="53"/>
    <n v="133"/>
    <x v="17"/>
    <n v="40"/>
    <n v="70"/>
    <n v="50"/>
    <n v="110"/>
    <n v="26"/>
    <x v="1"/>
  </r>
  <r>
    <n v="860"/>
    <n v="50"/>
    <n v="-3"/>
    <s v="10/14/2013"/>
    <x v="314"/>
    <n v="898"/>
    <n v="73"/>
    <x v="0"/>
    <x v="2"/>
    <x v="1"/>
    <s v="Leaves"/>
    <x v="3"/>
    <s v="Tea"/>
    <x v="10"/>
    <n v="47"/>
    <n v="123"/>
    <x v="13"/>
    <n v="50"/>
    <n v="70"/>
    <n v="50"/>
    <n v="120"/>
    <n v="26"/>
    <x v="1"/>
  </r>
  <r>
    <n v="772"/>
    <n v="48"/>
    <n v="8"/>
    <s v="10/20/2013"/>
    <x v="315"/>
    <n v="851"/>
    <n v="70"/>
    <x v="1"/>
    <x v="2"/>
    <x v="1"/>
    <s v="Leaves"/>
    <x v="3"/>
    <s v="Tea"/>
    <x v="11"/>
    <n v="68"/>
    <n v="126"/>
    <x v="14"/>
    <n v="50"/>
    <n v="70"/>
    <n v="60"/>
    <n v="120"/>
    <n v="24"/>
    <x v="1"/>
  </r>
  <r>
    <n v="914"/>
    <n v="50"/>
    <n v="20"/>
    <s v="10/31/2013"/>
    <x v="316"/>
    <n v="589"/>
    <n v="73"/>
    <x v="1"/>
    <x v="2"/>
    <x v="1"/>
    <s v="Leaves"/>
    <x v="3"/>
    <s v="Tea"/>
    <x v="11"/>
    <n v="70"/>
    <n v="131"/>
    <x v="16"/>
    <n v="50"/>
    <n v="70"/>
    <n v="50"/>
    <n v="120"/>
    <n v="26"/>
    <x v="1"/>
  </r>
  <r>
    <n v="715"/>
    <n v="61"/>
    <n v="3"/>
    <d v="2013-07-11T00:00:00"/>
    <x v="317"/>
    <n v="613"/>
    <n v="86"/>
    <x v="0"/>
    <x v="3"/>
    <x v="1"/>
    <s v="Leaves"/>
    <x v="3"/>
    <s v="Tea"/>
    <x v="12"/>
    <n v="3"/>
    <n v="157"/>
    <x v="6"/>
    <n v="50"/>
    <n v="70"/>
    <n v="0"/>
    <n v="120"/>
    <n v="84"/>
    <x v="1"/>
  </r>
  <r>
    <n v="509"/>
    <n v="53"/>
    <n v="23"/>
    <d v="2013-08-11T00:00:00"/>
    <x v="318"/>
    <n v="321"/>
    <n v="88"/>
    <x v="0"/>
    <x v="1"/>
    <x v="1"/>
    <s v="Leaves"/>
    <x v="3"/>
    <s v="Tea"/>
    <x v="10"/>
    <n v="73"/>
    <n v="150"/>
    <x v="19"/>
    <n v="30"/>
    <n v="70"/>
    <n v="50"/>
    <n v="100"/>
    <n v="39"/>
    <x v="1"/>
  </r>
  <r>
    <n v="630"/>
    <n v="54"/>
    <n v="29"/>
    <d v="2013-12-11T00:00:00"/>
    <x v="319"/>
    <n v="601"/>
    <n v="79"/>
    <x v="1"/>
    <x v="3"/>
    <x v="1"/>
    <s v="Leaves"/>
    <x v="3"/>
    <s v="Tea"/>
    <x v="10"/>
    <n v="79"/>
    <n v="142"/>
    <x v="17"/>
    <n v="40"/>
    <n v="70"/>
    <n v="50"/>
    <n v="110"/>
    <n v="26"/>
    <x v="1"/>
  </r>
  <r>
    <n v="959"/>
    <n v="50"/>
    <n v="20"/>
    <s v="11/25/2013"/>
    <x v="320"/>
    <n v="898"/>
    <n v="73"/>
    <x v="0"/>
    <x v="2"/>
    <x v="1"/>
    <s v="Leaves"/>
    <x v="3"/>
    <s v="Tea"/>
    <x v="10"/>
    <n v="70"/>
    <n v="131"/>
    <x v="13"/>
    <n v="50"/>
    <n v="70"/>
    <n v="50"/>
    <n v="120"/>
    <n v="26"/>
    <x v="1"/>
  </r>
  <r>
    <n v="413"/>
    <n v="21"/>
    <n v="-15"/>
    <s v="11/30/2013"/>
    <x v="321"/>
    <n v="480"/>
    <n v="32"/>
    <x v="1"/>
    <x v="2"/>
    <x v="1"/>
    <s v="Leaves"/>
    <x v="3"/>
    <s v="Tea"/>
    <x v="11"/>
    <n v="15"/>
    <n v="53"/>
    <x v="15"/>
    <n v="20"/>
    <n v="30"/>
    <n v="30"/>
    <n v="50"/>
    <n v="17"/>
    <x v="1"/>
  </r>
  <r>
    <n v="314"/>
    <n v="34"/>
    <n v="-13"/>
    <d v="2013-10-12T00:00:00"/>
    <x v="322"/>
    <n v="240"/>
    <n v="43"/>
    <x v="0"/>
    <x v="3"/>
    <x v="1"/>
    <s v="Leaves"/>
    <x v="3"/>
    <s v="Tea"/>
    <x v="11"/>
    <n v="-3"/>
    <n v="77"/>
    <x v="10"/>
    <n v="10"/>
    <n v="30"/>
    <n v="10"/>
    <n v="40"/>
    <n v="46"/>
    <x v="1"/>
  </r>
  <r>
    <n v="603"/>
    <n v="21"/>
    <n v="-16"/>
    <d v="2013-11-12T00:00:00"/>
    <x v="323"/>
    <n v="846"/>
    <n v="31"/>
    <x v="0"/>
    <x v="2"/>
    <x v="1"/>
    <s v="Leaves"/>
    <x v="3"/>
    <s v="Tea"/>
    <x v="10"/>
    <n v="14"/>
    <n v="52"/>
    <x v="2"/>
    <n v="20"/>
    <n v="30"/>
    <n v="30"/>
    <n v="50"/>
    <n v="17"/>
    <x v="1"/>
  </r>
  <r>
    <n v="435"/>
    <n v="39"/>
    <n v="-6"/>
    <d v="2013-12-12T00:00:00"/>
    <x v="353"/>
    <n v="244"/>
    <n v="53"/>
    <x v="0"/>
    <x v="1"/>
    <x v="1"/>
    <s v="Leaves"/>
    <x v="3"/>
    <s v="Tea"/>
    <x v="12"/>
    <n v="14"/>
    <n v="92"/>
    <x v="12"/>
    <n v="10"/>
    <n v="30"/>
    <n v="20"/>
    <n v="40"/>
    <n v="39"/>
    <x v="1"/>
  </r>
  <r>
    <n v="360"/>
    <n v="46"/>
    <n v="1"/>
    <s v="12/13/2013"/>
    <x v="354"/>
    <n v="449"/>
    <n v="67"/>
    <x v="0"/>
    <x v="1"/>
    <x v="1"/>
    <s v="Leaves"/>
    <x v="3"/>
    <s v="Tea"/>
    <x v="12"/>
    <n v="31"/>
    <n v="113"/>
    <x v="19"/>
    <n v="20"/>
    <n v="30"/>
    <n v="30"/>
    <n v="50"/>
    <n v="36"/>
    <x v="1"/>
  </r>
  <r>
    <n v="603"/>
    <n v="15"/>
    <n v="-12"/>
    <s v="12/20/2013"/>
    <x v="367"/>
    <n v="848"/>
    <n v="24"/>
    <x v="0"/>
    <x v="2"/>
    <x v="1"/>
    <s v="Leaves"/>
    <x v="3"/>
    <s v="Tea"/>
    <x v="10"/>
    <n v="8"/>
    <n v="39"/>
    <x v="2"/>
    <n v="10"/>
    <n v="30"/>
    <n v="20"/>
    <n v="40"/>
    <n v="16"/>
    <x v="1"/>
  </r>
  <r>
    <n v="541"/>
    <n v="32"/>
    <n v="-2"/>
    <s v="12/21/2013"/>
    <x v="368"/>
    <n v="482"/>
    <n v="48"/>
    <x v="0"/>
    <x v="1"/>
    <x v="1"/>
    <s v="Leaves"/>
    <x v="3"/>
    <s v="Tea"/>
    <x v="10"/>
    <n v="28"/>
    <n v="80"/>
    <x v="11"/>
    <n v="20"/>
    <n v="30"/>
    <n v="30"/>
    <n v="50"/>
    <n v="20"/>
    <x v="1"/>
  </r>
  <r>
    <n v="435"/>
    <n v="35"/>
    <n v="-1"/>
    <s v="12/22/2013"/>
    <x v="369"/>
    <n v="248"/>
    <n v="47"/>
    <x v="0"/>
    <x v="1"/>
    <x v="1"/>
    <s v="Leaves"/>
    <x v="3"/>
    <s v="Tea"/>
    <x v="12"/>
    <n v="9"/>
    <n v="82"/>
    <x v="12"/>
    <n v="20"/>
    <n v="30"/>
    <n v="10"/>
    <n v="50"/>
    <n v="38"/>
    <x v="1"/>
  </r>
  <r>
    <n v="801"/>
    <n v="34"/>
    <n v="-3"/>
    <s v="12/23/2013"/>
    <x v="370"/>
    <n v="211"/>
    <n v="42"/>
    <x v="0"/>
    <x v="1"/>
    <x v="1"/>
    <s v="Leaves"/>
    <x v="3"/>
    <s v="Tea"/>
    <x v="11"/>
    <n v="-3"/>
    <n v="76"/>
    <x v="12"/>
    <n v="20"/>
    <n v="30"/>
    <n v="0"/>
    <n v="50"/>
    <n v="45"/>
    <x v="1"/>
  </r>
  <r>
    <n v="603"/>
    <n v="16"/>
    <n v="-10"/>
    <d v="2014-02-01T00:00:00"/>
    <x v="356"/>
    <n v="851"/>
    <n v="25"/>
    <x v="0"/>
    <x v="2"/>
    <x v="1"/>
    <s v="Leaves"/>
    <x v="3"/>
    <s v="Tea"/>
    <x v="10"/>
    <n v="10"/>
    <n v="41"/>
    <x v="2"/>
    <n v="10"/>
    <n v="30"/>
    <n v="20"/>
    <n v="40"/>
    <n v="15"/>
    <x v="1"/>
  </r>
  <r>
    <n v="971"/>
    <n v="29"/>
    <n v="-5"/>
    <d v="2014-03-01T00:00:00"/>
    <x v="357"/>
    <n v="490"/>
    <n v="44"/>
    <x v="0"/>
    <x v="1"/>
    <x v="1"/>
    <s v="Leaves"/>
    <x v="3"/>
    <s v="Tea"/>
    <x v="10"/>
    <n v="25"/>
    <n v="73"/>
    <x v="11"/>
    <n v="20"/>
    <n v="30"/>
    <n v="30"/>
    <n v="50"/>
    <n v="19"/>
    <x v="1"/>
  </r>
  <r>
    <n v="781"/>
    <n v="21"/>
    <n v="-8"/>
    <d v="2014-08-01T00:00:00"/>
    <x v="358"/>
    <n v="480"/>
    <n v="32"/>
    <x v="1"/>
    <x v="2"/>
    <x v="1"/>
    <s v="Leaves"/>
    <x v="3"/>
    <s v="Tea"/>
    <x v="11"/>
    <n v="22"/>
    <n v="56"/>
    <x v="15"/>
    <n v="20"/>
    <n v="30"/>
    <n v="30"/>
    <n v="50"/>
    <n v="17"/>
    <x v="1"/>
  </r>
  <r>
    <n v="314"/>
    <n v="34"/>
    <n v="-14"/>
    <s v="1/18/2014"/>
    <x v="359"/>
    <n v="240"/>
    <n v="43"/>
    <x v="0"/>
    <x v="3"/>
    <x v="1"/>
    <s v="Leaves"/>
    <x v="3"/>
    <s v="Tea"/>
    <x v="11"/>
    <n v="-4"/>
    <n v="82"/>
    <x v="10"/>
    <n v="10"/>
    <n v="30"/>
    <n v="10"/>
    <n v="40"/>
    <n v="46"/>
    <x v="1"/>
  </r>
  <r>
    <n v="603"/>
    <n v="21"/>
    <n v="-9"/>
    <s v="1/19/2014"/>
    <x v="360"/>
    <n v="846"/>
    <n v="31"/>
    <x v="0"/>
    <x v="2"/>
    <x v="1"/>
    <s v="Leaves"/>
    <x v="3"/>
    <s v="Tea"/>
    <x v="10"/>
    <n v="21"/>
    <n v="55"/>
    <x v="2"/>
    <n v="20"/>
    <n v="30"/>
    <n v="30"/>
    <n v="50"/>
    <n v="17"/>
    <x v="1"/>
  </r>
  <r>
    <n v="435"/>
    <n v="39"/>
    <n v="1"/>
    <s v="1/20/2014"/>
    <x v="361"/>
    <n v="244"/>
    <n v="53"/>
    <x v="0"/>
    <x v="1"/>
    <x v="1"/>
    <s v="Leaves"/>
    <x v="3"/>
    <s v="Tea"/>
    <x v="12"/>
    <n v="21"/>
    <n v="98"/>
    <x v="12"/>
    <n v="10"/>
    <n v="30"/>
    <n v="20"/>
    <n v="40"/>
    <n v="39"/>
    <x v="1"/>
  </r>
  <r>
    <n v="509"/>
    <n v="46"/>
    <n v="16"/>
    <s v="1/21/2014"/>
    <x v="362"/>
    <n v="449"/>
    <n v="67"/>
    <x v="0"/>
    <x v="1"/>
    <x v="1"/>
    <s v="Leaves"/>
    <x v="3"/>
    <s v="Tea"/>
    <x v="12"/>
    <n v="46"/>
    <n v="120"/>
    <x v="19"/>
    <n v="20"/>
    <n v="30"/>
    <n v="30"/>
    <n v="50"/>
    <n v="36"/>
    <x v="1"/>
  </r>
  <r>
    <n v="603"/>
    <n v="15"/>
    <n v="-8"/>
    <s v="1/28/2014"/>
    <x v="324"/>
    <n v="848"/>
    <n v="24"/>
    <x v="0"/>
    <x v="2"/>
    <x v="1"/>
    <s v="Leaves"/>
    <x v="3"/>
    <s v="Tea"/>
    <x v="10"/>
    <n v="12"/>
    <n v="42"/>
    <x v="2"/>
    <n v="10"/>
    <n v="30"/>
    <n v="20"/>
    <n v="40"/>
    <n v="16"/>
    <x v="1"/>
  </r>
  <r>
    <n v="503"/>
    <n v="32"/>
    <n v="12"/>
    <s v="1/29/2014"/>
    <x v="325"/>
    <n v="482"/>
    <n v="48"/>
    <x v="0"/>
    <x v="1"/>
    <x v="1"/>
    <s v="Leaves"/>
    <x v="3"/>
    <s v="Tea"/>
    <x v="10"/>
    <n v="42"/>
    <n v="85"/>
    <x v="11"/>
    <n v="20"/>
    <n v="30"/>
    <n v="30"/>
    <n v="50"/>
    <n v="20"/>
    <x v="1"/>
  </r>
  <r>
    <n v="435"/>
    <n v="35"/>
    <n v="3"/>
    <s v="1/30/2014"/>
    <x v="79"/>
    <n v="248"/>
    <n v="47"/>
    <x v="0"/>
    <x v="1"/>
    <x v="1"/>
    <s v="Leaves"/>
    <x v="3"/>
    <s v="Tea"/>
    <x v="12"/>
    <n v="13"/>
    <n v="87"/>
    <x v="12"/>
    <n v="20"/>
    <n v="30"/>
    <n v="10"/>
    <n v="50"/>
    <n v="38"/>
    <x v="1"/>
  </r>
  <r>
    <n v="435"/>
    <n v="34"/>
    <n v="-4"/>
    <s v="1/31/2014"/>
    <x v="80"/>
    <n v="211"/>
    <n v="42"/>
    <x v="0"/>
    <x v="1"/>
    <x v="1"/>
    <s v="Leaves"/>
    <x v="3"/>
    <s v="Tea"/>
    <x v="11"/>
    <n v="-4"/>
    <n v="81"/>
    <x v="12"/>
    <n v="20"/>
    <n v="30"/>
    <n v="0"/>
    <n v="50"/>
    <n v="45"/>
    <x v="1"/>
  </r>
  <r>
    <n v="603"/>
    <n v="16"/>
    <n v="-5"/>
    <d v="2014-10-02T00:00:00"/>
    <x v="81"/>
    <n v="851"/>
    <n v="25"/>
    <x v="0"/>
    <x v="2"/>
    <x v="1"/>
    <s v="Leaves"/>
    <x v="3"/>
    <s v="Tea"/>
    <x v="10"/>
    <n v="15"/>
    <n v="44"/>
    <x v="2"/>
    <n v="10"/>
    <n v="30"/>
    <n v="20"/>
    <n v="40"/>
    <n v="15"/>
    <x v="1"/>
  </r>
  <r>
    <n v="541"/>
    <n v="29"/>
    <n v="7"/>
    <d v="2014-11-02T00:00:00"/>
    <x v="82"/>
    <n v="490"/>
    <n v="44"/>
    <x v="0"/>
    <x v="1"/>
    <x v="1"/>
    <s v="Leaves"/>
    <x v="3"/>
    <s v="Tea"/>
    <x v="10"/>
    <n v="37"/>
    <n v="78"/>
    <x v="11"/>
    <n v="20"/>
    <n v="30"/>
    <n v="30"/>
    <n v="50"/>
    <n v="19"/>
    <x v="1"/>
  </r>
  <r>
    <n v="217"/>
    <n v="76"/>
    <n v="-2"/>
    <s v="2/14/2014"/>
    <x v="83"/>
    <n v="580"/>
    <n v="111"/>
    <x v="1"/>
    <x v="3"/>
    <x v="1"/>
    <s v="Leaves"/>
    <x v="3"/>
    <s v="Tea"/>
    <x v="10"/>
    <n v="78"/>
    <n v="187"/>
    <x v="17"/>
    <n v="50"/>
    <n v="80"/>
    <n v="80"/>
    <n v="130"/>
    <n v="33"/>
    <x v="1"/>
  </r>
  <r>
    <n v="847"/>
    <n v="72"/>
    <n v="5"/>
    <s v="2/15/2014"/>
    <x v="84"/>
    <n v="650"/>
    <n v="110"/>
    <x v="1"/>
    <x v="3"/>
    <x v="1"/>
    <s v="Leaves"/>
    <x v="3"/>
    <s v="Tea"/>
    <x v="12"/>
    <n v="55"/>
    <n v="182"/>
    <x v="17"/>
    <n v="50"/>
    <n v="80"/>
    <n v="50"/>
    <n v="130"/>
    <n v="55"/>
    <x v="1"/>
  </r>
  <r>
    <n v="650"/>
    <n v="75"/>
    <n v="19"/>
    <s v="2/24/2014"/>
    <x v="85"/>
    <n v="659"/>
    <n v="114"/>
    <x v="1"/>
    <x v="1"/>
    <x v="1"/>
    <s v="Leaves"/>
    <x v="3"/>
    <s v="Tea"/>
    <x v="11"/>
    <n v="59"/>
    <n v="189"/>
    <x v="18"/>
    <n v="50"/>
    <n v="80"/>
    <n v="40"/>
    <n v="130"/>
    <n v="55"/>
    <x v="1"/>
  </r>
  <r>
    <n v="959"/>
    <n v="54"/>
    <n v="-9"/>
    <d v="2014-06-03T00:00:00"/>
    <x v="86"/>
    <n v="885"/>
    <n v="78"/>
    <x v="0"/>
    <x v="2"/>
    <x v="1"/>
    <s v="Leaves"/>
    <x v="3"/>
    <s v="Tea"/>
    <x v="10"/>
    <n v="51"/>
    <n v="132"/>
    <x v="13"/>
    <n v="50"/>
    <n v="80"/>
    <n v="60"/>
    <n v="130"/>
    <n v="27"/>
    <x v="1"/>
  </r>
  <r>
    <n v="630"/>
    <n v="67"/>
    <n v="7"/>
    <d v="2014-08-03T00:00:00"/>
    <x v="87"/>
    <n v="677"/>
    <n v="101"/>
    <x v="1"/>
    <x v="3"/>
    <x v="1"/>
    <s v="Leaves"/>
    <x v="3"/>
    <s v="Tea"/>
    <x v="12"/>
    <n v="47"/>
    <n v="168"/>
    <x v="17"/>
    <n v="50"/>
    <n v="80"/>
    <n v="40"/>
    <n v="130"/>
    <n v="54"/>
    <x v="1"/>
  </r>
  <r>
    <n v="518"/>
    <n v="54"/>
    <n v="-8"/>
    <d v="2014-09-03T00:00:00"/>
    <x v="88"/>
    <n v="601"/>
    <n v="79"/>
    <x v="1"/>
    <x v="2"/>
    <x v="1"/>
    <s v="Leaves"/>
    <x v="3"/>
    <s v="Tea"/>
    <x v="11"/>
    <n v="52"/>
    <n v="133"/>
    <x v="16"/>
    <n v="50"/>
    <n v="80"/>
    <n v="60"/>
    <n v="130"/>
    <n v="27"/>
    <x v="1"/>
  </r>
  <r>
    <n v="213"/>
    <n v="67"/>
    <n v="-3"/>
    <d v="2014-10-03T00:00:00"/>
    <x v="89"/>
    <n v="677"/>
    <n v="101"/>
    <x v="1"/>
    <x v="1"/>
    <x v="1"/>
    <s v="Leaves"/>
    <x v="3"/>
    <s v="Tea"/>
    <x v="11"/>
    <n v="47"/>
    <n v="168"/>
    <x v="18"/>
    <n v="40"/>
    <n v="80"/>
    <n v="50"/>
    <n v="120"/>
    <n v="54"/>
    <x v="1"/>
  </r>
  <r>
    <n v="815"/>
    <n v="76"/>
    <n v="36"/>
    <s v="3/19/2014"/>
    <x v="90"/>
    <n v="580"/>
    <n v="111"/>
    <x v="1"/>
    <x v="3"/>
    <x v="1"/>
    <s v="Leaves"/>
    <x v="3"/>
    <s v="Tea"/>
    <x v="10"/>
    <n v="116"/>
    <n v="199"/>
    <x v="17"/>
    <n v="50"/>
    <n v="80"/>
    <n v="80"/>
    <n v="130"/>
    <n v="33"/>
    <x v="1"/>
  </r>
  <r>
    <n v="815"/>
    <n v="72"/>
    <n v="32"/>
    <s v="3/20/2014"/>
    <x v="91"/>
    <n v="650"/>
    <n v="110"/>
    <x v="1"/>
    <x v="3"/>
    <x v="1"/>
    <s v="Leaves"/>
    <x v="3"/>
    <s v="Tea"/>
    <x v="12"/>
    <n v="82"/>
    <n v="194"/>
    <x v="17"/>
    <n v="50"/>
    <n v="80"/>
    <n v="50"/>
    <n v="130"/>
    <n v="55"/>
    <x v="1"/>
  </r>
  <r>
    <n v="209"/>
    <n v="75"/>
    <n v="48"/>
    <s v="3/29/2014"/>
    <x v="92"/>
    <n v="659"/>
    <n v="114"/>
    <x v="1"/>
    <x v="1"/>
    <x v="1"/>
    <s v="Leaves"/>
    <x v="3"/>
    <s v="Tea"/>
    <x v="11"/>
    <n v="88"/>
    <n v="201"/>
    <x v="18"/>
    <n v="50"/>
    <n v="80"/>
    <n v="40"/>
    <n v="130"/>
    <n v="55"/>
    <x v="1"/>
  </r>
  <r>
    <n v="860"/>
    <n v="54"/>
    <n v="16"/>
    <d v="2014-08-04T00:00:00"/>
    <x v="93"/>
    <n v="885"/>
    <n v="78"/>
    <x v="0"/>
    <x v="2"/>
    <x v="1"/>
    <s v="Leaves"/>
    <x v="3"/>
    <s v="Tea"/>
    <x v="10"/>
    <n v="76"/>
    <n v="141"/>
    <x v="13"/>
    <n v="50"/>
    <n v="80"/>
    <n v="60"/>
    <n v="130"/>
    <n v="27"/>
    <x v="1"/>
  </r>
  <r>
    <n v="708"/>
    <n v="67"/>
    <n v="30"/>
    <d v="2014-10-04T00:00:00"/>
    <x v="94"/>
    <n v="677"/>
    <n v="101"/>
    <x v="1"/>
    <x v="3"/>
    <x v="1"/>
    <s v="Leaves"/>
    <x v="3"/>
    <s v="Tea"/>
    <x v="12"/>
    <n v="70"/>
    <n v="179"/>
    <x v="17"/>
    <n v="50"/>
    <n v="80"/>
    <n v="40"/>
    <n v="130"/>
    <n v="54"/>
    <x v="1"/>
  </r>
  <r>
    <n v="585"/>
    <n v="54"/>
    <n v="17"/>
    <d v="2014-11-04T00:00:00"/>
    <x v="95"/>
    <n v="601"/>
    <n v="79"/>
    <x v="1"/>
    <x v="2"/>
    <x v="1"/>
    <s v="Leaves"/>
    <x v="3"/>
    <s v="Tea"/>
    <x v="11"/>
    <n v="77"/>
    <n v="142"/>
    <x v="16"/>
    <n v="50"/>
    <n v="80"/>
    <n v="60"/>
    <n v="130"/>
    <n v="27"/>
    <x v="1"/>
  </r>
  <r>
    <n v="510"/>
    <n v="67"/>
    <n v="20"/>
    <d v="2014-12-04T00:00:00"/>
    <x v="96"/>
    <n v="677"/>
    <n v="101"/>
    <x v="1"/>
    <x v="1"/>
    <x v="1"/>
    <s v="Leaves"/>
    <x v="3"/>
    <s v="Tea"/>
    <x v="11"/>
    <n v="70"/>
    <n v="179"/>
    <x v="18"/>
    <n v="40"/>
    <n v="80"/>
    <n v="50"/>
    <n v="120"/>
    <n v="54"/>
    <x v="1"/>
  </r>
  <r>
    <n v="516"/>
    <n v="108"/>
    <n v="-25"/>
    <s v="7/14/2014"/>
    <x v="97"/>
    <n v="971"/>
    <n v="157"/>
    <x v="1"/>
    <x v="2"/>
    <x v="1"/>
    <s v="Leaves"/>
    <x v="3"/>
    <s v="Tea"/>
    <x v="10"/>
    <n v="115"/>
    <n v="265"/>
    <x v="16"/>
    <n v="110"/>
    <n v="170"/>
    <n v="140"/>
    <n v="280"/>
    <n v="42"/>
    <x v="1"/>
  </r>
  <r>
    <n v="716"/>
    <n v="123"/>
    <n v="-26"/>
    <s v="7/15/2014"/>
    <x v="98"/>
    <n v="915"/>
    <n v="179"/>
    <x v="1"/>
    <x v="2"/>
    <x v="1"/>
    <s v="Leaves"/>
    <x v="3"/>
    <s v="Tea"/>
    <x v="12"/>
    <n v="134"/>
    <n v="302"/>
    <x v="16"/>
    <n v="130"/>
    <n v="190"/>
    <n v="160"/>
    <n v="320"/>
    <n v="45"/>
    <x v="1"/>
  </r>
  <r>
    <n v="518"/>
    <n v="76"/>
    <n v="-22"/>
    <s v="7/16/2014"/>
    <x v="99"/>
    <n v="580"/>
    <n v="111"/>
    <x v="1"/>
    <x v="2"/>
    <x v="1"/>
    <s v="Leaves"/>
    <x v="3"/>
    <s v="Tea"/>
    <x v="11"/>
    <n v="78"/>
    <n v="187"/>
    <x v="16"/>
    <n v="80"/>
    <n v="120"/>
    <n v="100"/>
    <n v="200"/>
    <n v="33"/>
    <x v="1"/>
  </r>
  <r>
    <n v="518"/>
    <n v="81"/>
    <n v="-6"/>
    <s v="7/29/2014"/>
    <x v="100"/>
    <n v="984"/>
    <n v="117"/>
    <x v="1"/>
    <x v="2"/>
    <x v="1"/>
    <s v="Leaves"/>
    <x v="3"/>
    <s v="Tea"/>
    <x v="10"/>
    <n v="84"/>
    <n v="198"/>
    <x v="16"/>
    <n v="80"/>
    <n v="120"/>
    <n v="90"/>
    <n v="200"/>
    <n v="33"/>
    <x v="1"/>
  </r>
  <r>
    <n v="315"/>
    <n v="118"/>
    <n v="-3"/>
    <s v="7/30/2014"/>
    <x v="101"/>
    <n v="930"/>
    <n v="172"/>
    <x v="1"/>
    <x v="2"/>
    <x v="1"/>
    <s v="Leaves"/>
    <x v="3"/>
    <s v="Tea"/>
    <x v="12"/>
    <n v="127"/>
    <n v="290"/>
    <x v="16"/>
    <n v="120"/>
    <n v="170"/>
    <n v="130"/>
    <n v="290"/>
    <n v="45"/>
    <x v="1"/>
  </r>
  <r>
    <n v="716"/>
    <n v="86"/>
    <n v="-1"/>
    <d v="2014-11-08T00:00:00"/>
    <x v="102"/>
    <n v="1003"/>
    <n v="124"/>
    <x v="1"/>
    <x v="2"/>
    <x v="1"/>
    <s v="Leaves"/>
    <x v="3"/>
    <s v="Tea"/>
    <x v="10"/>
    <n v="89"/>
    <n v="210"/>
    <x v="16"/>
    <n v="90"/>
    <n v="120"/>
    <n v="90"/>
    <n v="210"/>
    <n v="35"/>
    <x v="1"/>
  </r>
  <r>
    <n v="718"/>
    <n v="123"/>
    <n v="-17"/>
    <d v="2014-12-08T00:00:00"/>
    <x v="103"/>
    <n v="959"/>
    <n v="179"/>
    <x v="1"/>
    <x v="2"/>
    <x v="1"/>
    <s v="Leaves"/>
    <x v="3"/>
    <s v="Tea"/>
    <x v="12"/>
    <n v="133"/>
    <n v="302"/>
    <x v="16"/>
    <n v="120"/>
    <n v="190"/>
    <n v="150"/>
    <n v="310"/>
    <n v="46"/>
    <x v="1"/>
  </r>
  <r>
    <n v="585"/>
    <n v="108"/>
    <n v="31"/>
    <s v="8/25/2014"/>
    <x v="104"/>
    <n v="971"/>
    <n v="157"/>
    <x v="1"/>
    <x v="2"/>
    <x v="1"/>
    <s v="Leaves"/>
    <x v="3"/>
    <s v="Tea"/>
    <x v="10"/>
    <n v="171"/>
    <n v="282"/>
    <x v="16"/>
    <n v="110"/>
    <n v="170"/>
    <n v="140"/>
    <n v="280"/>
    <n v="42"/>
    <x v="1"/>
  </r>
  <r>
    <n v="718"/>
    <n v="123"/>
    <n v="39"/>
    <s v="8/26/2014"/>
    <x v="105"/>
    <n v="915"/>
    <n v="179"/>
    <x v="1"/>
    <x v="2"/>
    <x v="1"/>
    <s v="Leaves"/>
    <x v="3"/>
    <s v="Tea"/>
    <x v="12"/>
    <n v="199"/>
    <n v="322"/>
    <x v="16"/>
    <n v="130"/>
    <n v="190"/>
    <n v="160"/>
    <n v="320"/>
    <n v="45"/>
    <x v="1"/>
  </r>
  <r>
    <n v="607"/>
    <n v="76"/>
    <n v="16"/>
    <s v="8/27/2014"/>
    <x v="106"/>
    <n v="580"/>
    <n v="111"/>
    <x v="1"/>
    <x v="2"/>
    <x v="1"/>
    <s v="Leaves"/>
    <x v="3"/>
    <s v="Tea"/>
    <x v="11"/>
    <n v="116"/>
    <n v="199"/>
    <x v="16"/>
    <n v="80"/>
    <n v="120"/>
    <n v="100"/>
    <n v="200"/>
    <n v="33"/>
    <x v="1"/>
  </r>
  <r>
    <n v="516"/>
    <n v="81"/>
    <n v="35"/>
    <d v="2014-09-09T00:00:00"/>
    <x v="107"/>
    <n v="984"/>
    <n v="117"/>
    <x v="1"/>
    <x v="2"/>
    <x v="1"/>
    <s v="Leaves"/>
    <x v="3"/>
    <s v="Tea"/>
    <x v="10"/>
    <n v="125"/>
    <n v="211"/>
    <x v="16"/>
    <n v="80"/>
    <n v="120"/>
    <n v="90"/>
    <n v="200"/>
    <n v="33"/>
    <x v="1"/>
  </r>
  <r>
    <n v="914"/>
    <n v="118"/>
    <n v="58"/>
    <d v="2014-10-09T00:00:00"/>
    <x v="108"/>
    <n v="930"/>
    <n v="172"/>
    <x v="1"/>
    <x v="2"/>
    <x v="1"/>
    <s v="Leaves"/>
    <x v="3"/>
    <s v="Tea"/>
    <x v="12"/>
    <n v="188"/>
    <n v="309"/>
    <x v="16"/>
    <n v="120"/>
    <n v="170"/>
    <n v="130"/>
    <n v="290"/>
    <n v="45"/>
    <x v="1"/>
  </r>
  <r>
    <n v="718"/>
    <n v="86"/>
    <n v="42"/>
    <s v="9/22/2014"/>
    <x v="109"/>
    <n v="1003"/>
    <n v="124"/>
    <x v="1"/>
    <x v="2"/>
    <x v="1"/>
    <s v="Leaves"/>
    <x v="3"/>
    <s v="Tea"/>
    <x v="10"/>
    <n v="132"/>
    <n v="224"/>
    <x v="16"/>
    <n v="90"/>
    <n v="120"/>
    <n v="90"/>
    <n v="210"/>
    <n v="35"/>
    <x v="1"/>
  </r>
  <r>
    <n v="518"/>
    <n v="123"/>
    <n v="47"/>
    <s v="9/23/2014"/>
    <x v="110"/>
    <n v="959"/>
    <n v="179"/>
    <x v="1"/>
    <x v="2"/>
    <x v="1"/>
    <s v="Leaves"/>
    <x v="3"/>
    <s v="Tea"/>
    <x v="12"/>
    <n v="197"/>
    <n v="322"/>
    <x v="16"/>
    <n v="120"/>
    <n v="190"/>
    <n v="150"/>
    <n v="310"/>
    <n v="46"/>
    <x v="1"/>
  </r>
  <r>
    <n v="234"/>
    <n v="82"/>
    <n v="5"/>
    <d v="2014-07-10T00:00:00"/>
    <x v="111"/>
    <n v="788"/>
    <n v="123"/>
    <x v="1"/>
    <x v="3"/>
    <x v="1"/>
    <s v="Leaves"/>
    <x v="3"/>
    <s v="Tea"/>
    <x v="10"/>
    <n v="65"/>
    <n v="205"/>
    <x v="8"/>
    <n v="50"/>
    <n v="90"/>
    <n v="60"/>
    <n v="140"/>
    <n v="58"/>
    <x v="1"/>
  </r>
  <r>
    <n v="614"/>
    <n v="91"/>
    <n v="-4"/>
    <d v="2014-08-10T00:00:00"/>
    <x v="112"/>
    <n v="656"/>
    <n v="127"/>
    <x v="1"/>
    <x v="3"/>
    <x v="1"/>
    <s v="Leaves"/>
    <x v="3"/>
    <s v="Tea"/>
    <x v="12"/>
    <n v="76"/>
    <n v="218"/>
    <x v="8"/>
    <n v="50"/>
    <n v="100"/>
    <n v="80"/>
    <n v="150"/>
    <n v="51"/>
    <x v="1"/>
  </r>
  <r>
    <n v="720"/>
    <n v="90"/>
    <n v="-6"/>
    <d v="2014-09-10T00:00:00"/>
    <x v="113"/>
    <n v="572"/>
    <n v="115"/>
    <x v="1"/>
    <x v="3"/>
    <x v="1"/>
    <s v="Leaves"/>
    <x v="3"/>
    <s v="Tea"/>
    <x v="11"/>
    <n v="74"/>
    <n v="205"/>
    <x v="4"/>
    <n v="50"/>
    <n v="90"/>
    <n v="80"/>
    <n v="140"/>
    <n v="41"/>
    <x v="1"/>
  </r>
  <r>
    <n v="563"/>
    <n v="239"/>
    <n v="39"/>
    <s v="10/19/2014"/>
    <x v="114"/>
    <n v="1755"/>
    <n v="239"/>
    <x v="0"/>
    <x v="3"/>
    <x v="1"/>
    <s v="Leaves"/>
    <x v="3"/>
    <s v="Tea"/>
    <x v="10"/>
    <n v="149"/>
    <n v="478"/>
    <x v="9"/>
    <n v="170"/>
    <n v="170"/>
    <n v="110"/>
    <n v="340"/>
    <n v="90"/>
    <x v="1"/>
  </r>
  <r>
    <n v="563"/>
    <n v="255"/>
    <n v="53"/>
    <s v="10/20/2014"/>
    <x v="115"/>
    <n v="1756"/>
    <n v="312"/>
    <x v="0"/>
    <x v="3"/>
    <x v="1"/>
    <s v="Leaves"/>
    <x v="3"/>
    <s v="Tea"/>
    <x v="12"/>
    <n v="183"/>
    <n v="567"/>
    <x v="9"/>
    <n v="170"/>
    <n v="230"/>
    <n v="130"/>
    <n v="400"/>
    <n v="129"/>
    <x v="1"/>
  </r>
  <r>
    <n v="417"/>
    <n v="25"/>
    <n v="-11"/>
    <s v="10/21/2014"/>
    <x v="116"/>
    <n v="209"/>
    <n v="31"/>
    <x v="0"/>
    <x v="3"/>
    <x v="1"/>
    <s v="Leaves"/>
    <x v="3"/>
    <s v="Tea"/>
    <x v="12"/>
    <n v="-11"/>
    <n v="56"/>
    <x v="10"/>
    <n v="10"/>
    <n v="20"/>
    <n v="0"/>
    <n v="30"/>
    <n v="42"/>
    <x v="1"/>
  </r>
  <r>
    <n v="330"/>
    <n v="78"/>
    <n v="2"/>
    <d v="2014-03-11T00:00:00"/>
    <x v="117"/>
    <n v="798"/>
    <n v="119"/>
    <x v="1"/>
    <x v="3"/>
    <x v="1"/>
    <s v="Leaves"/>
    <x v="3"/>
    <s v="Tea"/>
    <x v="10"/>
    <n v="62"/>
    <n v="197"/>
    <x v="8"/>
    <n v="60"/>
    <n v="100"/>
    <n v="60"/>
    <n v="160"/>
    <n v="57"/>
    <x v="1"/>
  </r>
  <r>
    <n v="630"/>
    <n v="75"/>
    <n v="9"/>
    <d v="2014-04-11T00:00:00"/>
    <x v="118"/>
    <n v="659"/>
    <n v="114"/>
    <x v="1"/>
    <x v="3"/>
    <x v="1"/>
    <s v="Leaves"/>
    <x v="3"/>
    <s v="Tea"/>
    <x v="12"/>
    <n v="59"/>
    <n v="189"/>
    <x v="17"/>
    <n v="60"/>
    <n v="90"/>
    <n v="50"/>
    <n v="150"/>
    <n v="55"/>
    <x v="1"/>
  </r>
  <r>
    <n v="419"/>
    <n v="102"/>
    <n v="19"/>
    <d v="2014-05-11T00:00:00"/>
    <x v="119"/>
    <n v="666"/>
    <n v="143"/>
    <x v="1"/>
    <x v="3"/>
    <x v="1"/>
    <s v="Leaves"/>
    <x v="3"/>
    <s v="Tea"/>
    <x v="12"/>
    <n v="89"/>
    <n v="245"/>
    <x v="8"/>
    <n v="80"/>
    <n v="120"/>
    <n v="70"/>
    <n v="200"/>
    <n v="54"/>
    <x v="1"/>
  </r>
  <r>
    <n v="719"/>
    <n v="88"/>
    <n v="10"/>
    <d v="2014-06-11T00:00:00"/>
    <x v="120"/>
    <n v="561"/>
    <n v="112"/>
    <x v="1"/>
    <x v="3"/>
    <x v="1"/>
    <s v="Leaves"/>
    <x v="3"/>
    <s v="Tea"/>
    <x v="11"/>
    <n v="70"/>
    <n v="200"/>
    <x v="4"/>
    <n v="70"/>
    <n v="90"/>
    <n v="60"/>
    <n v="160"/>
    <n v="42"/>
    <x v="1"/>
  </r>
  <r>
    <n v="712"/>
    <n v="211"/>
    <n v="19"/>
    <s v="11/16/2014"/>
    <x v="121"/>
    <n v="1778"/>
    <n v="212"/>
    <x v="0"/>
    <x v="3"/>
    <x v="1"/>
    <s v="Leaves"/>
    <x v="3"/>
    <s v="Tea"/>
    <x v="10"/>
    <n v="129"/>
    <n v="423"/>
    <x v="9"/>
    <n v="170"/>
    <n v="180"/>
    <n v="110"/>
    <n v="350"/>
    <n v="83"/>
    <x v="1"/>
  </r>
  <r>
    <n v="319"/>
    <n v="245"/>
    <n v="43"/>
    <s v="11/17/2014"/>
    <x v="122"/>
    <n v="1784"/>
    <n v="300"/>
    <x v="0"/>
    <x v="3"/>
    <x v="1"/>
    <s v="Leaves"/>
    <x v="3"/>
    <s v="Tea"/>
    <x v="12"/>
    <n v="173"/>
    <n v="545"/>
    <x v="9"/>
    <n v="200"/>
    <n v="250"/>
    <n v="130"/>
    <n v="450"/>
    <n v="127"/>
    <x v="1"/>
  </r>
  <r>
    <n v="513"/>
    <n v="88"/>
    <n v="2"/>
    <s v="11/30/2014"/>
    <x v="123"/>
    <n v="817"/>
    <n v="133"/>
    <x v="1"/>
    <x v="3"/>
    <x v="1"/>
    <s v="Leaves"/>
    <x v="3"/>
    <s v="Tea"/>
    <x v="10"/>
    <n v="72"/>
    <n v="221"/>
    <x v="8"/>
    <n v="70"/>
    <n v="110"/>
    <n v="70"/>
    <n v="180"/>
    <n v="61"/>
    <x v="1"/>
  </r>
  <r>
    <n v="740"/>
    <n v="134"/>
    <n v="31"/>
    <d v="2014-01-12T00:00:00"/>
    <x v="124"/>
    <n v="690"/>
    <n v="186"/>
    <x v="1"/>
    <x v="3"/>
    <x v="1"/>
    <s v="Leaves"/>
    <x v="3"/>
    <s v="Tea"/>
    <x v="12"/>
    <n v="121"/>
    <n v="320"/>
    <x v="8"/>
    <n v="110"/>
    <n v="150"/>
    <n v="90"/>
    <n v="260"/>
    <n v="65"/>
    <x v="1"/>
  </r>
  <r>
    <n v="719"/>
    <n v="81"/>
    <n v="6"/>
    <d v="2014-02-12T00:00:00"/>
    <x v="125"/>
    <n v="551"/>
    <n v="104"/>
    <x v="1"/>
    <x v="3"/>
    <x v="1"/>
    <s v="Leaves"/>
    <x v="3"/>
    <s v="Tea"/>
    <x v="11"/>
    <n v="66"/>
    <n v="185"/>
    <x v="4"/>
    <n v="60"/>
    <n v="90"/>
    <n v="60"/>
    <n v="150"/>
    <n v="38"/>
    <x v="1"/>
  </r>
  <r>
    <n v="641"/>
    <n v="250"/>
    <n v="36"/>
    <d v="2014-11-12T00:00:00"/>
    <x v="126"/>
    <n v="1820"/>
    <n v="251"/>
    <x v="0"/>
    <x v="3"/>
    <x v="1"/>
    <s v="Leaves"/>
    <x v="3"/>
    <s v="Tea"/>
    <x v="10"/>
    <n v="156"/>
    <n v="501"/>
    <x v="9"/>
    <n v="210"/>
    <n v="200"/>
    <n v="120"/>
    <n v="410"/>
    <n v="95"/>
    <x v="1"/>
  </r>
  <r>
    <n v="641"/>
    <n v="294"/>
    <n v="46"/>
    <d v="2014-12-12T00:00:00"/>
    <x v="127"/>
    <n v="1838"/>
    <n v="360"/>
    <x v="0"/>
    <x v="3"/>
    <x v="1"/>
    <s v="Leaves"/>
    <x v="3"/>
    <s v="Tea"/>
    <x v="12"/>
    <n v="216"/>
    <n v="654"/>
    <x v="9"/>
    <n v="240"/>
    <n v="300"/>
    <n v="170"/>
    <n v="540"/>
    <n v="144"/>
    <x v="1"/>
  </r>
  <r>
    <n v="573"/>
    <n v="20"/>
    <n v="-6"/>
    <s v="12/13/2014"/>
    <x v="128"/>
    <n v="218"/>
    <n v="25"/>
    <x v="0"/>
    <x v="3"/>
    <x v="1"/>
    <s v="Leaves"/>
    <x v="3"/>
    <s v="Tea"/>
    <x v="12"/>
    <n v="-16"/>
    <n v="45"/>
    <x v="10"/>
    <n v="10"/>
    <n v="20"/>
    <n v="-10"/>
    <n v="30"/>
    <n v="41"/>
    <x v="1"/>
  </r>
  <r>
    <n v="419"/>
    <n v="82"/>
    <n v="36"/>
    <s v="12/27/2014"/>
    <x v="129"/>
    <n v="788"/>
    <n v="123"/>
    <x v="1"/>
    <x v="3"/>
    <x v="1"/>
    <s v="Leaves"/>
    <x v="3"/>
    <s v="Tea"/>
    <x v="10"/>
    <n v="96"/>
    <n v="218"/>
    <x v="8"/>
    <n v="50"/>
    <n v="90"/>
    <n v="60"/>
    <n v="140"/>
    <n v="58"/>
    <x v="1"/>
  </r>
  <r>
    <n v="419"/>
    <n v="91"/>
    <n v="33"/>
    <s v="12/28/2014"/>
    <x v="130"/>
    <n v="656"/>
    <n v="127"/>
    <x v="1"/>
    <x v="3"/>
    <x v="1"/>
    <s v="Leaves"/>
    <x v="3"/>
    <s v="Tea"/>
    <x v="12"/>
    <n v="113"/>
    <n v="232"/>
    <x v="8"/>
    <n v="50"/>
    <n v="100"/>
    <n v="80"/>
    <n v="150"/>
    <n v="51"/>
    <x v="1"/>
  </r>
  <r>
    <n v="970"/>
    <n v="90"/>
    <n v="30"/>
    <s v="12/29/2014"/>
    <x v="131"/>
    <n v="572"/>
    <n v="115"/>
    <x v="1"/>
    <x v="3"/>
    <x v="1"/>
    <s v="Leaves"/>
    <x v="3"/>
    <s v="Tea"/>
    <x v="11"/>
    <n v="110"/>
    <n v="218"/>
    <x v="4"/>
    <n v="50"/>
    <n v="90"/>
    <n v="80"/>
    <n v="140"/>
    <n v="41"/>
    <x v="1"/>
  </r>
  <r>
    <n v="515"/>
    <n v="239"/>
    <n v="111"/>
    <d v="2015-08-01T00:00:00"/>
    <x v="200"/>
    <n v="1755"/>
    <n v="239"/>
    <x v="0"/>
    <x v="3"/>
    <x v="1"/>
    <s v="Leaves"/>
    <x v="3"/>
    <s v="Tea"/>
    <x v="10"/>
    <n v="221"/>
    <n v="509"/>
    <x v="9"/>
    <n v="170"/>
    <n v="170"/>
    <n v="110"/>
    <n v="340"/>
    <n v="90"/>
    <x v="1"/>
  </r>
  <r>
    <n v="515"/>
    <n v="255"/>
    <n v="142"/>
    <d v="2015-09-01T00:00:00"/>
    <x v="201"/>
    <n v="1756"/>
    <n v="312"/>
    <x v="0"/>
    <x v="3"/>
    <x v="1"/>
    <s v="Leaves"/>
    <x v="3"/>
    <s v="Tea"/>
    <x v="12"/>
    <n v="272"/>
    <n v="604"/>
    <x v="9"/>
    <n v="170"/>
    <n v="230"/>
    <n v="130"/>
    <n v="400"/>
    <n v="129"/>
    <x v="1"/>
  </r>
  <r>
    <n v="573"/>
    <n v="25"/>
    <n v="-16"/>
    <d v="2015-10-01T00:00:00"/>
    <x v="202"/>
    <n v="209"/>
    <n v="31"/>
    <x v="0"/>
    <x v="3"/>
    <x v="1"/>
    <s v="Leaves"/>
    <x v="3"/>
    <s v="Tea"/>
    <x v="12"/>
    <n v="-16"/>
    <n v="60"/>
    <x v="10"/>
    <n v="10"/>
    <n v="20"/>
    <n v="0"/>
    <n v="30"/>
    <n v="42"/>
    <x v="1"/>
  </r>
  <r>
    <n v="614"/>
    <n v="78"/>
    <n v="32"/>
    <s v="1/23/2015"/>
    <x v="203"/>
    <n v="798"/>
    <n v="119"/>
    <x v="1"/>
    <x v="3"/>
    <x v="1"/>
    <s v="Leaves"/>
    <x v="3"/>
    <s v="Tea"/>
    <x v="10"/>
    <n v="92"/>
    <n v="210"/>
    <x v="8"/>
    <n v="60"/>
    <n v="100"/>
    <n v="60"/>
    <n v="160"/>
    <n v="57"/>
    <x v="1"/>
  </r>
  <r>
    <n v="309"/>
    <n v="75"/>
    <n v="38"/>
    <s v="1/24/2015"/>
    <x v="204"/>
    <n v="659"/>
    <n v="114"/>
    <x v="1"/>
    <x v="3"/>
    <x v="1"/>
    <s v="Leaves"/>
    <x v="3"/>
    <s v="Tea"/>
    <x v="12"/>
    <n v="88"/>
    <n v="201"/>
    <x v="17"/>
    <n v="60"/>
    <n v="90"/>
    <n v="50"/>
    <n v="150"/>
    <n v="55"/>
    <x v="1"/>
  </r>
  <r>
    <n v="740"/>
    <n v="102"/>
    <n v="62"/>
    <s v="1/25/2015"/>
    <x v="205"/>
    <n v="666"/>
    <n v="143"/>
    <x v="1"/>
    <x v="3"/>
    <x v="1"/>
    <s v="Leaves"/>
    <x v="3"/>
    <s v="Tea"/>
    <x v="12"/>
    <n v="132"/>
    <n v="261"/>
    <x v="8"/>
    <n v="80"/>
    <n v="120"/>
    <n v="70"/>
    <n v="200"/>
    <n v="54"/>
    <x v="1"/>
  </r>
  <r>
    <n v="970"/>
    <n v="88"/>
    <n v="44"/>
    <s v="1/26/2015"/>
    <x v="206"/>
    <n v="561"/>
    <n v="112"/>
    <x v="1"/>
    <x v="3"/>
    <x v="1"/>
    <s v="Leaves"/>
    <x v="3"/>
    <s v="Tea"/>
    <x v="11"/>
    <n v="104"/>
    <n v="213"/>
    <x v="4"/>
    <n v="70"/>
    <n v="90"/>
    <n v="60"/>
    <n v="160"/>
    <n v="42"/>
    <x v="1"/>
  </r>
  <r>
    <n v="563"/>
    <n v="211"/>
    <n v="81"/>
    <d v="2015-05-02T00:00:00"/>
    <x v="207"/>
    <n v="1778"/>
    <n v="212"/>
    <x v="0"/>
    <x v="3"/>
    <x v="1"/>
    <s v="Leaves"/>
    <x v="3"/>
    <s v="Tea"/>
    <x v="10"/>
    <n v="191"/>
    <n v="451"/>
    <x v="9"/>
    <n v="170"/>
    <n v="180"/>
    <n v="110"/>
    <n v="350"/>
    <n v="83"/>
    <x v="1"/>
  </r>
  <r>
    <n v="641"/>
    <n v="245"/>
    <n v="127"/>
    <d v="2015-06-02T00:00:00"/>
    <x v="208"/>
    <n v="1784"/>
    <n v="300"/>
    <x v="0"/>
    <x v="3"/>
    <x v="1"/>
    <s v="Leaves"/>
    <x v="3"/>
    <s v="Tea"/>
    <x v="12"/>
    <n v="257"/>
    <n v="581"/>
    <x v="9"/>
    <n v="200"/>
    <n v="250"/>
    <n v="130"/>
    <n v="450"/>
    <n v="127"/>
    <x v="1"/>
  </r>
  <r>
    <n v="513"/>
    <n v="88"/>
    <n v="37"/>
    <s v="2/19/2015"/>
    <x v="209"/>
    <n v="817"/>
    <n v="133"/>
    <x v="1"/>
    <x v="3"/>
    <x v="1"/>
    <s v="Leaves"/>
    <x v="3"/>
    <s v="Tea"/>
    <x v="10"/>
    <n v="107"/>
    <n v="236"/>
    <x v="8"/>
    <n v="70"/>
    <n v="110"/>
    <n v="70"/>
    <n v="180"/>
    <n v="61"/>
    <x v="1"/>
  </r>
  <r>
    <n v="513"/>
    <n v="134"/>
    <n v="90"/>
    <s v="2/20/2015"/>
    <x v="210"/>
    <n v="690"/>
    <n v="186"/>
    <x v="1"/>
    <x v="3"/>
    <x v="1"/>
    <s v="Leaves"/>
    <x v="3"/>
    <s v="Tea"/>
    <x v="12"/>
    <n v="180"/>
    <n v="341"/>
    <x v="8"/>
    <n v="110"/>
    <n v="150"/>
    <n v="90"/>
    <n v="260"/>
    <n v="65"/>
    <x v="1"/>
  </r>
  <r>
    <n v="719"/>
    <n v="81"/>
    <n v="38"/>
    <s v="2/21/2015"/>
    <x v="211"/>
    <n v="551"/>
    <n v="104"/>
    <x v="1"/>
    <x v="3"/>
    <x v="1"/>
    <s v="Leaves"/>
    <x v="3"/>
    <s v="Tea"/>
    <x v="11"/>
    <n v="98"/>
    <n v="197"/>
    <x v="4"/>
    <n v="60"/>
    <n v="90"/>
    <n v="60"/>
    <n v="150"/>
    <n v="38"/>
    <x v="1"/>
  </r>
  <r>
    <n v="641"/>
    <n v="250"/>
    <n v="112"/>
    <d v="2015-02-03T00:00:00"/>
    <x v="212"/>
    <n v="1820"/>
    <n v="251"/>
    <x v="0"/>
    <x v="3"/>
    <x v="1"/>
    <s v="Leaves"/>
    <x v="3"/>
    <s v="Tea"/>
    <x v="10"/>
    <n v="232"/>
    <n v="534"/>
    <x v="9"/>
    <n v="210"/>
    <n v="200"/>
    <n v="120"/>
    <n v="410"/>
    <n v="95"/>
    <x v="1"/>
  </r>
  <r>
    <n v="563"/>
    <n v="294"/>
    <n v="151"/>
    <d v="2015-03-03T00:00:00"/>
    <x v="213"/>
    <n v="1838"/>
    <n v="360"/>
    <x v="0"/>
    <x v="3"/>
    <x v="1"/>
    <s v="Leaves"/>
    <x v="3"/>
    <s v="Tea"/>
    <x v="12"/>
    <n v="321"/>
    <n v="697"/>
    <x v="9"/>
    <n v="240"/>
    <n v="300"/>
    <n v="170"/>
    <n v="540"/>
    <n v="144"/>
    <x v="1"/>
  </r>
  <r>
    <n v="816"/>
    <n v="20"/>
    <n v="-14"/>
    <d v="2015-04-03T00:00:00"/>
    <x v="214"/>
    <n v="218"/>
    <n v="25"/>
    <x v="0"/>
    <x v="3"/>
    <x v="1"/>
    <s v="Leaves"/>
    <x v="3"/>
    <s v="Tea"/>
    <x v="12"/>
    <n v="-24"/>
    <n v="48"/>
    <x v="10"/>
    <n v="10"/>
    <n v="20"/>
    <n v="-10"/>
    <n v="30"/>
    <n v="41"/>
    <x v="1"/>
  </r>
  <r>
    <n v="562"/>
    <n v="123"/>
    <n v="54"/>
    <s v="3/13/2015"/>
    <x v="215"/>
    <n v="915"/>
    <n v="179"/>
    <x v="1"/>
    <x v="1"/>
    <x v="1"/>
    <s v="Leaves"/>
    <x v="3"/>
    <s v="Tea"/>
    <x v="10"/>
    <n v="134"/>
    <n v="302"/>
    <x v="18"/>
    <n v="50"/>
    <n v="90"/>
    <n v="80"/>
    <n v="140"/>
    <n v="45"/>
    <x v="1"/>
  </r>
  <r>
    <n v="702"/>
    <n v="257"/>
    <n v="94"/>
    <d v="2015-02-04T00:00:00"/>
    <x v="216"/>
    <n v="1662"/>
    <n v="341"/>
    <x v="0"/>
    <x v="1"/>
    <x v="1"/>
    <s v="Leaves"/>
    <x v="3"/>
    <s v="Tea"/>
    <x v="10"/>
    <n v="224"/>
    <n v="598"/>
    <x v="1"/>
    <n v="110"/>
    <n v="180"/>
    <n v="130"/>
    <n v="290"/>
    <n v="117"/>
    <x v="1"/>
  </r>
  <r>
    <n v="541"/>
    <n v="21"/>
    <n v="-4"/>
    <d v="2015-03-04T00:00:00"/>
    <x v="217"/>
    <n v="480"/>
    <n v="32"/>
    <x v="0"/>
    <x v="1"/>
    <x v="1"/>
    <s v="Leaves"/>
    <x v="3"/>
    <s v="Tea"/>
    <x v="10"/>
    <n v="16"/>
    <n v="53"/>
    <x v="11"/>
    <n v="0"/>
    <n v="20"/>
    <n v="20"/>
    <n v="20"/>
    <n v="16"/>
    <x v="1"/>
  </r>
  <r>
    <n v="775"/>
    <n v="239"/>
    <n v="69"/>
    <d v="2015-04-04T00:00:00"/>
    <x v="218"/>
    <n v="1755"/>
    <n v="239"/>
    <x v="0"/>
    <x v="1"/>
    <x v="1"/>
    <s v="Leaves"/>
    <x v="3"/>
    <s v="Tea"/>
    <x v="12"/>
    <n v="149"/>
    <n v="478"/>
    <x v="1"/>
    <n v="110"/>
    <n v="120"/>
    <n v="80"/>
    <n v="230"/>
    <n v="90"/>
    <x v="1"/>
  </r>
  <r>
    <n v="702"/>
    <n v="255"/>
    <n v="-193"/>
    <d v="2015-05-04T00:00:00"/>
    <x v="219"/>
    <n v="7058"/>
    <n v="-255"/>
    <x v="0"/>
    <x v="1"/>
    <x v="1"/>
    <s v="Leaves"/>
    <x v="3"/>
    <s v="Tea"/>
    <x v="11"/>
    <n v="-363"/>
    <n v="21"/>
    <x v="1"/>
    <n v="110"/>
    <n v="-110"/>
    <n v="-170"/>
    <n v="0"/>
    <n v="129"/>
    <x v="1"/>
  </r>
  <r>
    <n v="435"/>
    <n v="25"/>
    <n v="-22"/>
    <d v="2015-06-04T00:00:00"/>
    <x v="220"/>
    <n v="209"/>
    <n v="31"/>
    <x v="0"/>
    <x v="1"/>
    <x v="1"/>
    <s v="Leaves"/>
    <x v="3"/>
    <s v="Tea"/>
    <x v="11"/>
    <n v="-12"/>
    <n v="56"/>
    <x v="12"/>
    <n v="0"/>
    <n v="20"/>
    <n v="10"/>
    <n v="20"/>
    <n v="43"/>
    <x v="1"/>
  </r>
  <r>
    <n v="213"/>
    <n v="118"/>
    <n v="18"/>
    <s v="4/15/2015"/>
    <x v="221"/>
    <n v="930"/>
    <n v="172"/>
    <x v="1"/>
    <x v="1"/>
    <x v="1"/>
    <s v="Leaves"/>
    <x v="3"/>
    <s v="Tea"/>
    <x v="10"/>
    <n v="128"/>
    <n v="290"/>
    <x v="18"/>
    <n v="80"/>
    <n v="130"/>
    <n v="110"/>
    <n v="210"/>
    <n v="44"/>
    <x v="1"/>
  </r>
  <r>
    <n v="702"/>
    <n v="228"/>
    <n v="56"/>
    <s v="4/29/2015"/>
    <x v="222"/>
    <n v="1691"/>
    <n v="304"/>
    <x v="0"/>
    <x v="1"/>
    <x v="1"/>
    <s v="Leaves"/>
    <x v="3"/>
    <s v="Tea"/>
    <x v="10"/>
    <n v="196"/>
    <n v="532"/>
    <x v="1"/>
    <n v="160"/>
    <n v="220"/>
    <n v="140"/>
    <n v="380"/>
    <n v="108"/>
    <x v="1"/>
  </r>
  <r>
    <n v="702"/>
    <n v="211"/>
    <n v="48"/>
    <s v="4/30/2015"/>
    <x v="223"/>
    <n v="1778"/>
    <n v="212"/>
    <x v="0"/>
    <x v="1"/>
    <x v="1"/>
    <s v="Leaves"/>
    <x v="3"/>
    <s v="Tea"/>
    <x v="12"/>
    <n v="128"/>
    <n v="423"/>
    <x v="1"/>
    <n v="150"/>
    <n v="150"/>
    <n v="80"/>
    <n v="300"/>
    <n v="84"/>
    <x v="1"/>
  </r>
  <r>
    <n v="971"/>
    <n v="78"/>
    <n v="12"/>
    <d v="2015-01-05T00:00:00"/>
    <x v="224"/>
    <n v="798"/>
    <n v="119"/>
    <x v="0"/>
    <x v="1"/>
    <x v="1"/>
    <s v="Leaves"/>
    <x v="3"/>
    <s v="Tea"/>
    <x v="12"/>
    <n v="62"/>
    <n v="197"/>
    <x v="11"/>
    <n v="50"/>
    <n v="90"/>
    <n v="50"/>
    <n v="140"/>
    <n v="57"/>
    <x v="1"/>
  </r>
  <r>
    <n v="702"/>
    <n v="245"/>
    <n v="-60"/>
    <d v="2015-02-05T00:00:00"/>
    <x v="225"/>
    <n v="7653"/>
    <n v="-245"/>
    <x v="0"/>
    <x v="1"/>
    <x v="1"/>
    <s v="Leaves"/>
    <x v="3"/>
    <s v="Tea"/>
    <x v="11"/>
    <n v="-340"/>
    <n v="32"/>
    <x v="1"/>
    <n v="180"/>
    <n v="-180"/>
    <n v="-280"/>
    <n v="0"/>
    <n v="127"/>
    <x v="1"/>
  </r>
  <r>
    <n v="971"/>
    <n v="102"/>
    <n v="19"/>
    <d v="2015-03-05T00:00:00"/>
    <x v="226"/>
    <n v="666"/>
    <n v="143"/>
    <x v="0"/>
    <x v="1"/>
    <x v="1"/>
    <s v="Leaves"/>
    <x v="3"/>
    <s v="Tea"/>
    <x v="11"/>
    <n v="89"/>
    <n v="245"/>
    <x v="11"/>
    <n v="70"/>
    <n v="100"/>
    <n v="70"/>
    <n v="170"/>
    <n v="54"/>
    <x v="1"/>
  </r>
  <r>
    <n v="916"/>
    <n v="123"/>
    <n v="24"/>
    <d v="2015-12-05T00:00:00"/>
    <x v="227"/>
    <n v="959"/>
    <n v="179"/>
    <x v="1"/>
    <x v="1"/>
    <x v="1"/>
    <s v="Leaves"/>
    <x v="3"/>
    <s v="Tea"/>
    <x v="10"/>
    <n v="134"/>
    <n v="302"/>
    <x v="18"/>
    <n v="90"/>
    <n v="130"/>
    <n v="110"/>
    <n v="220"/>
    <n v="45"/>
    <x v="1"/>
  </r>
  <r>
    <n v="702"/>
    <n v="247"/>
    <n v="65"/>
    <s v="5/26/2015"/>
    <x v="228"/>
    <n v="1744"/>
    <n v="329"/>
    <x v="0"/>
    <x v="1"/>
    <x v="1"/>
    <s v="Leaves"/>
    <x v="3"/>
    <s v="Tea"/>
    <x v="10"/>
    <n v="215"/>
    <n v="576"/>
    <x v="1"/>
    <n v="180"/>
    <n v="240"/>
    <n v="150"/>
    <n v="420"/>
    <n v="114"/>
    <x v="1"/>
  </r>
  <r>
    <n v="702"/>
    <n v="250"/>
    <n v="57"/>
    <s v="5/27/2015"/>
    <x v="229"/>
    <n v="1820"/>
    <n v="251"/>
    <x v="0"/>
    <x v="1"/>
    <x v="1"/>
    <s v="Leaves"/>
    <x v="3"/>
    <s v="Tea"/>
    <x v="12"/>
    <n v="157"/>
    <n v="501"/>
    <x v="1"/>
    <n v="180"/>
    <n v="180"/>
    <n v="100"/>
    <n v="360"/>
    <n v="94"/>
    <x v="1"/>
  </r>
  <r>
    <n v="971"/>
    <n v="88"/>
    <n v="13"/>
    <s v="5/28/2015"/>
    <x v="230"/>
    <n v="817"/>
    <n v="133"/>
    <x v="0"/>
    <x v="1"/>
    <x v="1"/>
    <s v="Leaves"/>
    <x v="3"/>
    <s v="Tea"/>
    <x v="12"/>
    <n v="73"/>
    <n v="221"/>
    <x v="11"/>
    <n v="60"/>
    <n v="100"/>
    <n v="60"/>
    <n v="160"/>
    <n v="60"/>
    <x v="1"/>
  </r>
  <r>
    <n v="775"/>
    <n v="294"/>
    <n v="-88"/>
    <s v="5/29/2015"/>
    <x v="231"/>
    <n v="8252"/>
    <n v="-294"/>
    <x v="0"/>
    <x v="1"/>
    <x v="1"/>
    <s v="Leaves"/>
    <x v="3"/>
    <s v="Tea"/>
    <x v="11"/>
    <n v="-408"/>
    <n v="31"/>
    <x v="1"/>
    <n v="210"/>
    <n v="-210"/>
    <n v="-320"/>
    <n v="0"/>
    <n v="145"/>
    <x v="1"/>
  </r>
  <r>
    <n v="503"/>
    <n v="134"/>
    <n v="21"/>
    <s v="5/30/2015"/>
    <x v="232"/>
    <n v="690"/>
    <n v="186"/>
    <x v="0"/>
    <x v="1"/>
    <x v="1"/>
    <s v="Leaves"/>
    <x v="3"/>
    <s v="Tea"/>
    <x v="11"/>
    <n v="121"/>
    <n v="320"/>
    <x v="11"/>
    <n v="90"/>
    <n v="140"/>
    <n v="100"/>
    <n v="230"/>
    <n v="65"/>
    <x v="1"/>
  </r>
  <r>
    <n v="435"/>
    <n v="20"/>
    <n v="-15"/>
    <s v="5/31/2015"/>
    <x v="233"/>
    <n v="218"/>
    <n v="25"/>
    <x v="0"/>
    <x v="1"/>
    <x v="1"/>
    <s v="Leaves"/>
    <x v="3"/>
    <s v="Tea"/>
    <x v="11"/>
    <n v="-15"/>
    <n v="45"/>
    <x v="12"/>
    <n v="10"/>
    <n v="20"/>
    <n v="0"/>
    <n v="30"/>
    <n v="40"/>
    <x v="1"/>
  </r>
  <r>
    <n v="831"/>
    <n v="123"/>
    <n v="119"/>
    <d v="2015-09-06T00:00:00"/>
    <x v="234"/>
    <n v="915"/>
    <n v="179"/>
    <x v="1"/>
    <x v="1"/>
    <x v="1"/>
    <s v="Leaves"/>
    <x v="3"/>
    <s v="Tea"/>
    <x v="10"/>
    <n v="199"/>
    <n v="322"/>
    <x v="18"/>
    <n v="50"/>
    <n v="90"/>
    <n v="80"/>
    <n v="140"/>
    <n v="45"/>
    <x v="1"/>
  </r>
  <r>
    <n v="775"/>
    <n v="257"/>
    <n v="202"/>
    <s v="6/29/2015"/>
    <x v="235"/>
    <n v="1662"/>
    <n v="341"/>
    <x v="0"/>
    <x v="1"/>
    <x v="1"/>
    <s v="Leaves"/>
    <x v="3"/>
    <s v="Tea"/>
    <x v="10"/>
    <n v="332"/>
    <n v="637"/>
    <x v="1"/>
    <n v="110"/>
    <n v="180"/>
    <n v="130"/>
    <n v="290"/>
    <n v="117"/>
    <x v="1"/>
  </r>
  <r>
    <n v="971"/>
    <n v="21"/>
    <n v="4"/>
    <s v="6/30/2015"/>
    <x v="236"/>
    <n v="480"/>
    <n v="32"/>
    <x v="0"/>
    <x v="1"/>
    <x v="1"/>
    <s v="Leaves"/>
    <x v="3"/>
    <s v="Tea"/>
    <x v="10"/>
    <n v="24"/>
    <n v="56"/>
    <x v="11"/>
    <n v="0"/>
    <n v="20"/>
    <n v="20"/>
    <n v="20"/>
    <n v="16"/>
    <x v="1"/>
  </r>
  <r>
    <n v="775"/>
    <n v="239"/>
    <n v="141"/>
    <d v="2015-01-07T00:00:00"/>
    <x v="237"/>
    <n v="1755"/>
    <n v="239"/>
    <x v="0"/>
    <x v="1"/>
    <x v="1"/>
    <s v="Leaves"/>
    <x v="3"/>
    <s v="Tea"/>
    <x v="12"/>
    <n v="221"/>
    <n v="509"/>
    <x v="1"/>
    <n v="110"/>
    <n v="120"/>
    <n v="80"/>
    <n v="230"/>
    <n v="90"/>
    <x v="1"/>
  </r>
  <r>
    <n v="702"/>
    <n v="255"/>
    <n v="-369"/>
    <d v="2015-02-07T00:00:00"/>
    <x v="238"/>
    <n v="7058"/>
    <n v="-255"/>
    <x v="0"/>
    <x v="1"/>
    <x v="1"/>
    <s v="Leaves"/>
    <x v="3"/>
    <s v="Tea"/>
    <x v="11"/>
    <n v="-539"/>
    <n v="22"/>
    <x v="1"/>
    <n v="110"/>
    <n v="-110"/>
    <n v="-170"/>
    <n v="0"/>
    <n v="129"/>
    <x v="1"/>
  </r>
  <r>
    <n v="435"/>
    <n v="25"/>
    <n v="-28"/>
    <d v="2015-03-07T00:00:00"/>
    <x v="239"/>
    <n v="209"/>
    <n v="31"/>
    <x v="0"/>
    <x v="1"/>
    <x v="1"/>
    <s v="Leaves"/>
    <x v="3"/>
    <s v="Tea"/>
    <x v="11"/>
    <n v="-18"/>
    <n v="60"/>
    <x v="12"/>
    <n v="0"/>
    <n v="20"/>
    <n v="10"/>
    <n v="20"/>
    <n v="43"/>
    <x v="1"/>
  </r>
  <r>
    <n v="805"/>
    <n v="118"/>
    <n v="80"/>
    <d v="2015-12-07T00:00:00"/>
    <x v="240"/>
    <n v="930"/>
    <n v="172"/>
    <x v="1"/>
    <x v="1"/>
    <x v="1"/>
    <s v="Leaves"/>
    <x v="3"/>
    <s v="Tea"/>
    <x v="10"/>
    <n v="190"/>
    <n v="309"/>
    <x v="18"/>
    <n v="80"/>
    <n v="130"/>
    <n v="110"/>
    <n v="210"/>
    <n v="44"/>
    <x v="1"/>
  </r>
  <r>
    <n v="775"/>
    <n v="228"/>
    <n v="151"/>
    <s v="7/26/2015"/>
    <x v="241"/>
    <n v="1691"/>
    <n v="304"/>
    <x v="0"/>
    <x v="1"/>
    <x v="1"/>
    <s v="Leaves"/>
    <x v="3"/>
    <s v="Tea"/>
    <x v="10"/>
    <n v="291"/>
    <n v="567"/>
    <x v="1"/>
    <n v="160"/>
    <n v="220"/>
    <n v="140"/>
    <n v="380"/>
    <n v="108"/>
    <x v="1"/>
  </r>
  <r>
    <n v="702"/>
    <n v="211"/>
    <n v="110"/>
    <s v="7/27/2015"/>
    <x v="242"/>
    <n v="1778"/>
    <n v="212"/>
    <x v="0"/>
    <x v="1"/>
    <x v="1"/>
    <s v="Leaves"/>
    <x v="3"/>
    <s v="Tea"/>
    <x v="12"/>
    <n v="190"/>
    <n v="451"/>
    <x v="1"/>
    <n v="150"/>
    <n v="150"/>
    <n v="80"/>
    <n v="300"/>
    <n v="84"/>
    <x v="1"/>
  </r>
  <r>
    <n v="503"/>
    <n v="78"/>
    <n v="42"/>
    <s v="7/28/2015"/>
    <x v="243"/>
    <n v="798"/>
    <n v="119"/>
    <x v="0"/>
    <x v="1"/>
    <x v="1"/>
    <s v="Leaves"/>
    <x v="3"/>
    <s v="Tea"/>
    <x v="12"/>
    <n v="92"/>
    <n v="210"/>
    <x v="11"/>
    <n v="50"/>
    <n v="90"/>
    <n v="50"/>
    <n v="140"/>
    <n v="57"/>
    <x v="1"/>
  </r>
  <r>
    <n v="775"/>
    <n v="245"/>
    <n v="-225"/>
    <s v="7/29/2015"/>
    <x v="244"/>
    <n v="7653"/>
    <n v="-245"/>
    <x v="0"/>
    <x v="1"/>
    <x v="1"/>
    <s v="Leaves"/>
    <x v="3"/>
    <s v="Tea"/>
    <x v="11"/>
    <n v="-505"/>
    <n v="34"/>
    <x v="1"/>
    <n v="180"/>
    <n v="-180"/>
    <n v="-280"/>
    <n v="0"/>
    <n v="127"/>
    <x v="1"/>
  </r>
  <r>
    <n v="971"/>
    <n v="102"/>
    <n v="62"/>
    <s v="7/30/2015"/>
    <x v="245"/>
    <n v="666"/>
    <n v="143"/>
    <x v="0"/>
    <x v="1"/>
    <x v="1"/>
    <s v="Leaves"/>
    <x v="3"/>
    <s v="Tea"/>
    <x v="11"/>
    <n v="132"/>
    <n v="261"/>
    <x v="11"/>
    <n v="70"/>
    <n v="100"/>
    <n v="70"/>
    <n v="170"/>
    <n v="54"/>
    <x v="1"/>
  </r>
  <r>
    <n v="323"/>
    <n v="123"/>
    <n v="89"/>
    <d v="2015-08-08T00:00:00"/>
    <x v="246"/>
    <n v="959"/>
    <n v="179"/>
    <x v="1"/>
    <x v="1"/>
    <x v="1"/>
    <s v="Leaves"/>
    <x v="3"/>
    <s v="Tea"/>
    <x v="10"/>
    <n v="199"/>
    <n v="322"/>
    <x v="18"/>
    <n v="90"/>
    <n v="130"/>
    <n v="110"/>
    <n v="220"/>
    <n v="45"/>
    <x v="1"/>
  </r>
  <r>
    <n v="775"/>
    <n v="247"/>
    <n v="169"/>
    <s v="8/22/2015"/>
    <x v="247"/>
    <n v="1744"/>
    <n v="329"/>
    <x v="0"/>
    <x v="1"/>
    <x v="1"/>
    <s v="Leaves"/>
    <x v="3"/>
    <s v="Tea"/>
    <x v="10"/>
    <n v="319"/>
    <n v="614"/>
    <x v="1"/>
    <n v="180"/>
    <n v="240"/>
    <n v="150"/>
    <n v="420"/>
    <n v="114"/>
    <x v="1"/>
  </r>
  <r>
    <n v="775"/>
    <n v="250"/>
    <n v="133"/>
    <s v="8/23/2015"/>
    <x v="248"/>
    <n v="1820"/>
    <n v="251"/>
    <x v="0"/>
    <x v="1"/>
    <x v="1"/>
    <s v="Leaves"/>
    <x v="3"/>
    <s v="Tea"/>
    <x v="12"/>
    <n v="233"/>
    <n v="534"/>
    <x v="1"/>
    <n v="180"/>
    <n v="180"/>
    <n v="100"/>
    <n v="360"/>
    <n v="94"/>
    <x v="1"/>
  </r>
  <r>
    <n v="971"/>
    <n v="88"/>
    <n v="48"/>
    <s v="8/24/2015"/>
    <x v="249"/>
    <n v="817"/>
    <n v="133"/>
    <x v="0"/>
    <x v="1"/>
    <x v="1"/>
    <s v="Leaves"/>
    <x v="3"/>
    <s v="Tea"/>
    <x v="12"/>
    <n v="108"/>
    <n v="236"/>
    <x v="11"/>
    <n v="60"/>
    <n v="100"/>
    <n v="60"/>
    <n v="160"/>
    <n v="60"/>
    <x v="1"/>
  </r>
  <r>
    <n v="775"/>
    <n v="294"/>
    <n v="-285"/>
    <s v="8/25/2015"/>
    <x v="250"/>
    <n v="8252"/>
    <n v="-294"/>
    <x v="0"/>
    <x v="1"/>
    <x v="1"/>
    <s v="Leaves"/>
    <x v="3"/>
    <s v="Tea"/>
    <x v="11"/>
    <n v="-605"/>
    <n v="33"/>
    <x v="1"/>
    <n v="210"/>
    <n v="-210"/>
    <n v="-320"/>
    <n v="0"/>
    <n v="145"/>
    <x v="1"/>
  </r>
  <r>
    <n v="503"/>
    <n v="134"/>
    <n v="80"/>
    <s v="8/26/2015"/>
    <x v="251"/>
    <n v="690"/>
    <n v="186"/>
    <x v="0"/>
    <x v="1"/>
    <x v="1"/>
    <s v="Leaves"/>
    <x v="3"/>
    <s v="Tea"/>
    <x v="11"/>
    <n v="180"/>
    <n v="341"/>
    <x v="11"/>
    <n v="90"/>
    <n v="140"/>
    <n v="100"/>
    <n v="230"/>
    <n v="65"/>
    <x v="1"/>
  </r>
  <r>
    <n v="435"/>
    <n v="20"/>
    <n v="-22"/>
    <s v="8/27/2015"/>
    <x v="252"/>
    <n v="218"/>
    <n v="25"/>
    <x v="0"/>
    <x v="1"/>
    <x v="1"/>
    <s v="Leaves"/>
    <x v="3"/>
    <s v="Tea"/>
    <x v="11"/>
    <n v="-22"/>
    <n v="48"/>
    <x v="12"/>
    <n v="10"/>
    <n v="20"/>
    <n v="0"/>
    <n v="30"/>
    <n v="4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C56755-DC0F-4617-9AA8-2961FE3B6147}" name="PivotTable1" cacheId="0" applyNumberFormats="0" applyBorderFormats="0" applyFontFormats="0" applyPatternFormats="0" applyAlignmentFormats="0" applyWidthHeightFormats="1" dataCaption="Values" missingCaption="N/A" updatedVersion="8" minRefreshableVersion="3" useAutoFormatting="1" itemPrintTitles="1" createdVersion="8" indent="0" outline="1" outlineData="1" multipleFieldFilters="0" rowHeaderCaption="Products" colHeaderCaption="Regions">
  <location ref="A3:F18" firstHeaderRow="1" firstDataRow="2" firstDataCol="1"/>
  <pivotFields count="23">
    <pivotField showAll="0"/>
    <pivotField numFmtId="165" showAll="0"/>
    <pivotField showAll="0"/>
    <pivotField showAll="0"/>
    <pivotField numFmtId="164" showAll="0"/>
    <pivotField showAll="0"/>
    <pivotField showAll="0"/>
    <pivotField showAll="0"/>
    <pivotField axis="axisCol" showAll="0" sortType="descending">
      <items count="5">
        <item x="1"/>
        <item x="0"/>
        <item x="2"/>
        <item x="3"/>
        <item t="default"/>
      </items>
    </pivotField>
    <pivotField showAll="0"/>
    <pivotField showAll="0"/>
    <pivotField showAll="0">
      <items count="5">
        <item x="0"/>
        <item x="1"/>
        <item x="2"/>
        <item x="3"/>
        <item t="default"/>
      </items>
    </pivotField>
    <pivotField showAll="0"/>
    <pivotField axis="axisRow" showAll="0">
      <items count="14">
        <item x="1"/>
        <item x="5"/>
        <item x="4"/>
        <item x="9"/>
        <item x="2"/>
        <item x="10"/>
        <item x="3"/>
        <item x="0"/>
        <item x="12"/>
        <item x="11"/>
        <item x="7"/>
        <item x="8"/>
        <item x="6"/>
        <item t="default"/>
      </items>
    </pivotField>
    <pivotField numFmtId="165" showAll="0"/>
    <pivotField dataField="1" numFmtId="165" showAll="0"/>
    <pivotField showAll="0"/>
    <pivotField numFmtId="165" showAll="0"/>
    <pivotField numFmtId="165" showAll="0"/>
    <pivotField numFmtId="165" showAll="0"/>
    <pivotField numFmtId="165" showAll="0"/>
    <pivotField numFmtId="165" showAll="0"/>
    <pivotField showAll="0"/>
  </pivotFields>
  <rowFields count="1">
    <field x="13"/>
  </rowFields>
  <rowItems count="14">
    <i>
      <x/>
    </i>
    <i>
      <x v="1"/>
    </i>
    <i>
      <x v="2"/>
    </i>
    <i>
      <x v="3"/>
    </i>
    <i>
      <x v="4"/>
    </i>
    <i>
      <x v="5"/>
    </i>
    <i>
      <x v="6"/>
    </i>
    <i>
      <x v="7"/>
    </i>
    <i>
      <x v="8"/>
    </i>
    <i>
      <x v="9"/>
    </i>
    <i>
      <x v="10"/>
    </i>
    <i>
      <x v="11"/>
    </i>
    <i>
      <x v="12"/>
    </i>
    <i t="grand">
      <x/>
    </i>
  </rowItems>
  <colFields count="1">
    <field x="8"/>
  </colFields>
  <colItems count="5">
    <i>
      <x/>
    </i>
    <i>
      <x v="1"/>
    </i>
    <i>
      <x v="2"/>
    </i>
    <i>
      <x v="3"/>
    </i>
    <i t="grand">
      <x/>
    </i>
  </colItems>
  <dataFields count="1">
    <dataField name="Total Sales" fld="15" baseField="0" baseItem="0" numFmtId="167"/>
  </dataFields>
  <formats count="14">
    <format dxfId="81">
      <pivotArea collapsedLevelsAreSubtotals="1" fieldPosition="0">
        <references count="1">
          <reference field="13" count="0"/>
        </references>
      </pivotArea>
    </format>
    <format dxfId="80">
      <pivotArea collapsedLevelsAreSubtotals="1" fieldPosition="0">
        <references count="1">
          <reference field="13" count="0"/>
        </references>
      </pivotArea>
    </format>
    <format dxfId="79">
      <pivotArea collapsedLevelsAreSubtotals="1" fieldPosition="0">
        <references count="1">
          <reference field="13" count="0"/>
        </references>
      </pivotArea>
    </format>
    <format dxfId="78">
      <pivotArea dataOnly="0" labelOnly="1" fieldPosition="0">
        <references count="1">
          <reference field="13" count="0"/>
        </references>
      </pivotArea>
    </format>
    <format dxfId="77">
      <pivotArea collapsedLevelsAreSubtotals="1" fieldPosition="0">
        <references count="1">
          <reference field="13" count="0"/>
        </references>
      </pivotArea>
    </format>
    <format dxfId="76">
      <pivotArea outline="0" collapsedLevelsAreSubtotals="1" fieldPosition="0"/>
    </format>
    <format dxfId="75">
      <pivotArea outline="0" collapsedLevelsAreSubtotals="1" fieldPosition="0"/>
    </format>
    <format dxfId="74">
      <pivotArea type="origin" dataOnly="0" labelOnly="1" outline="0" fieldPosition="0"/>
    </format>
    <format dxfId="73">
      <pivotArea field="8" type="button" dataOnly="0" labelOnly="1" outline="0" axis="axisCol" fieldPosition="0"/>
    </format>
    <format dxfId="72">
      <pivotArea type="topRight" dataOnly="0" labelOnly="1" outline="0" fieldPosition="0"/>
    </format>
    <format dxfId="71">
      <pivotArea field="13" type="button" dataOnly="0" labelOnly="1" outline="0" axis="axisRow" fieldPosition="0"/>
    </format>
    <format dxfId="70">
      <pivotArea dataOnly="0" labelOnly="1" fieldPosition="0">
        <references count="1">
          <reference field="8" count="0"/>
        </references>
      </pivotArea>
    </format>
    <format dxfId="69">
      <pivotArea dataOnly="0" labelOnly="1" grandCol="1" outline="0" fieldPosition="0"/>
    </format>
    <format dxfId="68">
      <pivotArea collapsedLevelsAreSubtotals="1" fieldPosition="0">
        <references count="1">
          <reference field="13" count="0"/>
        </references>
      </pivotArea>
    </format>
  </formats>
  <pivotTableStyleInfo name="Coffee Custom"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B6C19F-4FD4-40DA-A8F6-A5A5ACDF4ADE}" name="PivotTable3"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2">
  <location ref="A2:D8" firstHeaderRow="1" firstDataRow="2" firstDataCol="1"/>
  <pivotFields count="23">
    <pivotField compact="0" outline="0" showAll="0"/>
    <pivotField compact="0" numFmtId="165" outline="0" showAll="0"/>
    <pivotField compact="0" outline="0" showAll="0"/>
    <pivotField compact="0" outline="0" showAll="0"/>
    <pivotField compact="0" numFmtId="164" outline="0" showAll="0"/>
    <pivotField compact="0" outline="0" showAll="0"/>
    <pivotField compact="0" outline="0" showAll="0"/>
    <pivotField axis="axisCol" compact="0" outline="0" showAll="0" sortType="descending">
      <items count="3">
        <item x="1"/>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axis="axisRow" compact="0" outline="0"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dataField="1" compact="0" numFmtId="165" outline="0" showAll="0"/>
    <pivotField compact="0" numFmtId="165" outline="0" showAll="0"/>
    <pivotField compact="0"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outline="0" showAll="0"/>
  </pivotFields>
  <rowFields count="1">
    <field x="11"/>
  </rowFields>
  <rowItems count="5">
    <i>
      <x v="1"/>
    </i>
    <i>
      <x/>
    </i>
    <i>
      <x v="2"/>
    </i>
    <i>
      <x v="3"/>
    </i>
    <i t="grand">
      <x/>
    </i>
  </rowItems>
  <colFields count="1">
    <field x="7"/>
  </colFields>
  <colItems count="3">
    <i>
      <x/>
    </i>
    <i>
      <x v="1"/>
    </i>
    <i t="grand">
      <x/>
    </i>
  </colItems>
  <dataFields count="1">
    <dataField name="Total Profit" fld="14" baseField="0" baseItem="0" numFmtId="165"/>
  </dataFields>
  <formats count="12">
    <format dxfId="67">
      <pivotArea outline="0" fieldPosition="0">
        <references count="1">
          <reference field="11" count="0" selected="0"/>
        </references>
      </pivotArea>
    </format>
    <format dxfId="66">
      <pivotArea type="all" dataOnly="0" outline="0" fieldPosition="0"/>
    </format>
    <format dxfId="65">
      <pivotArea outline="0" collapsedLevelsAreSubtotals="1" fieldPosition="0"/>
    </format>
    <format dxfId="64">
      <pivotArea type="origin" dataOnly="0" labelOnly="1" outline="0" fieldPosition="0"/>
    </format>
    <format dxfId="63">
      <pivotArea field="7" type="button" dataOnly="0" labelOnly="1" outline="0" axis="axisCol" fieldPosition="0"/>
    </format>
    <format dxfId="62">
      <pivotArea type="topRight" dataOnly="0" labelOnly="1" outline="0" fieldPosition="0"/>
    </format>
    <format dxfId="61">
      <pivotArea field="11" type="button" dataOnly="0" labelOnly="1" outline="0" axis="axisRow" fieldPosition="0"/>
    </format>
    <format dxfId="60">
      <pivotArea dataOnly="0" labelOnly="1" outline="0" fieldPosition="0">
        <references count="1">
          <reference field="11" count="0"/>
        </references>
      </pivotArea>
    </format>
    <format dxfId="59">
      <pivotArea dataOnly="0" labelOnly="1" grandRow="1" outline="0" fieldPosition="0"/>
    </format>
    <format dxfId="58">
      <pivotArea dataOnly="0" labelOnly="1" outline="0" fieldPosition="0">
        <references count="1">
          <reference field="7" count="0"/>
        </references>
      </pivotArea>
    </format>
    <format dxfId="57">
      <pivotArea dataOnly="0" labelOnly="1" grandCol="1" outline="0" fieldPosition="0"/>
    </format>
    <format dxfId="56">
      <pivotArea grandRow="1" outline="0" collapsedLevelsAreSubtotals="1" fieldPosition="0"/>
    </format>
  </formats>
  <chartFormats count="3">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pivotArea type="data" outline="0" fieldPosition="0">
        <references count="3">
          <reference field="4294967294" count="1" selected="0">
            <x v="0"/>
          </reference>
          <reference field="7" count="1" selected="0">
            <x v="1"/>
          </reference>
          <reference field="11" count="1" selected="0">
            <x v="2"/>
          </reference>
        </references>
      </pivotArea>
    </chartFormat>
  </chartFormats>
  <pivotTableStyleInfo name="Coffee Custom"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096E756-7384-4BF5-B292-D6764B193F6F}"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rowHeaderCaption="REGIONS">
  <location ref="A3:B8" firstHeaderRow="1" firstDataRow="1" firstDataCol="1"/>
  <pivotFields count="23">
    <pivotField showAll="0"/>
    <pivotField numFmtId="165" showAll="0"/>
    <pivotField dataField="1" showAll="0"/>
    <pivotField showAll="0"/>
    <pivotField numFmtId="164" showAll="0"/>
    <pivotField showAll="0"/>
    <pivotField showAll="0"/>
    <pivotField showAll="0"/>
    <pivotField axis="axisRow" showAll="0">
      <items count="5">
        <item x="3"/>
        <item x="2"/>
        <item x="0"/>
        <item x="1"/>
        <item t="default"/>
      </items>
    </pivotField>
    <pivotField showAll="0"/>
    <pivotField showAll="0"/>
    <pivotField showAll="0"/>
    <pivotField showAll="0"/>
    <pivotField showAll="0"/>
    <pivotField numFmtId="165" showAll="0"/>
    <pivotField numFmtId="165" showAll="0"/>
    <pivotField showAll="0"/>
    <pivotField numFmtId="165" showAll="0"/>
    <pivotField numFmtId="165" showAll="0"/>
    <pivotField numFmtId="165" showAll="0"/>
    <pivotField numFmtId="165" showAll="0"/>
    <pivotField numFmtId="165" showAll="0"/>
    <pivotField showAll="0"/>
  </pivotFields>
  <rowFields count="1">
    <field x="8"/>
  </rowFields>
  <rowItems count="5">
    <i>
      <x/>
    </i>
    <i>
      <x v="1"/>
    </i>
    <i>
      <x v="2"/>
    </i>
    <i>
      <x v="3"/>
    </i>
    <i t="grand">
      <x/>
    </i>
  </rowItems>
  <colItems count="1">
    <i/>
  </colItems>
  <dataFields count="1">
    <dataField name="Sum of Difference Between Actual and Target Profit" fld="2" baseField="0" baseItem="0"/>
  </dataFields>
  <formats count="12">
    <format dxfId="55">
      <pivotArea type="all" dataOnly="0" outline="0" fieldPosition="0"/>
    </format>
    <format dxfId="54">
      <pivotArea outline="0" collapsedLevelsAreSubtotals="1" fieldPosition="0"/>
    </format>
    <format dxfId="53">
      <pivotArea field="8" type="button" dataOnly="0" labelOnly="1" outline="0" axis="axisRow" fieldPosition="0"/>
    </format>
    <format dxfId="52">
      <pivotArea dataOnly="0" labelOnly="1" fieldPosition="0">
        <references count="1">
          <reference field="8" count="0"/>
        </references>
      </pivotArea>
    </format>
    <format dxfId="51">
      <pivotArea dataOnly="0" labelOnly="1" grandRow="1" outline="0" fieldPosition="0"/>
    </format>
    <format dxfId="50">
      <pivotArea dataOnly="0" labelOnly="1" outline="0" axis="axisValues" fieldPosition="0"/>
    </format>
    <format dxfId="49">
      <pivotArea grandRow="1" outline="0" collapsedLevelsAreSubtotals="1" fieldPosition="0"/>
    </format>
    <format dxfId="48">
      <pivotArea collapsedLevelsAreSubtotals="1" fieldPosition="0">
        <references count="1">
          <reference field="8" count="0"/>
        </references>
      </pivotArea>
    </format>
    <format dxfId="47">
      <pivotArea collapsedLevelsAreSubtotals="1" fieldPosition="0">
        <references count="1">
          <reference field="8" count="0"/>
        </references>
      </pivotArea>
    </format>
    <format dxfId="46">
      <pivotArea collapsedLevelsAreSubtotals="1" fieldPosition="0">
        <references count="1">
          <reference field="8" count="0"/>
        </references>
      </pivotArea>
    </format>
    <format dxfId="45">
      <pivotArea collapsedLevelsAreSubtotals="1" fieldPosition="0">
        <references count="1">
          <reference field="8" count="1">
            <x v="2"/>
          </reference>
        </references>
      </pivotArea>
    </format>
    <format dxfId="44">
      <pivotArea collapsedLevelsAreSubtotals="1" fieldPosition="0">
        <references count="1">
          <reference field="8" count="1">
            <x v="0"/>
          </reference>
        </references>
      </pivotArea>
    </format>
  </formats>
  <chartFormats count="4">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8" count="1" selected="0">
            <x v="0"/>
          </reference>
        </references>
      </pivotArea>
    </chartFormat>
    <chartFormat chart="7" format="2">
      <pivotArea type="data" outline="0" fieldPosition="0">
        <references count="2">
          <reference field="4294967294" count="1" selected="0">
            <x v="0"/>
          </reference>
          <reference field="8" count="1" selected="0">
            <x v="1"/>
          </reference>
        </references>
      </pivotArea>
    </chartFormat>
    <chartFormat chart="7" format="3">
      <pivotArea type="data" outline="0" fieldPosition="0">
        <references count="2">
          <reference field="4294967294" count="1" selected="0">
            <x v="0"/>
          </reference>
          <reference field="8" count="1" selected="0">
            <x v="2"/>
          </reference>
        </references>
      </pivotArea>
    </chartFormat>
  </chartFormats>
  <pivotTableStyleInfo name="Coffee Custom"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48948E-A010-4B05-A24B-FCD71C4CD96F}"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
  <location ref="A4:B18" firstHeaderRow="1" firstDataRow="1" firstDataCol="1"/>
  <pivotFields count="23">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0"/>
        <item x="1"/>
        <item x="2"/>
        <item x="3"/>
        <item t="default"/>
      </items>
    </pivotField>
    <pivotField compact="0" outline="0" showAll="0"/>
    <pivotField axis="axisRow" compact="0" outline="0" showAll="0" sortType="descending">
      <items count="14">
        <item x="1"/>
        <item x="5"/>
        <item x="4"/>
        <item x="9"/>
        <item x="2"/>
        <item x="10"/>
        <item x="3"/>
        <item x="0"/>
        <item x="12"/>
        <item x="11"/>
        <item x="7"/>
        <item x="8"/>
        <item x="6"/>
        <item t="default"/>
      </items>
      <autoSortScope>
        <pivotArea dataOnly="0" outline="0" fieldPosition="0">
          <references count="1">
            <reference field="4294967294" count="1" selected="0">
              <x v="0"/>
            </reference>
          </references>
        </pivotArea>
      </autoSortScope>
    </pivotField>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3"/>
  </rowFields>
  <rowItems count="14">
    <i>
      <x v="4"/>
    </i>
    <i>
      <x v="10"/>
    </i>
    <i>
      <x v="6"/>
    </i>
    <i>
      <x v="3"/>
    </i>
    <i>
      <x v="5"/>
    </i>
    <i>
      <x v="8"/>
    </i>
    <i>
      <x v="2"/>
    </i>
    <i>
      <x v="12"/>
    </i>
    <i>
      <x v="7"/>
    </i>
    <i>
      <x v="1"/>
    </i>
    <i>
      <x/>
    </i>
    <i>
      <x v="11"/>
    </i>
    <i>
      <x v="9"/>
    </i>
    <i t="grand">
      <x/>
    </i>
  </rowItems>
  <colItems count="1">
    <i/>
  </colItems>
  <dataFields count="1">
    <dataField name="Sum of Profit" fld="14" showDataAs="percentOfTotal" baseField="14" baseItem="4" numFmtId="10"/>
  </dataFields>
  <formats count="13">
    <format dxfId="43">
      <pivotArea type="all" dataOnly="0" outline="0" fieldPosition="0"/>
    </format>
    <format dxfId="42">
      <pivotArea outline="0" collapsedLevelsAreSubtotals="1" fieldPosition="0"/>
    </format>
    <format dxfId="41">
      <pivotArea field="13" type="button" dataOnly="0" labelOnly="1" outline="0" axis="axisRow" fieldPosition="0"/>
    </format>
    <format dxfId="40">
      <pivotArea dataOnly="0" labelOnly="1" outline="0" fieldPosition="0">
        <references count="1">
          <reference field="13" count="0"/>
        </references>
      </pivotArea>
    </format>
    <format dxfId="39">
      <pivotArea dataOnly="0" labelOnly="1" grandRow="1" outline="0" fieldPosition="0"/>
    </format>
    <format dxfId="38">
      <pivotArea dataOnly="0" labelOnly="1" outline="0" axis="axisValues" fieldPosition="0"/>
    </format>
    <format dxfId="37">
      <pivotArea outline="0" fieldPosition="0">
        <references count="1">
          <reference field="13" count="0" selected="0"/>
        </references>
      </pivotArea>
    </format>
    <format dxfId="36">
      <pivotArea outline="0" fieldPosition="0">
        <references count="1">
          <reference field="4294967294" count="1">
            <x v="0"/>
          </reference>
        </references>
      </pivotArea>
    </format>
    <format dxfId="35">
      <pivotArea outline="0" fieldPosition="0">
        <references count="1">
          <reference field="13" count="1" selected="0">
            <x v="9"/>
          </reference>
        </references>
      </pivotArea>
    </format>
    <format dxfId="34">
      <pivotArea outline="0" fieldPosition="0">
        <references count="1">
          <reference field="13" count="1" selected="0">
            <x v="9"/>
          </reference>
        </references>
      </pivotArea>
    </format>
    <format dxfId="33">
      <pivotArea outline="0" fieldPosition="0">
        <references count="1">
          <reference field="13" count="1" selected="0">
            <x v="9"/>
          </reference>
        </references>
      </pivotArea>
    </format>
    <format dxfId="32">
      <pivotArea outline="0" fieldPosition="0">
        <references count="1">
          <reference field="13" count="1" selected="0">
            <x v="9"/>
          </reference>
        </references>
      </pivotArea>
    </format>
    <format dxfId="31">
      <pivotArea outline="0" fieldPosition="0">
        <references count="1">
          <reference field="13" count="1" selected="0">
            <x v="4"/>
          </reference>
        </references>
      </pivotArea>
    </format>
  </formats>
  <chartFormats count="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3" count="1" selected="0">
            <x v="4"/>
          </reference>
        </references>
      </pivotArea>
    </chartFormat>
    <chartFormat chart="0" format="2">
      <pivotArea type="data" outline="0" fieldPosition="0">
        <references count="2">
          <reference field="4294967294" count="1" selected="0">
            <x v="0"/>
          </reference>
          <reference field="13" count="1" selected="0">
            <x v="9"/>
          </reference>
        </references>
      </pivotArea>
    </chartFormat>
  </chartFormats>
  <pivotTableStyleInfo name="Coffee Custom"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9D8CD16-B1DF-4BF6-AA2C-2249DAB32E2A}" name="PivotTable4"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5">
  <location ref="A2:D6" firstHeaderRow="1" firstDataRow="2" firstDataCol="1"/>
  <pivotFields count="23">
    <pivotField compact="0" outline="0" showAll="0"/>
    <pivotField compact="0" outline="0" showAll="0"/>
    <pivotField compact="0" outline="0" showAll="0"/>
    <pivotField compact="0" outline="0" showAll="0"/>
    <pivotField compact="0" numFmtId="164" outline="0" showAll="0"/>
    <pivotField dataField="1" compact="0" outline="0" showAll="0"/>
    <pivotField compact="0" outline="0" showAll="0"/>
    <pivotField axis="axisRow"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3">
        <item x="0"/>
        <item x="1"/>
        <item t="default"/>
      </items>
    </pivotField>
  </pivotFields>
  <rowFields count="1">
    <field x="7"/>
  </rowFields>
  <rowItems count="3">
    <i>
      <x/>
    </i>
    <i>
      <x v="1"/>
    </i>
    <i t="grand">
      <x/>
    </i>
  </rowItems>
  <colFields count="1">
    <field x="22"/>
  </colFields>
  <colItems count="3">
    <i>
      <x/>
    </i>
    <i>
      <x v="1"/>
    </i>
    <i t="grand">
      <x/>
    </i>
  </colItems>
  <dataFields count="1">
    <dataField name="Average of Inventory Margin" fld="5" subtotal="average" baseField="0" baseItem="0" numFmtId="165"/>
  </dataFields>
  <formats count="12">
    <format dxfId="30">
      <pivotArea outline="0" fieldPosition="0">
        <references count="1">
          <reference field="7" count="0" selected="0"/>
        </references>
      </pivotArea>
    </format>
    <format dxfId="29">
      <pivotArea type="all" dataOnly="0" outline="0" fieldPosition="0"/>
    </format>
    <format dxfId="28">
      <pivotArea outline="0" collapsedLevelsAreSubtotals="1" fieldPosition="0"/>
    </format>
    <format dxfId="27">
      <pivotArea type="origin" dataOnly="0" labelOnly="1" outline="0" fieldPosition="0"/>
    </format>
    <format dxfId="26">
      <pivotArea field="22" type="button" dataOnly="0" labelOnly="1" outline="0" axis="axisCol" fieldPosition="0"/>
    </format>
    <format dxfId="25">
      <pivotArea type="topRight" dataOnly="0" labelOnly="1" outline="0" fieldPosition="0"/>
    </format>
    <format dxfId="24">
      <pivotArea field="7" type="button" dataOnly="0" labelOnly="1" outline="0" axis="axisRow" fieldPosition="0"/>
    </format>
    <format dxfId="23">
      <pivotArea dataOnly="0" labelOnly="1" outline="0" fieldPosition="0">
        <references count="1">
          <reference field="7" count="0"/>
        </references>
      </pivotArea>
    </format>
    <format dxfId="22">
      <pivotArea dataOnly="0" labelOnly="1" grandRow="1" outline="0" fieldPosition="0"/>
    </format>
    <format dxfId="21">
      <pivotArea dataOnly="0" labelOnly="1" outline="0" fieldPosition="0">
        <references count="1">
          <reference field="22" count="0"/>
        </references>
      </pivotArea>
    </format>
    <format dxfId="20">
      <pivotArea dataOnly="0" labelOnly="1" grandCol="1" outline="0" fieldPosition="0"/>
    </format>
    <format dxfId="19">
      <pivotArea outline="0" collapsedLevelsAreSubtotals="1" fieldPosition="0"/>
    </format>
  </formats>
  <chartFormats count="4">
    <chartFormat chart="0" format="0" series="1">
      <pivotArea type="data" outline="0" fieldPosition="0">
        <references count="2">
          <reference field="4294967294" count="1" selected="0">
            <x v="0"/>
          </reference>
          <reference field="22" count="1" selected="0">
            <x v="0"/>
          </reference>
        </references>
      </pivotArea>
    </chartFormat>
    <chartFormat chart="0" format="1" series="1">
      <pivotArea type="data" outline="0" fieldPosition="0">
        <references count="2">
          <reference field="4294967294" count="1" selected="0">
            <x v="0"/>
          </reference>
          <reference field="22" count="1" selected="0">
            <x v="1"/>
          </reference>
        </references>
      </pivotArea>
    </chartFormat>
    <chartFormat chart="3" format="4" series="1">
      <pivotArea type="data" outline="0" fieldPosition="0">
        <references count="2">
          <reference field="4294967294" count="1" selected="0">
            <x v="0"/>
          </reference>
          <reference field="22" count="1" selected="0">
            <x v="0"/>
          </reference>
        </references>
      </pivotArea>
    </chartFormat>
    <chartFormat chart="3" format="5" series="1">
      <pivotArea type="data" outline="0" fieldPosition="0">
        <references count="2">
          <reference field="4294967294" count="1" selected="0">
            <x v="0"/>
          </reference>
          <reference field="22" count="1" selected="0">
            <x v="1"/>
          </reference>
        </references>
      </pivotArea>
    </chartFormat>
  </chartFormats>
  <pivotTableStyleInfo name="Coffee Custom"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7335B93-53D3-489E-8A2E-2EF12F3DF550}" name="PivotTable4" cacheId="0" dataPosition="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C24" firstHeaderRow="0" firstDataRow="1" firstDataCol="1"/>
  <pivotFields count="23">
    <pivotField showAll="0"/>
    <pivotField numFmtId="165" showAll="0"/>
    <pivotField showAll="0"/>
    <pivotField showAll="0"/>
    <pivotField numFmtId="164" showAll="0"/>
    <pivotField showAll="0"/>
    <pivotField showAll="0"/>
    <pivotField showAll="0"/>
    <pivotField showAll="0"/>
    <pivotField showAll="0"/>
    <pivotField showAll="0"/>
    <pivotField showAll="0"/>
    <pivotField showAll="0"/>
    <pivotField showAll="0"/>
    <pivotField numFmtId="165" showAll="0"/>
    <pivotField dataField="1" numFmtId="165" showAll="0"/>
    <pivotField axis="axisRow" showAll="0">
      <items count="21">
        <item x="18"/>
        <item x="4"/>
        <item x="13"/>
        <item x="14"/>
        <item x="17"/>
        <item x="9"/>
        <item x="5"/>
        <item x="15"/>
        <item x="10"/>
        <item x="1"/>
        <item x="2"/>
        <item x="7"/>
        <item x="16"/>
        <item x="8"/>
        <item x="0"/>
        <item x="11"/>
        <item x="3"/>
        <item x="12"/>
        <item x="19"/>
        <item x="6"/>
        <item t="default"/>
      </items>
    </pivotField>
    <pivotField numFmtId="165" showAll="0"/>
    <pivotField numFmtId="165" showAll="0"/>
    <pivotField numFmtId="165" showAll="0"/>
    <pivotField dataField="1" numFmtId="165" showAll="0"/>
    <pivotField numFmtId="165" showAll="0"/>
    <pivotField showAll="0"/>
  </pivotFields>
  <rowFields count="1">
    <field x="16"/>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2">
    <i>
      <x/>
    </i>
    <i i="1">
      <x v="1"/>
    </i>
  </colItems>
  <dataFields count="2">
    <dataField name="Sum of Sales" fld="15" baseField="0" baseItem="0"/>
    <dataField name="Sum of Target sales " fld="20" baseField="0" baseItem="0"/>
  </dataFields>
  <formats count="19">
    <format dxfId="18">
      <pivotArea type="all" dataOnly="0" outline="0" fieldPosition="0"/>
    </format>
    <format dxfId="17">
      <pivotArea outline="0" collapsedLevelsAreSubtotals="1" fieldPosition="0"/>
    </format>
    <format dxfId="16">
      <pivotArea field="16" type="button" dataOnly="0" labelOnly="1" outline="0" axis="axisRow" fieldPosition="0"/>
    </format>
    <format dxfId="15">
      <pivotArea dataOnly="0" labelOnly="1" fieldPosition="0">
        <references count="1">
          <reference field="16" count="0"/>
        </references>
      </pivotArea>
    </format>
    <format dxfId="14">
      <pivotArea dataOnly="0" labelOnly="1" grandRow="1" outline="0" fieldPosition="0"/>
    </format>
    <format dxfId="13">
      <pivotArea dataOnly="0" labelOnly="1" outline="0" fieldPosition="0">
        <references count="1">
          <reference field="4294967294" count="2">
            <x v="0"/>
            <x v="1"/>
          </reference>
        </references>
      </pivotArea>
    </format>
    <format dxfId="12">
      <pivotArea outline="0" collapsedLevelsAreSubtotals="1" fieldPosition="0"/>
    </format>
    <format dxfId="11">
      <pivotArea outline="0" collapsedLevelsAreSubtotals="1" fieldPosition="0"/>
    </format>
    <format dxfId="10">
      <pivotArea collapsedLevelsAreSubtotals="1" fieldPosition="0">
        <references count="1">
          <reference field="16" count="0"/>
        </references>
      </pivotArea>
    </format>
    <format dxfId="9">
      <pivotArea collapsedLevelsAreSubtotals="1" fieldPosition="0">
        <references count="1">
          <reference field="16" count="0"/>
        </references>
      </pivotArea>
    </format>
    <format dxfId="8">
      <pivotArea type="all" dataOnly="0" outline="0" fieldPosition="0"/>
    </format>
    <format dxfId="7">
      <pivotArea outline="0" collapsedLevelsAreSubtotals="1" fieldPosition="0"/>
    </format>
    <format dxfId="6">
      <pivotArea field="16" type="button" dataOnly="0" labelOnly="1" outline="0" axis="axisRow" fieldPosition="0"/>
    </format>
    <format dxfId="5">
      <pivotArea dataOnly="0" labelOnly="1" fieldPosition="0">
        <references count="1">
          <reference field="16" count="0"/>
        </references>
      </pivotArea>
    </format>
    <format dxfId="4">
      <pivotArea dataOnly="0" labelOnly="1" grandRow="1" outline="0" fieldPosition="0"/>
    </format>
    <format dxfId="3">
      <pivotArea dataOnly="0" labelOnly="1" outline="0" fieldPosition="0">
        <references count="1">
          <reference field="4294967294" count="2">
            <x v="0"/>
            <x v="1"/>
          </reference>
        </references>
      </pivotArea>
    </format>
    <format dxfId="2">
      <pivotArea field="16" grandRow="1" outline="0" collapsedLevelsAreSubtotals="1" axis="axisRow" fieldPosition="0">
        <references count="1">
          <reference field="4294967294" count="1" selected="0">
            <x v="0"/>
          </reference>
        </references>
      </pivotArea>
    </format>
    <format dxfId="1">
      <pivotArea field="16" grandRow="1" outline="0" collapsedLevelsAreSubtotals="1" axis="axisRow" fieldPosition="0">
        <references count="1">
          <reference field="4294967294" count="1" selected="0">
            <x v="1"/>
          </reference>
        </references>
      </pivotArea>
    </format>
    <format dxfId="0">
      <pivotArea grandRow="1" outline="0" collapsedLevelsAreSubtotals="1" fieldPosition="0"/>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2">
          <reference field="4294967294" count="1" selected="0">
            <x v="0"/>
          </reference>
          <reference field="16" count="1" selected="0">
            <x v="2"/>
          </reference>
        </references>
      </pivotArea>
    </chartFormat>
    <chartFormat chart="5" format="3" series="1">
      <pivotArea type="data" outline="0" fieldPosition="0">
        <references count="2">
          <reference field="4294967294" count="1" selected="0">
            <x v="0"/>
          </reference>
          <reference field="16" count="1" selected="0">
            <x v="3"/>
          </reference>
        </references>
      </pivotArea>
    </chartFormat>
    <chartFormat chart="5" format="4" series="1">
      <pivotArea type="data" outline="0" fieldPosition="0">
        <references count="2">
          <reference field="4294967294" count="1" selected="0">
            <x v="0"/>
          </reference>
          <reference field="16" count="1" selected="0">
            <x v="4"/>
          </reference>
        </references>
      </pivotArea>
    </chartFormat>
    <chartFormat chart="5" format="5" series="1">
      <pivotArea type="data" outline="0" fieldPosition="0">
        <references count="2">
          <reference field="4294967294" count="1" selected="0">
            <x v="0"/>
          </reference>
          <reference field="16" count="1" selected="0">
            <x v="5"/>
          </reference>
        </references>
      </pivotArea>
    </chartFormat>
    <chartFormat chart="5" format="6" series="1">
      <pivotArea type="data" outline="0" fieldPosition="0">
        <references count="2">
          <reference field="4294967294" count="1" selected="0">
            <x v="0"/>
          </reference>
          <reference field="16" count="1" selected="0">
            <x v="6"/>
          </reference>
        </references>
      </pivotArea>
    </chartFormat>
    <chartFormat chart="5" format="7" series="1">
      <pivotArea type="data" outline="0" fieldPosition="0">
        <references count="2">
          <reference field="4294967294" count="1" selected="0">
            <x v="0"/>
          </reference>
          <reference field="16" count="1" selected="0">
            <x v="7"/>
          </reference>
        </references>
      </pivotArea>
    </chartFormat>
    <chartFormat chart="5" format="8" series="1">
      <pivotArea type="data" outline="0" fieldPosition="0">
        <references count="2">
          <reference field="4294967294" count="1" selected="0">
            <x v="0"/>
          </reference>
          <reference field="16" count="1" selected="0">
            <x v="8"/>
          </reference>
        </references>
      </pivotArea>
    </chartFormat>
    <chartFormat chart="5" format="9" series="1">
      <pivotArea type="data" outline="0" fieldPosition="0">
        <references count="2">
          <reference field="4294967294" count="1" selected="0">
            <x v="0"/>
          </reference>
          <reference field="16" count="1" selected="0">
            <x v="9"/>
          </reference>
        </references>
      </pivotArea>
    </chartFormat>
    <chartFormat chart="5" format="10" series="1">
      <pivotArea type="data" outline="0" fieldPosition="0">
        <references count="2">
          <reference field="4294967294" count="1" selected="0">
            <x v="0"/>
          </reference>
          <reference field="16" count="1" selected="0">
            <x v="10"/>
          </reference>
        </references>
      </pivotArea>
    </chartFormat>
    <chartFormat chart="5" format="11" series="1">
      <pivotArea type="data" outline="0" fieldPosition="0">
        <references count="2">
          <reference field="4294967294" count="1" selected="0">
            <x v="0"/>
          </reference>
          <reference field="16" count="1" selected="0">
            <x v="11"/>
          </reference>
        </references>
      </pivotArea>
    </chartFormat>
    <chartFormat chart="5" format="12" series="1">
      <pivotArea type="data" outline="0" fieldPosition="0">
        <references count="2">
          <reference field="4294967294" count="1" selected="0">
            <x v="0"/>
          </reference>
          <reference field="16" count="1" selected="0">
            <x v="12"/>
          </reference>
        </references>
      </pivotArea>
    </chartFormat>
    <chartFormat chart="5" format="13" series="1">
      <pivotArea type="data" outline="0" fieldPosition="0">
        <references count="2">
          <reference field="4294967294" count="1" selected="0">
            <x v="0"/>
          </reference>
          <reference field="16" count="1" selected="0">
            <x v="13"/>
          </reference>
        </references>
      </pivotArea>
    </chartFormat>
    <chartFormat chart="5" format="14" series="1">
      <pivotArea type="data" outline="0" fieldPosition="0">
        <references count="2">
          <reference field="4294967294" count="1" selected="0">
            <x v="0"/>
          </reference>
          <reference field="16" count="1" selected="0">
            <x v="14"/>
          </reference>
        </references>
      </pivotArea>
    </chartFormat>
    <chartFormat chart="5" format="15" series="1">
      <pivotArea type="data" outline="0" fieldPosition="0">
        <references count="2">
          <reference field="4294967294" count="1" selected="0">
            <x v="0"/>
          </reference>
          <reference field="16" count="1" selected="0">
            <x v="15"/>
          </reference>
        </references>
      </pivotArea>
    </chartFormat>
    <chartFormat chart="5" format="16" series="1">
      <pivotArea type="data" outline="0" fieldPosition="0">
        <references count="2">
          <reference field="4294967294" count="1" selected="0">
            <x v="0"/>
          </reference>
          <reference field="16" count="1" selected="0">
            <x v="16"/>
          </reference>
        </references>
      </pivotArea>
    </chartFormat>
    <chartFormat chart="5" format="17" series="1">
      <pivotArea type="data" outline="0" fieldPosition="0">
        <references count="2">
          <reference field="4294967294" count="1" selected="0">
            <x v="0"/>
          </reference>
          <reference field="16" count="1" selected="0">
            <x v="17"/>
          </reference>
        </references>
      </pivotArea>
    </chartFormat>
    <chartFormat chart="5" format="18" series="1">
      <pivotArea type="data" outline="0" fieldPosition="0">
        <references count="2">
          <reference field="4294967294" count="1" selected="0">
            <x v="0"/>
          </reference>
          <reference field="16" count="1" selected="0">
            <x v="18"/>
          </reference>
        </references>
      </pivotArea>
    </chartFormat>
    <chartFormat chart="5" format="19" series="1">
      <pivotArea type="data" outline="0" fieldPosition="0">
        <references count="2">
          <reference field="4294967294" count="1" selected="0">
            <x v="0"/>
          </reference>
          <reference field="16" count="1" selected="0">
            <x v="19"/>
          </reference>
        </references>
      </pivotArea>
    </chartFormat>
  </chartFormats>
  <pivotTableStyleInfo name="Coffee Custom"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93F32B2-AC07-41D4-81D5-655693BD7961}"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A3:B17" firstHeaderRow="1" firstDataRow="1" firstDataCol="1" rowPageCount="1" colPageCount="1"/>
  <pivotFields count="23">
    <pivotField showAll="0"/>
    <pivotField numFmtId="165" showAll="0"/>
    <pivotField showAll="0"/>
    <pivotField showAll="0"/>
    <pivotField numFmtId="164" showAll="0">
      <items count="372">
        <item x="326"/>
        <item x="327"/>
        <item x="328"/>
        <item x="363"/>
        <item x="364"/>
        <item x="264"/>
        <item x="265"/>
        <item x="0"/>
        <item x="1"/>
        <item x="266"/>
        <item x="2"/>
        <item x="3"/>
        <item x="267"/>
        <item x="268"/>
        <item x="4"/>
        <item x="269"/>
        <item x="270"/>
        <item x="271"/>
        <item x="272"/>
        <item x="273"/>
        <item x="274"/>
        <item x="275"/>
        <item x="276"/>
        <item x="5"/>
        <item x="277"/>
        <item x="6"/>
        <item x="278"/>
        <item x="279"/>
        <item x="329"/>
        <item x="7"/>
        <item x="8"/>
        <item x="9"/>
        <item x="10"/>
        <item x="11"/>
        <item x="330"/>
        <item x="331"/>
        <item x="332"/>
        <item x="333"/>
        <item x="12"/>
        <item x="334"/>
        <item x="335"/>
        <item x="336"/>
        <item x="337"/>
        <item x="338"/>
        <item x="339"/>
        <item x="13"/>
        <item x="14"/>
        <item x="15"/>
        <item x="16"/>
        <item x="340"/>
        <item x="341"/>
        <item x="342"/>
        <item x="343"/>
        <item x="344"/>
        <item x="345"/>
        <item x="346"/>
        <item x="347"/>
        <item x="348"/>
        <item x="17"/>
        <item x="18"/>
        <item x="19"/>
        <item x="20"/>
        <item x="21"/>
        <item x="349"/>
        <item x="350"/>
        <item x="351"/>
        <item x="352"/>
        <item x="365"/>
        <item x="366"/>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53"/>
        <item x="354"/>
        <item x="367"/>
        <item x="368"/>
        <item x="369"/>
        <item x="370"/>
        <item x="355"/>
        <item x="356"/>
        <item x="357"/>
        <item x="358"/>
        <item x="359"/>
        <item x="360"/>
        <item x="361"/>
        <item x="362"/>
        <item x="324"/>
        <item x="325"/>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t="default"/>
      </items>
    </pivotField>
    <pivotField showAll="0"/>
    <pivotField showAll="0"/>
    <pivotField showAll="0">
      <items count="3">
        <item x="1"/>
        <item x="0"/>
        <item t="default"/>
      </items>
    </pivotField>
    <pivotField axis="axisPage" showAll="0">
      <items count="5">
        <item x="3"/>
        <item x="2"/>
        <item x="0"/>
        <item x="1"/>
        <item t="default"/>
      </items>
    </pivotField>
    <pivotField showAll="0">
      <items count="3">
        <item x="1"/>
        <item x="0"/>
        <item t="default"/>
      </items>
    </pivotField>
    <pivotField showAll="0"/>
    <pivotField showAll="0">
      <items count="5">
        <item x="0"/>
        <item x="1"/>
        <item x="2"/>
        <item x="3"/>
        <item t="default"/>
      </items>
    </pivotField>
    <pivotField showAll="0"/>
    <pivotField axis="axisRow" showAll="0">
      <items count="14">
        <item x="1"/>
        <item x="5"/>
        <item x="4"/>
        <item x="9"/>
        <item x="2"/>
        <item x="10"/>
        <item x="3"/>
        <item x="0"/>
        <item x="12"/>
        <item x="11"/>
        <item x="7"/>
        <item x="8"/>
        <item x="6"/>
        <item t="default"/>
      </items>
    </pivotField>
    <pivotField numFmtId="165" showAll="0"/>
    <pivotField dataField="1" numFmtId="165" showAll="0"/>
    <pivotField showAll="0">
      <items count="21">
        <item x="18"/>
        <item x="4"/>
        <item x="13"/>
        <item x="14"/>
        <item x="17"/>
        <item x="9"/>
        <item x="5"/>
        <item x="15"/>
        <item x="10"/>
        <item x="1"/>
        <item x="2"/>
        <item x="7"/>
        <item x="16"/>
        <item x="8"/>
        <item x="0"/>
        <item x="11"/>
        <item x="3"/>
        <item x="12"/>
        <item x="19"/>
        <item x="6"/>
        <item t="default"/>
      </items>
    </pivotField>
    <pivotField numFmtId="165" showAll="0"/>
    <pivotField numFmtId="165" showAll="0"/>
    <pivotField numFmtId="165" showAll="0"/>
    <pivotField numFmtId="165" showAll="0"/>
    <pivotField numFmtId="165" showAll="0"/>
    <pivotField showAll="0">
      <items count="3">
        <item x="0"/>
        <item x="1"/>
        <item t="default"/>
      </items>
    </pivotField>
  </pivotFields>
  <rowFields count="1">
    <field x="13"/>
  </rowFields>
  <rowItems count="14">
    <i>
      <x/>
    </i>
    <i>
      <x v="1"/>
    </i>
    <i>
      <x v="2"/>
    </i>
    <i>
      <x v="3"/>
    </i>
    <i>
      <x v="4"/>
    </i>
    <i>
      <x v="5"/>
    </i>
    <i>
      <x v="6"/>
    </i>
    <i>
      <x v="7"/>
    </i>
    <i>
      <x v="8"/>
    </i>
    <i>
      <x v="9"/>
    </i>
    <i>
      <x v="10"/>
    </i>
    <i>
      <x v="11"/>
    </i>
    <i>
      <x v="12"/>
    </i>
    <i t="grand">
      <x/>
    </i>
  </rowItems>
  <colItems count="1">
    <i/>
  </colItems>
  <pageFields count="1">
    <pageField fld="8" hier="-1"/>
  </pageFields>
  <dataFields count="1">
    <dataField name="Sum of Sales" fld="15" baseField="0" baseItem="0"/>
  </dataFields>
  <chartFormats count="6">
    <chartFormat chart="0" format="0" series="1">
      <pivotArea type="data" outline="0" fieldPosition="0">
        <references count="2">
          <reference field="4294967294" count="1" selected="0">
            <x v="0"/>
          </reference>
          <reference field="8" count="1" selected="0">
            <x v="0"/>
          </reference>
        </references>
      </pivotArea>
    </chartFormat>
    <chartFormat chart="0" format="1" series="1">
      <pivotArea type="data" outline="0" fieldPosition="0">
        <references count="2">
          <reference field="4294967294" count="1" selected="0">
            <x v="0"/>
          </reference>
          <reference field="8" count="1" selected="0">
            <x v="1"/>
          </reference>
        </references>
      </pivotArea>
    </chartFormat>
    <chartFormat chart="0" format="2" series="1">
      <pivotArea type="data" outline="0" fieldPosition="0">
        <references count="2">
          <reference field="4294967294" count="1" selected="0">
            <x v="0"/>
          </reference>
          <reference field="8" count="1" selected="0">
            <x v="2"/>
          </reference>
        </references>
      </pivotArea>
    </chartFormat>
    <chartFormat chart="0" format="3" series="1">
      <pivotArea type="data" outline="0" fieldPosition="0">
        <references count="2">
          <reference field="4294967294" count="1" selected="0">
            <x v="0"/>
          </reference>
          <reference field="8" count="1" selected="0">
            <x v="3"/>
          </reference>
        </references>
      </pivotArea>
    </chartFormat>
    <chartFormat chart="0" format="4"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 xr10:uid="{12E4B993-1B41-42FA-90E4-32B191B439D1}" sourceName="Market">
  <pivotTables>
    <pivotTable tabId="26" name="PivotTable3"/>
  </pivotTables>
  <data>
    <tabular pivotCacheId="1953470218">
      <items count="4">
        <i x="3" s="1"/>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1F99D90E-FBFF-449F-B85F-CB952A1C3FE2}" sourceName="Product">
  <pivotTables>
    <pivotTable tabId="26" name="PivotTable3"/>
  </pivotTables>
  <data>
    <tabular pivotCacheId="1953470218">
      <items count="13">
        <i x="1" s="1"/>
        <i x="5" s="1"/>
        <i x="4" s="1"/>
        <i x="9" s="1"/>
        <i x="2" s="1"/>
        <i x="10" s="1"/>
        <i x="3" s="1"/>
        <i x="0" s="1"/>
        <i x="12" s="1"/>
        <i x="11" s="1"/>
        <i x="7" s="1"/>
        <i x="8"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3AAF077D-99B5-424C-B964-6BD48F982703}" sourceName="State">
  <pivotTables>
    <pivotTable tabId="26" name="PivotTable3"/>
  </pivotTables>
  <data>
    <tabular pivotCacheId="1953470218">
      <items count="20">
        <i x="18" s="1"/>
        <i x="4" s="1"/>
        <i x="13" s="1"/>
        <i x="14" s="1"/>
        <i x="17" s="1"/>
        <i x="9" s="1"/>
        <i x="5" s="1"/>
        <i x="15" s="1"/>
        <i x="10" s="1"/>
        <i x="1" s="1"/>
        <i x="2" s="1"/>
        <i x="7" s="1"/>
        <i x="16" s="1"/>
        <i x="8" s="1"/>
        <i x="0" s="1"/>
        <i x="11" s="1"/>
        <i x="3" s="1"/>
        <i x="12" s="1"/>
        <i x="19" s="1"/>
        <i x="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A2D82A7C-98C2-4D31-8934-DB0CF62FDBE2}" sourceName="Product Line">
  <pivotTables>
    <pivotTable tabId="26" name="PivotTable3"/>
  </pivotTables>
  <data>
    <tabular pivotCacheId="1953470218">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0C9762E4-70B3-4F8A-B51E-E5144AB3B5D9}" sourceName="Product Type ">
  <pivotTables>
    <pivotTable tabId="26" name="PivotTable3"/>
  </pivotTables>
  <data>
    <tabular pivotCacheId="1953470218">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_size1" xr10:uid="{5BC25593-83A5-445E-B615-CC768244A78D}" sourceName="Market_size">
  <pivotTables>
    <pivotTable tabId="26" name="PivotTable3"/>
  </pivotTables>
  <data>
    <tabular pivotCacheId="1953470218">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1" xr10:uid="{03EA7419-1C55-4BED-92A7-B9E522C55A1C}" sourceName="Market">
  <pivotTables>
    <pivotTable tabId="16" name="PivotTable1"/>
  </pivotTables>
  <data>
    <tabular pivotCacheId="1953470218">
      <items count="4">
        <i x="3" s="1"/>
        <i x="2" s="1"/>
        <i x="0"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2" xr10:uid="{2615E48E-95D0-4DA7-972C-DF86266B52CE}" sourceName="Product">
  <pivotTables>
    <pivotTable tabId="16" name="PivotTable1"/>
  </pivotTables>
  <data>
    <tabular pivotCacheId="1953470218">
      <items count="13">
        <i x="1" s="1"/>
        <i x="5" s="1"/>
        <i x="4" s="1"/>
        <i x="9" s="1"/>
        <i x="2" s="1"/>
        <i x="10" s="1"/>
        <i x="3" s="1"/>
        <i x="0" s="1"/>
        <i x="12" s="1"/>
        <i x="11" s="1"/>
        <i x="7" s="1"/>
        <i x="8" s="1"/>
        <i x="6"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1" xr10:uid="{F632B8E5-0F69-4D0D-A10B-93659342B222}" sourceName="Product Type ">
  <pivotTables>
    <pivotTable tabId="11" name="PivotTable2"/>
  </pivotTables>
  <data>
    <tabular pivotCacheId="1953470218">
      <items count="4">
        <i x="0" s="1"/>
        <i x="1" s="1"/>
        <i x="2" s="1"/>
        <i x="3"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2" xr10:uid="{9120F81A-0213-42AE-9427-F072D0D221F2}" sourceName="Product Type ">
  <pivotTables>
    <pivotTable tabId="16" name="PivotTable1"/>
  </pivotTables>
  <data>
    <tabular pivotCacheId="1953470218">
      <items count="4">
        <i x="0" s="1"/>
        <i x="1" s="1"/>
        <i x="2" s="1"/>
        <i x="3"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159458BE-CC48-45B1-B932-C37A22BC10BF}" sourceName="Type">
  <pivotTables>
    <pivotTable tabId="26" name="PivotTable3"/>
  </pivotTables>
  <data>
    <tabular pivotCacheId="195347021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ket 2" xr10:uid="{FCF075B4-37CD-4BD9-9504-D3DD9CB400FE}" cache="Slicer_Market" caption="Market" style="Cofee Style" rowHeight="241300"/>
  <slicer name="Product 2" xr10:uid="{92C9C7FF-3A19-4366-84E3-8BCDE1FEF53F}" cache="Slicer_Product1" caption="Product" style="Cofee Style" rowHeight="241300"/>
  <slicer name="State 2" xr10:uid="{3CF8DBD3-99F1-4EB9-99E6-6ADF09AAA7AB}" cache="Slicer_State1" caption="State" style="Cofee Style" rowHeight="241300"/>
  <slicer name="Product Line 3" xr10:uid="{B8832953-8DC7-4DCF-80DC-21462747F80B}" cache="Slicer_Product_Line" caption="Product Line" style="Cofee Style" rowHeight="241300"/>
  <slicer name="Product Type  2" xr10:uid="{1EF071DE-0441-4AFF-A216-439FBDC00995}" cache="Slicer_Product_Type" caption="Product Type " style="Cofee Style" rowHeight="241300"/>
  <slicer name="Market_size 3" xr10:uid="{336633E2-81D7-42AA-BE23-5B04D0E8DAE4}" cache="Slicer_Market_size1" caption="Market_size" style="Cofee Style" rowHeight="241300"/>
  <slicer name="Type" xr10:uid="{60E2779B-EE7A-4680-9DAF-DE8660226D4F}" cache="Slicer_Type" caption="Type" style="Cofee Styl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ket 3" xr10:uid="{9423C059-10F5-4CCC-BDB7-CA3F579AB38A}" cache="Slicer_Market1" caption="Market" style="Cofee Style" rowHeight="241300"/>
  <slicer name="Product 3" xr10:uid="{6814A326-59E3-426F-8477-5384E00BF3D2}" cache="Slicer_Product2" caption="Product" style="Cofee Style" rowHeight="241300"/>
  <slicer name="Product Type  3" xr10:uid="{C5EE3C58-FFF3-4733-87A2-17D8C47779BF}" cache="Slicer_Product_Type2" caption="Product Type " style="Cofee Styl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Type  1" xr10:uid="{C9DD6856-6A20-4688-A866-D28F2EBBE5D8}" cache="Slicer_Product_Type1" caption="Product Type " columnCount="2" style="Cofee Styl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ket 1" xr10:uid="{204ECD40-8E0E-436A-94E4-6FAC39CE8042}" cache="Slicer_Market" caption="Market" rowHeight="241300"/>
  <slicer name="Product" xr10:uid="{F8503B0D-111A-47D5-8A7D-F139A3A3807B}" cache="Slicer_Product1" caption="Product" rowHeight="241300"/>
  <slicer name="State" xr10:uid="{A7A88E05-B9D3-4A5F-84C6-CC305315571B}" cache="Slicer_State1" caption="State" rowHeight="241300"/>
  <slicer name="Product Line" xr10:uid="{C15870D9-1F46-4278-A2BC-BF80C883F09D}" cache="Slicer_Product_Line" caption="Product Line" rowHeight="241300"/>
  <slicer name="Product Type " xr10:uid="{8A5B6A0A-EFDB-45C5-ADCD-8A931EC621FD}" cache="Slicer_Product_Type" caption="Product Type " rowHeight="241300"/>
  <slicer name="Market_size" xr10:uid="{8AA3A2E7-63FD-4728-BAAC-D6EC26074CF9}" cache="Slicer_Market_size1" caption="Market_siz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76703D-4148-41CC-B37E-798B924E05D6}" name="CoffeeSales" displayName="CoffeeSales" ref="A1:W1063" headerRowDxfId="129" dataDxfId="128">
  <autoFilter ref="A1:W1063" xr:uid="{C876703D-4148-41CC-B37E-798B924E05D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xr3:uid="{701827B5-1F6F-4F59-9253-258DECBF6C74}" name="Area Code" totalsRowLabel="Total" dataDxfId="127" totalsRowDxfId="126"/>
    <tableColumn id="2" xr3:uid="{9EE05ED9-F5A2-4A55-AAD9-061B60498B8B}" name="Cogs" dataDxfId="125" totalsRowDxfId="124" dataCellStyle="Currency"/>
    <tableColumn id="3" xr3:uid="{1FAA1473-6050-4888-AFB4-C41116585AD7}" name="Difference Between Actual and Target Profit" dataDxfId="123" totalsRowDxfId="122"/>
    <tableColumn id="4" xr3:uid="{68E80735-382C-482D-BC2A-780A8FF4B178}" name="Date" dataDxfId="121" totalsRowDxfId="120"/>
    <tableColumn id="23" xr3:uid="{647E4583-51A6-4965-B114-C6A0ACC17712}" name="Year" dataDxfId="119" totalsRowDxfId="118"/>
    <tableColumn id="5" xr3:uid="{61FAE3D4-411A-4386-87EA-D0BB711B53BE}" name="Inventory Margin" dataDxfId="117" totalsRowDxfId="116" dataCellStyle="Comma"/>
    <tableColumn id="6" xr3:uid="{C1990C1C-0740-4BDA-8B74-AF41D11182A0}" name="Margin" dataDxfId="115" totalsRowDxfId="114"/>
    <tableColumn id="7" xr3:uid="{75FE7BCD-0503-41B0-BEAE-C854F9B82807}" name="Market_size" dataDxfId="113" totalsRowDxfId="112"/>
    <tableColumn id="8" xr3:uid="{DA218FC0-19F3-4449-9F43-5C7E8E5F96D5}" name="Market" dataDxfId="111" totalsRowDxfId="110"/>
    <tableColumn id="25" xr3:uid="{83CEB1B1-DE88-4D32-8B08-8E03626BFFDE}" name="Product Line" dataDxfId="109" totalsRowDxfId="108">
      <calculatedColumnFormula>_xlfn.CONCAT(_xlfn.UNICHAR(129752),#REF!)</calculatedColumnFormula>
    </tableColumn>
    <tableColumn id="24" xr3:uid="{198BA58B-BF3E-4E2D-8B3E-7108BDBE85D8}" name="Product_line" dataDxfId="107" totalsRowDxfId="106"/>
    <tableColumn id="22" xr3:uid="{4D6000B0-9BEC-4AC7-89E6-E8660C283253}" name="Product Type " dataDxfId="105" totalsRowDxfId="104">
      <calculatedColumnFormula>_xlfn.CONCAT(_xlfn.UNICHAR(9749),M2)</calculatedColumnFormula>
    </tableColumn>
    <tableColumn id="11" xr3:uid="{544E2E7F-04AF-4413-95AE-4F65C85F06A7}" name="Product_type" dataDxfId="103" totalsRowDxfId="102"/>
    <tableColumn id="12" xr3:uid="{9A8B28CA-CF9F-4C13-ABC8-28558C066147}" name="Product" dataDxfId="101" totalsRowDxfId="100"/>
    <tableColumn id="13" xr3:uid="{6C694026-0934-4819-ABF1-05DDB1EC473A}" name="Profit" dataDxfId="99" totalsRowDxfId="98"/>
    <tableColumn id="14" xr3:uid="{6C4C8BCC-B908-46A4-910B-5224C8F7D6A3}" name="Sales" dataDxfId="97" totalsRowDxfId="96"/>
    <tableColumn id="15" xr3:uid="{9E539788-CBB7-4C9A-816A-E0F588E1BAD5}" name="State" dataDxfId="95" totalsRowDxfId="94"/>
    <tableColumn id="16" xr3:uid="{8ACA3EBF-F5AF-4BB6-95C9-B4CC2B83F935}" name="Target_cogs" dataDxfId="93" totalsRowDxfId="92"/>
    <tableColumn id="17" xr3:uid="{D0CE7229-36A5-43D6-8B1F-7048028F34AA}" name="Target_margin" dataDxfId="91" totalsRowDxfId="90"/>
    <tableColumn id="18" xr3:uid="{0C085B12-ACC9-45C1-9794-ADB2D64406E7}" name="Target_profit" dataDxfId="89" totalsRowDxfId="88"/>
    <tableColumn id="19" xr3:uid="{E651CAEE-31C6-4B68-8B72-514F36E0648A}" name="Target_sales " dataDxfId="87" totalsRowDxfId="86" dataCellStyle="Currency"/>
    <tableColumn id="20" xr3:uid="{E20DB6D9-D3C7-4DE3-BB9F-D0BE034F60D2}" name="Total_expenses" dataDxfId="85" totalsRowDxfId="84"/>
    <tableColumn id="21" xr3:uid="{09A14415-E3E6-4F3A-B779-BB8D3D1BEA0D}" name="Type" totalsRowFunction="count" dataDxfId="83" totalsRowDxfId="82"/>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Year1" xr10:uid="{99ED169C-6435-49DA-9F4D-21CF1935D31C}" sourceName="Year">
  <pivotTables>
    <pivotTable tabId="26" name="PivotTable3"/>
  </pivotTables>
  <state minimalRefreshVersion="6" lastRefreshVersion="6" pivotCacheId="1953470218" filterType="unknown">
    <bounds startDate="2012-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Year 2" xr10:uid="{4B936D43-14D1-499D-A25A-8994BB480A4D}" cache="NativeTimeline_Year1" caption="Year" level="0" selectionLevel="0" scrollPosition="2012-01-01T00:00:00" style="COFFEE"/>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Year" xr10:uid="{2774A2A7-8191-42AA-B855-BA24F4EBF5BB}" cache="NativeTimeline_Year1" caption="Year" level="2" selectionLevel="2" scrollPosition="2014-06-07T00:00:00"/>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microsoft.com/office/2011/relationships/timeline" Target="../timelines/timelin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2.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openxmlformats.org/officeDocument/2006/relationships/pivotTable" Target="../pivotTables/pivotTable4.xml"/><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openxmlformats.org/officeDocument/2006/relationships/pivotTable" Target="../pivotTables/pivotTable6.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4.bin"/><Relationship Id="rId1" Type="http://schemas.openxmlformats.org/officeDocument/2006/relationships/pivotTable" Target="../pivotTables/pivotTable7.xml"/><Relationship Id="rId5" Type="http://schemas.microsoft.com/office/2011/relationships/timeline" Target="../timelines/timeline2.xml"/><Relationship Id="rId4" Type="http://schemas.microsoft.com/office/2007/relationships/slicer" Target="../slicers/slicer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C612D-A6F3-4E53-B93C-A73EF981AEDA}">
  <sheetPr codeName="Sheet4">
    <tabColor rgb="FF351805"/>
  </sheetPr>
  <dimension ref="A1"/>
  <sheetViews>
    <sheetView showGridLines="0" workbookViewId="0">
      <selection activeCell="B7" sqref="B7"/>
    </sheetView>
  </sheetViews>
  <sheetFormatPr defaultRowHeight="14.5" x14ac:dyDescent="0.35"/>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U1063"/>
  <sheetViews>
    <sheetView zoomScale="55" zoomScaleNormal="55" workbookViewId="0">
      <selection activeCell="G14" sqref="G14"/>
    </sheetView>
  </sheetViews>
  <sheetFormatPr defaultRowHeight="14.5" x14ac:dyDescent="0.35"/>
  <cols>
    <col min="4" max="4" width="10.453125" bestFit="1" customWidth="1"/>
  </cols>
  <sheetData>
    <row r="1" spans="1:21"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5">
      <c r="A2">
        <v>303</v>
      </c>
      <c r="B2">
        <v>51</v>
      </c>
      <c r="C2">
        <v>-35</v>
      </c>
      <c r="D2" s="1">
        <v>40918</v>
      </c>
      <c r="E2">
        <v>503</v>
      </c>
      <c r="F2">
        <v>71</v>
      </c>
      <c r="G2" t="s">
        <v>21</v>
      </c>
      <c r="H2" t="s">
        <v>22</v>
      </c>
      <c r="I2">
        <v>46</v>
      </c>
      <c r="J2" t="s">
        <v>23</v>
      </c>
      <c r="K2" t="s">
        <v>24</v>
      </c>
      <c r="L2" t="s">
        <v>25</v>
      </c>
      <c r="M2">
        <v>-5</v>
      </c>
      <c r="N2">
        <v>122</v>
      </c>
      <c r="O2" t="s">
        <v>26</v>
      </c>
      <c r="P2">
        <v>30</v>
      </c>
      <c r="Q2">
        <v>60</v>
      </c>
      <c r="R2">
        <v>30</v>
      </c>
      <c r="S2">
        <v>90</v>
      </c>
      <c r="T2">
        <v>76</v>
      </c>
      <c r="U2" t="s">
        <v>27</v>
      </c>
    </row>
    <row r="3" spans="1:21" x14ac:dyDescent="0.35">
      <c r="A3">
        <v>970</v>
      </c>
      <c r="B3">
        <v>52</v>
      </c>
      <c r="C3">
        <v>-24</v>
      </c>
      <c r="D3" s="1">
        <v>40918</v>
      </c>
      <c r="E3">
        <v>405</v>
      </c>
      <c r="F3">
        <v>71</v>
      </c>
      <c r="G3" t="s">
        <v>21</v>
      </c>
      <c r="H3" t="s">
        <v>22</v>
      </c>
      <c r="I3">
        <v>17</v>
      </c>
      <c r="J3" t="s">
        <v>23</v>
      </c>
      <c r="K3" t="s">
        <v>24</v>
      </c>
      <c r="L3" t="s">
        <v>28</v>
      </c>
      <c r="M3">
        <v>26</v>
      </c>
      <c r="N3">
        <v>123</v>
      </c>
      <c r="O3" t="s">
        <v>26</v>
      </c>
      <c r="P3">
        <v>30</v>
      </c>
      <c r="Q3">
        <v>60</v>
      </c>
      <c r="R3">
        <v>50</v>
      </c>
      <c r="S3">
        <v>90</v>
      </c>
      <c r="T3">
        <v>45</v>
      </c>
      <c r="U3" t="s">
        <v>27</v>
      </c>
    </row>
    <row r="4" spans="1:21" x14ac:dyDescent="0.35">
      <c r="A4">
        <v>409</v>
      </c>
      <c r="B4">
        <v>43</v>
      </c>
      <c r="C4">
        <v>-22</v>
      </c>
      <c r="D4" s="1">
        <v>40949</v>
      </c>
      <c r="E4">
        <v>419</v>
      </c>
      <c r="F4">
        <v>64</v>
      </c>
      <c r="G4" t="s">
        <v>21</v>
      </c>
      <c r="H4" t="s">
        <v>29</v>
      </c>
      <c r="I4">
        <v>13</v>
      </c>
      <c r="J4" t="s">
        <v>23</v>
      </c>
      <c r="K4" t="s">
        <v>24</v>
      </c>
      <c r="L4" t="s">
        <v>25</v>
      </c>
      <c r="M4">
        <v>28</v>
      </c>
      <c r="N4">
        <v>107</v>
      </c>
      <c r="O4" t="s">
        <v>30</v>
      </c>
      <c r="P4">
        <v>30</v>
      </c>
      <c r="Q4">
        <v>60</v>
      </c>
      <c r="R4">
        <v>50</v>
      </c>
      <c r="S4">
        <v>90</v>
      </c>
      <c r="T4">
        <v>36</v>
      </c>
      <c r="U4" t="s">
        <v>27</v>
      </c>
    </row>
    <row r="5" spans="1:21" x14ac:dyDescent="0.35">
      <c r="A5">
        <v>850</v>
      </c>
      <c r="B5">
        <v>38</v>
      </c>
      <c r="C5">
        <v>-15</v>
      </c>
      <c r="D5" s="1">
        <v>40978</v>
      </c>
      <c r="E5">
        <v>871</v>
      </c>
      <c r="F5">
        <v>56</v>
      </c>
      <c r="G5" t="s">
        <v>21</v>
      </c>
      <c r="H5" t="s">
        <v>31</v>
      </c>
      <c r="I5">
        <v>10</v>
      </c>
      <c r="J5" t="s">
        <v>23</v>
      </c>
      <c r="K5" t="s">
        <v>32</v>
      </c>
      <c r="L5" t="s">
        <v>33</v>
      </c>
      <c r="M5">
        <v>35</v>
      </c>
      <c r="N5">
        <v>94</v>
      </c>
      <c r="O5" t="s">
        <v>34</v>
      </c>
      <c r="P5">
        <v>40</v>
      </c>
      <c r="Q5">
        <v>60</v>
      </c>
      <c r="R5">
        <v>50</v>
      </c>
      <c r="S5">
        <v>100</v>
      </c>
      <c r="T5">
        <v>21</v>
      </c>
      <c r="U5" t="s">
        <v>35</v>
      </c>
    </row>
    <row r="6" spans="1:21" x14ac:dyDescent="0.35">
      <c r="A6">
        <v>562</v>
      </c>
      <c r="B6">
        <v>72</v>
      </c>
      <c r="C6">
        <v>6</v>
      </c>
      <c r="D6" s="1">
        <v>41009</v>
      </c>
      <c r="E6">
        <v>650</v>
      </c>
      <c r="F6">
        <v>110</v>
      </c>
      <c r="G6" t="s">
        <v>21</v>
      </c>
      <c r="H6" t="s">
        <v>36</v>
      </c>
      <c r="I6">
        <v>23</v>
      </c>
      <c r="J6" t="s">
        <v>23</v>
      </c>
      <c r="K6" t="s">
        <v>32</v>
      </c>
      <c r="L6" t="s">
        <v>37</v>
      </c>
      <c r="M6">
        <v>56</v>
      </c>
      <c r="N6">
        <v>182</v>
      </c>
      <c r="O6" t="s">
        <v>38</v>
      </c>
      <c r="P6">
        <v>20</v>
      </c>
      <c r="Q6">
        <v>60</v>
      </c>
      <c r="R6">
        <v>50</v>
      </c>
      <c r="S6">
        <v>80</v>
      </c>
      <c r="T6">
        <v>54</v>
      </c>
      <c r="U6" t="s">
        <v>35</v>
      </c>
    </row>
    <row r="7" spans="1:21" x14ac:dyDescent="0.35">
      <c r="A7">
        <v>712</v>
      </c>
      <c r="B7">
        <v>0</v>
      </c>
      <c r="C7">
        <v>-29</v>
      </c>
      <c r="D7" s="1">
        <v>41039</v>
      </c>
      <c r="E7">
        <v>430</v>
      </c>
      <c r="F7">
        <v>43</v>
      </c>
      <c r="G7" t="s">
        <v>39</v>
      </c>
      <c r="H7" t="s">
        <v>22</v>
      </c>
      <c r="I7">
        <v>0</v>
      </c>
      <c r="J7" t="s">
        <v>40</v>
      </c>
      <c r="K7" t="s">
        <v>41</v>
      </c>
      <c r="L7" t="s">
        <v>42</v>
      </c>
      <c r="M7">
        <v>31</v>
      </c>
      <c r="N7">
        <v>43</v>
      </c>
      <c r="O7" t="s">
        <v>43</v>
      </c>
      <c r="P7">
        <v>0</v>
      </c>
      <c r="Q7">
        <v>60</v>
      </c>
      <c r="R7">
        <v>60</v>
      </c>
      <c r="S7">
        <v>60</v>
      </c>
      <c r="T7">
        <v>12</v>
      </c>
      <c r="U7" t="s">
        <v>27</v>
      </c>
    </row>
    <row r="8" spans="1:21" x14ac:dyDescent="0.35">
      <c r="A8">
        <v>860</v>
      </c>
      <c r="B8">
        <v>47</v>
      </c>
      <c r="C8">
        <v>-29</v>
      </c>
      <c r="D8" s="1">
        <v>41070</v>
      </c>
      <c r="E8">
        <v>375</v>
      </c>
      <c r="F8">
        <v>64</v>
      </c>
      <c r="G8" t="s">
        <v>39</v>
      </c>
      <c r="H8" t="s">
        <v>31</v>
      </c>
      <c r="I8">
        <v>15</v>
      </c>
      <c r="J8" t="s">
        <v>40</v>
      </c>
      <c r="K8" t="s">
        <v>41</v>
      </c>
      <c r="L8" t="s">
        <v>42</v>
      </c>
      <c r="M8">
        <v>21</v>
      </c>
      <c r="N8">
        <v>111</v>
      </c>
      <c r="O8" t="s">
        <v>44</v>
      </c>
      <c r="P8">
        <v>30</v>
      </c>
      <c r="Q8">
        <v>60</v>
      </c>
      <c r="R8">
        <v>50</v>
      </c>
      <c r="S8">
        <v>90</v>
      </c>
      <c r="T8">
        <v>43</v>
      </c>
      <c r="U8" t="s">
        <v>27</v>
      </c>
    </row>
    <row r="9" spans="1:21" x14ac:dyDescent="0.35">
      <c r="A9">
        <v>918</v>
      </c>
      <c r="B9">
        <v>27</v>
      </c>
      <c r="C9">
        <v>-39</v>
      </c>
      <c r="D9" s="1">
        <v>41100</v>
      </c>
      <c r="E9">
        <v>859</v>
      </c>
      <c r="F9">
        <v>39</v>
      </c>
      <c r="G9" t="s">
        <v>39</v>
      </c>
      <c r="H9" t="s">
        <v>29</v>
      </c>
      <c r="I9">
        <v>7</v>
      </c>
      <c r="J9" t="s">
        <v>40</v>
      </c>
      <c r="K9" t="s">
        <v>45</v>
      </c>
      <c r="L9" t="s">
        <v>46</v>
      </c>
      <c r="M9">
        <v>21</v>
      </c>
      <c r="N9">
        <v>66</v>
      </c>
      <c r="O9" t="s">
        <v>47</v>
      </c>
      <c r="P9">
        <v>30</v>
      </c>
      <c r="Q9">
        <v>60</v>
      </c>
      <c r="R9">
        <v>60</v>
      </c>
      <c r="S9">
        <v>90</v>
      </c>
      <c r="T9">
        <v>18</v>
      </c>
      <c r="U9" t="s">
        <v>27</v>
      </c>
    </row>
    <row r="10" spans="1:21" x14ac:dyDescent="0.35">
      <c r="A10">
        <v>775</v>
      </c>
      <c r="B10">
        <v>31</v>
      </c>
      <c r="C10">
        <v>-43</v>
      </c>
      <c r="D10" s="1">
        <v>41131</v>
      </c>
      <c r="E10">
        <v>1000</v>
      </c>
      <c r="F10">
        <v>37</v>
      </c>
      <c r="G10" t="s">
        <v>39</v>
      </c>
      <c r="H10" t="s">
        <v>36</v>
      </c>
      <c r="I10">
        <v>9</v>
      </c>
      <c r="J10" t="s">
        <v>40</v>
      </c>
      <c r="K10" t="s">
        <v>45</v>
      </c>
      <c r="L10" t="s">
        <v>46</v>
      </c>
      <c r="M10">
        <v>7</v>
      </c>
      <c r="N10">
        <v>68</v>
      </c>
      <c r="O10" t="s">
        <v>48</v>
      </c>
      <c r="P10">
        <v>30</v>
      </c>
      <c r="Q10">
        <v>60</v>
      </c>
      <c r="R10">
        <v>50</v>
      </c>
      <c r="S10">
        <v>90</v>
      </c>
      <c r="T10">
        <v>30</v>
      </c>
      <c r="U10" t="s">
        <v>27</v>
      </c>
    </row>
    <row r="11" spans="1:21" x14ac:dyDescent="0.35">
      <c r="A11">
        <v>435</v>
      </c>
      <c r="B11">
        <v>40</v>
      </c>
      <c r="C11">
        <v>-23</v>
      </c>
      <c r="D11" s="1">
        <v>41162</v>
      </c>
      <c r="E11">
        <v>881</v>
      </c>
      <c r="F11">
        <v>59</v>
      </c>
      <c r="G11" t="s">
        <v>39</v>
      </c>
      <c r="H11" t="s">
        <v>36</v>
      </c>
      <c r="I11">
        <v>11</v>
      </c>
      <c r="J11" t="s">
        <v>40</v>
      </c>
      <c r="K11" t="s">
        <v>41</v>
      </c>
      <c r="L11" t="s">
        <v>42</v>
      </c>
      <c r="M11">
        <v>37</v>
      </c>
      <c r="N11">
        <v>99</v>
      </c>
      <c r="O11" t="s">
        <v>49</v>
      </c>
      <c r="P11">
        <v>20</v>
      </c>
      <c r="Q11">
        <v>60</v>
      </c>
      <c r="R11">
        <v>60</v>
      </c>
      <c r="S11">
        <v>80</v>
      </c>
      <c r="T11">
        <v>22</v>
      </c>
      <c r="U11" t="s">
        <v>27</v>
      </c>
    </row>
    <row r="12" spans="1:21" x14ac:dyDescent="0.35">
      <c r="A12">
        <v>603</v>
      </c>
      <c r="B12">
        <v>49</v>
      </c>
      <c r="C12">
        <v>-27</v>
      </c>
      <c r="D12" s="1">
        <v>41192</v>
      </c>
      <c r="E12">
        <v>310</v>
      </c>
      <c r="F12">
        <v>71</v>
      </c>
      <c r="G12" t="s">
        <v>39</v>
      </c>
      <c r="H12" t="s">
        <v>31</v>
      </c>
      <c r="I12">
        <v>15</v>
      </c>
      <c r="J12" t="s">
        <v>40</v>
      </c>
      <c r="K12" t="s">
        <v>45</v>
      </c>
      <c r="L12" t="s">
        <v>50</v>
      </c>
      <c r="M12">
        <v>33</v>
      </c>
      <c r="N12">
        <v>120</v>
      </c>
      <c r="O12" t="s">
        <v>51</v>
      </c>
      <c r="P12">
        <v>30</v>
      </c>
      <c r="Q12">
        <v>60</v>
      </c>
      <c r="R12">
        <v>60</v>
      </c>
      <c r="S12">
        <v>90</v>
      </c>
      <c r="T12">
        <v>38</v>
      </c>
      <c r="U12" t="s">
        <v>35</v>
      </c>
    </row>
    <row r="13" spans="1:21" x14ac:dyDescent="0.35">
      <c r="A13">
        <v>603</v>
      </c>
      <c r="B13">
        <v>45</v>
      </c>
      <c r="C13">
        <v>-26</v>
      </c>
      <c r="D13" s="1">
        <v>41223</v>
      </c>
      <c r="E13">
        <v>447</v>
      </c>
      <c r="F13">
        <v>69</v>
      </c>
      <c r="G13" t="s">
        <v>39</v>
      </c>
      <c r="H13" t="s">
        <v>31</v>
      </c>
      <c r="I13">
        <v>14</v>
      </c>
      <c r="J13" t="s">
        <v>40</v>
      </c>
      <c r="K13" t="s">
        <v>45</v>
      </c>
      <c r="L13" t="s">
        <v>52</v>
      </c>
      <c r="M13">
        <v>24</v>
      </c>
      <c r="N13">
        <v>114</v>
      </c>
      <c r="O13" t="s">
        <v>51</v>
      </c>
      <c r="P13">
        <v>30</v>
      </c>
      <c r="Q13">
        <v>60</v>
      </c>
      <c r="R13">
        <v>50</v>
      </c>
      <c r="S13">
        <v>90</v>
      </c>
      <c r="T13">
        <v>45</v>
      </c>
      <c r="U13" t="s">
        <v>35</v>
      </c>
    </row>
    <row r="14" spans="1:21" x14ac:dyDescent="0.35">
      <c r="A14">
        <v>603</v>
      </c>
      <c r="B14">
        <v>45</v>
      </c>
      <c r="C14">
        <v>-37</v>
      </c>
      <c r="D14" s="1">
        <v>41253</v>
      </c>
      <c r="E14">
        <v>320</v>
      </c>
      <c r="F14">
        <v>64</v>
      </c>
      <c r="G14" t="s">
        <v>39</v>
      </c>
      <c r="H14" t="s">
        <v>31</v>
      </c>
      <c r="I14">
        <v>41</v>
      </c>
      <c r="J14" t="s">
        <v>40</v>
      </c>
      <c r="K14" t="s">
        <v>41</v>
      </c>
      <c r="L14" t="s">
        <v>53</v>
      </c>
      <c r="M14">
        <v>-7</v>
      </c>
      <c r="N14">
        <v>109</v>
      </c>
      <c r="O14" t="s">
        <v>51</v>
      </c>
      <c r="P14">
        <v>30</v>
      </c>
      <c r="Q14">
        <v>60</v>
      </c>
      <c r="R14">
        <v>30</v>
      </c>
      <c r="S14">
        <v>90</v>
      </c>
      <c r="T14">
        <v>71</v>
      </c>
      <c r="U14" t="s">
        <v>35</v>
      </c>
    </row>
    <row r="15" spans="1:21" x14ac:dyDescent="0.35">
      <c r="A15">
        <v>318</v>
      </c>
      <c r="B15">
        <v>60</v>
      </c>
      <c r="C15">
        <v>-9</v>
      </c>
      <c r="D15" t="s">
        <v>54</v>
      </c>
      <c r="E15">
        <v>-762</v>
      </c>
      <c r="F15">
        <v>84</v>
      </c>
      <c r="G15" t="s">
        <v>39</v>
      </c>
      <c r="H15" t="s">
        <v>29</v>
      </c>
      <c r="I15">
        <v>54</v>
      </c>
      <c r="J15" t="s">
        <v>40</v>
      </c>
      <c r="K15" t="s">
        <v>41</v>
      </c>
      <c r="L15" t="s">
        <v>55</v>
      </c>
      <c r="M15">
        <v>1</v>
      </c>
      <c r="N15">
        <v>144</v>
      </c>
      <c r="O15" t="s">
        <v>56</v>
      </c>
      <c r="P15">
        <v>30</v>
      </c>
      <c r="Q15">
        <v>60</v>
      </c>
      <c r="R15">
        <v>10</v>
      </c>
      <c r="S15">
        <v>90</v>
      </c>
      <c r="T15">
        <v>83</v>
      </c>
      <c r="U15" t="s">
        <v>35</v>
      </c>
    </row>
    <row r="16" spans="1:21" x14ac:dyDescent="0.35">
      <c r="A16">
        <v>775</v>
      </c>
      <c r="B16">
        <v>34</v>
      </c>
      <c r="C16">
        <v>-32</v>
      </c>
      <c r="D16" t="s">
        <v>57</v>
      </c>
      <c r="E16">
        <v>240</v>
      </c>
      <c r="F16">
        <v>43</v>
      </c>
      <c r="G16" t="s">
        <v>39</v>
      </c>
      <c r="H16" t="s">
        <v>36</v>
      </c>
      <c r="I16">
        <v>12</v>
      </c>
      <c r="J16" t="s">
        <v>40</v>
      </c>
      <c r="K16" t="s">
        <v>45</v>
      </c>
      <c r="L16" t="s">
        <v>52</v>
      </c>
      <c r="M16">
        <v>-2</v>
      </c>
      <c r="N16">
        <v>77</v>
      </c>
      <c r="O16" t="s">
        <v>48</v>
      </c>
      <c r="P16">
        <v>40</v>
      </c>
      <c r="Q16">
        <v>60</v>
      </c>
      <c r="R16">
        <v>30</v>
      </c>
      <c r="S16">
        <v>100</v>
      </c>
      <c r="T16">
        <v>45</v>
      </c>
      <c r="U16" t="s">
        <v>35</v>
      </c>
    </row>
    <row r="17" spans="1:21" x14ac:dyDescent="0.35">
      <c r="A17">
        <v>503</v>
      </c>
      <c r="B17">
        <v>54</v>
      </c>
      <c r="C17">
        <v>-28</v>
      </c>
      <c r="D17" t="s">
        <v>58</v>
      </c>
      <c r="E17">
        <v>404</v>
      </c>
      <c r="F17">
        <v>66</v>
      </c>
      <c r="G17" t="s">
        <v>39</v>
      </c>
      <c r="H17" t="s">
        <v>36</v>
      </c>
      <c r="I17">
        <v>20</v>
      </c>
      <c r="J17" t="s">
        <v>40</v>
      </c>
      <c r="K17" t="s">
        <v>41</v>
      </c>
      <c r="L17" t="s">
        <v>55</v>
      </c>
      <c r="M17">
        <v>12</v>
      </c>
      <c r="N17">
        <v>120</v>
      </c>
      <c r="O17" t="s">
        <v>59</v>
      </c>
      <c r="P17">
        <v>40</v>
      </c>
      <c r="Q17">
        <v>60</v>
      </c>
      <c r="R17">
        <v>40</v>
      </c>
      <c r="S17">
        <v>100</v>
      </c>
      <c r="T17">
        <v>54</v>
      </c>
      <c r="U17" t="s">
        <v>35</v>
      </c>
    </row>
    <row r="18" spans="1:21" x14ac:dyDescent="0.35">
      <c r="A18">
        <v>573</v>
      </c>
      <c r="B18">
        <v>45</v>
      </c>
      <c r="C18">
        <v>-36</v>
      </c>
      <c r="D18" t="s">
        <v>60</v>
      </c>
      <c r="E18">
        <v>320</v>
      </c>
      <c r="F18">
        <v>64</v>
      </c>
      <c r="G18" t="s">
        <v>39</v>
      </c>
      <c r="H18" t="s">
        <v>22</v>
      </c>
      <c r="I18">
        <v>41</v>
      </c>
      <c r="J18" t="s">
        <v>23</v>
      </c>
      <c r="K18" t="s">
        <v>24</v>
      </c>
      <c r="L18" t="s">
        <v>61</v>
      </c>
      <c r="M18">
        <v>-6</v>
      </c>
      <c r="N18">
        <v>109</v>
      </c>
      <c r="O18" t="s">
        <v>62</v>
      </c>
      <c r="P18">
        <v>20</v>
      </c>
      <c r="Q18">
        <v>60</v>
      </c>
      <c r="R18">
        <v>30</v>
      </c>
      <c r="S18">
        <v>80</v>
      </c>
      <c r="T18">
        <v>70</v>
      </c>
      <c r="U18" t="s">
        <v>27</v>
      </c>
    </row>
    <row r="19" spans="1:21" x14ac:dyDescent="0.35">
      <c r="A19">
        <v>262</v>
      </c>
      <c r="B19">
        <v>48</v>
      </c>
      <c r="C19">
        <v>-15</v>
      </c>
      <c r="D19" t="s">
        <v>63</v>
      </c>
      <c r="E19">
        <v>851</v>
      </c>
      <c r="F19">
        <v>70</v>
      </c>
      <c r="G19" t="s">
        <v>39</v>
      </c>
      <c r="H19" t="s">
        <v>22</v>
      </c>
      <c r="I19">
        <v>13</v>
      </c>
      <c r="J19" t="s">
        <v>23</v>
      </c>
      <c r="K19" t="s">
        <v>24</v>
      </c>
      <c r="L19" t="s">
        <v>25</v>
      </c>
      <c r="M19">
        <v>45</v>
      </c>
      <c r="N19">
        <v>118</v>
      </c>
      <c r="O19" t="s">
        <v>64</v>
      </c>
      <c r="P19">
        <v>30</v>
      </c>
      <c r="Q19">
        <v>60</v>
      </c>
      <c r="R19">
        <v>60</v>
      </c>
      <c r="S19">
        <v>90</v>
      </c>
      <c r="T19">
        <v>25</v>
      </c>
      <c r="U19" t="s">
        <v>27</v>
      </c>
    </row>
    <row r="20" spans="1:21" x14ac:dyDescent="0.35">
      <c r="A20">
        <v>801</v>
      </c>
      <c r="B20">
        <v>49</v>
      </c>
      <c r="C20">
        <v>-27</v>
      </c>
      <c r="D20" t="s">
        <v>65</v>
      </c>
      <c r="E20">
        <v>310</v>
      </c>
      <c r="F20">
        <v>71</v>
      </c>
      <c r="G20" t="s">
        <v>39</v>
      </c>
      <c r="H20" t="s">
        <v>36</v>
      </c>
      <c r="I20">
        <v>15</v>
      </c>
      <c r="J20" t="s">
        <v>23</v>
      </c>
      <c r="K20" t="s">
        <v>24</v>
      </c>
      <c r="L20" t="s">
        <v>61</v>
      </c>
      <c r="M20">
        <v>33</v>
      </c>
      <c r="N20">
        <v>120</v>
      </c>
      <c r="O20" t="s">
        <v>49</v>
      </c>
      <c r="P20">
        <v>30</v>
      </c>
      <c r="Q20">
        <v>60</v>
      </c>
      <c r="R20">
        <v>60</v>
      </c>
      <c r="S20">
        <v>90</v>
      </c>
      <c r="T20">
        <v>38</v>
      </c>
      <c r="U20" t="s">
        <v>27</v>
      </c>
    </row>
    <row r="21" spans="1:21" x14ac:dyDescent="0.35">
      <c r="A21">
        <v>425</v>
      </c>
      <c r="B21">
        <v>48</v>
      </c>
      <c r="C21">
        <v>-13</v>
      </c>
      <c r="D21" t="s">
        <v>66</v>
      </c>
      <c r="E21">
        <v>829</v>
      </c>
      <c r="F21">
        <v>71</v>
      </c>
      <c r="G21" t="s">
        <v>39</v>
      </c>
      <c r="H21" t="s">
        <v>36</v>
      </c>
      <c r="I21">
        <v>13</v>
      </c>
      <c r="J21" t="s">
        <v>23</v>
      </c>
      <c r="K21" t="s">
        <v>24</v>
      </c>
      <c r="L21" t="s">
        <v>25</v>
      </c>
      <c r="M21">
        <v>47</v>
      </c>
      <c r="N21">
        <v>119</v>
      </c>
      <c r="O21" t="s">
        <v>67</v>
      </c>
      <c r="P21">
        <v>30</v>
      </c>
      <c r="Q21">
        <v>60</v>
      </c>
      <c r="R21">
        <v>60</v>
      </c>
      <c r="S21">
        <v>90</v>
      </c>
      <c r="T21">
        <v>24</v>
      </c>
      <c r="U21" t="s">
        <v>27</v>
      </c>
    </row>
    <row r="22" spans="1:21" x14ac:dyDescent="0.35">
      <c r="A22">
        <v>860</v>
      </c>
      <c r="B22">
        <v>40</v>
      </c>
      <c r="C22">
        <v>-14</v>
      </c>
      <c r="D22" t="s">
        <v>68</v>
      </c>
      <c r="E22">
        <v>881</v>
      </c>
      <c r="F22">
        <v>59</v>
      </c>
      <c r="G22" t="s">
        <v>39</v>
      </c>
      <c r="H22" t="s">
        <v>31</v>
      </c>
      <c r="I22">
        <v>11</v>
      </c>
      <c r="J22" t="s">
        <v>23</v>
      </c>
      <c r="K22" t="s">
        <v>32</v>
      </c>
      <c r="L22" t="s">
        <v>33</v>
      </c>
      <c r="M22">
        <v>36</v>
      </c>
      <c r="N22">
        <v>99</v>
      </c>
      <c r="O22" t="s">
        <v>44</v>
      </c>
      <c r="P22">
        <v>40</v>
      </c>
      <c r="Q22">
        <v>60</v>
      </c>
      <c r="R22">
        <v>50</v>
      </c>
      <c r="S22">
        <v>100</v>
      </c>
      <c r="T22">
        <v>23</v>
      </c>
      <c r="U22" t="s">
        <v>35</v>
      </c>
    </row>
    <row r="23" spans="1:21" x14ac:dyDescent="0.35">
      <c r="A23">
        <v>971</v>
      </c>
      <c r="B23">
        <v>82</v>
      </c>
      <c r="C23">
        <v>14</v>
      </c>
      <c r="D23" t="s">
        <v>69</v>
      </c>
      <c r="E23">
        <v>788</v>
      </c>
      <c r="F23">
        <v>123</v>
      </c>
      <c r="G23" t="s">
        <v>39</v>
      </c>
      <c r="H23" t="s">
        <v>36</v>
      </c>
      <c r="I23">
        <v>27</v>
      </c>
      <c r="J23" t="s">
        <v>23</v>
      </c>
      <c r="K23" t="s">
        <v>32</v>
      </c>
      <c r="L23" t="s">
        <v>70</v>
      </c>
      <c r="M23">
        <v>64</v>
      </c>
      <c r="N23">
        <v>205</v>
      </c>
      <c r="O23" t="s">
        <v>59</v>
      </c>
      <c r="P23">
        <v>30</v>
      </c>
      <c r="Q23">
        <v>60</v>
      </c>
      <c r="R23">
        <v>50</v>
      </c>
      <c r="S23">
        <v>90</v>
      </c>
      <c r="T23">
        <v>59</v>
      </c>
      <c r="U23" t="s">
        <v>35</v>
      </c>
    </row>
    <row r="24" spans="1:21" x14ac:dyDescent="0.35">
      <c r="A24">
        <v>971</v>
      </c>
      <c r="B24">
        <v>91</v>
      </c>
      <c r="C24">
        <v>26</v>
      </c>
      <c r="D24" t="s">
        <v>71</v>
      </c>
      <c r="E24">
        <v>656</v>
      </c>
      <c r="F24">
        <v>127</v>
      </c>
      <c r="G24" t="s">
        <v>39</v>
      </c>
      <c r="H24" t="s">
        <v>36</v>
      </c>
      <c r="I24">
        <v>28</v>
      </c>
      <c r="J24" t="s">
        <v>23</v>
      </c>
      <c r="K24" t="s">
        <v>32</v>
      </c>
      <c r="L24" t="s">
        <v>37</v>
      </c>
      <c r="M24">
        <v>76</v>
      </c>
      <c r="N24">
        <v>218</v>
      </c>
      <c r="O24" t="s">
        <v>59</v>
      </c>
      <c r="P24">
        <v>40</v>
      </c>
      <c r="Q24">
        <v>60</v>
      </c>
      <c r="R24">
        <v>50</v>
      </c>
      <c r="S24">
        <v>100</v>
      </c>
      <c r="T24">
        <v>51</v>
      </c>
      <c r="U24" t="s">
        <v>35</v>
      </c>
    </row>
    <row r="25" spans="1:21" x14ac:dyDescent="0.35">
      <c r="A25">
        <v>915</v>
      </c>
      <c r="B25">
        <v>40</v>
      </c>
      <c r="C25">
        <v>-14</v>
      </c>
      <c r="D25" t="s">
        <v>72</v>
      </c>
      <c r="E25">
        <v>536</v>
      </c>
      <c r="F25">
        <v>52</v>
      </c>
      <c r="G25" t="s">
        <v>21</v>
      </c>
      <c r="H25" t="s">
        <v>29</v>
      </c>
      <c r="I25">
        <v>13</v>
      </c>
      <c r="J25" t="s">
        <v>40</v>
      </c>
      <c r="K25" t="s">
        <v>45</v>
      </c>
      <c r="L25" t="s">
        <v>46</v>
      </c>
      <c r="M25">
        <v>26</v>
      </c>
      <c r="N25">
        <v>92</v>
      </c>
      <c r="O25" t="s">
        <v>30</v>
      </c>
      <c r="P25">
        <v>40</v>
      </c>
      <c r="Q25">
        <v>60</v>
      </c>
      <c r="R25">
        <v>40</v>
      </c>
      <c r="S25">
        <v>100</v>
      </c>
      <c r="T25">
        <v>26</v>
      </c>
      <c r="U25" t="s">
        <v>27</v>
      </c>
    </row>
    <row r="26" spans="1:21" x14ac:dyDescent="0.35">
      <c r="A26">
        <v>210</v>
      </c>
      <c r="B26">
        <v>50</v>
      </c>
      <c r="C26">
        <v>8</v>
      </c>
      <c r="D26" t="s">
        <v>73</v>
      </c>
      <c r="E26">
        <v>589</v>
      </c>
      <c r="F26">
        <v>73</v>
      </c>
      <c r="G26" t="s">
        <v>21</v>
      </c>
      <c r="H26" t="s">
        <v>29</v>
      </c>
      <c r="I26">
        <v>14</v>
      </c>
      <c r="J26" t="s">
        <v>40</v>
      </c>
      <c r="K26" t="s">
        <v>41</v>
      </c>
      <c r="L26" t="s">
        <v>42</v>
      </c>
      <c r="M26">
        <v>48</v>
      </c>
      <c r="N26">
        <v>123</v>
      </c>
      <c r="O26" t="s">
        <v>30</v>
      </c>
      <c r="P26">
        <v>30</v>
      </c>
      <c r="Q26">
        <v>60</v>
      </c>
      <c r="R26">
        <v>40</v>
      </c>
      <c r="S26">
        <v>90</v>
      </c>
      <c r="T26">
        <v>25</v>
      </c>
      <c r="U26" t="s">
        <v>27</v>
      </c>
    </row>
    <row r="27" spans="1:21" x14ac:dyDescent="0.35">
      <c r="A27">
        <v>970</v>
      </c>
      <c r="B27">
        <v>40</v>
      </c>
      <c r="C27">
        <v>-13</v>
      </c>
      <c r="D27" t="s">
        <v>74</v>
      </c>
      <c r="E27">
        <v>536</v>
      </c>
      <c r="F27">
        <v>52</v>
      </c>
      <c r="G27" t="s">
        <v>21</v>
      </c>
      <c r="H27" t="s">
        <v>22</v>
      </c>
      <c r="I27">
        <v>13</v>
      </c>
      <c r="J27" t="s">
        <v>40</v>
      </c>
      <c r="K27" t="s">
        <v>45</v>
      </c>
      <c r="L27" t="s">
        <v>52</v>
      </c>
      <c r="M27">
        <v>27</v>
      </c>
      <c r="N27">
        <v>92</v>
      </c>
      <c r="O27" t="s">
        <v>26</v>
      </c>
      <c r="P27">
        <v>30</v>
      </c>
      <c r="Q27">
        <v>60</v>
      </c>
      <c r="R27">
        <v>40</v>
      </c>
      <c r="S27">
        <v>90</v>
      </c>
      <c r="T27">
        <v>25</v>
      </c>
      <c r="U27" t="s">
        <v>35</v>
      </c>
    </row>
    <row r="28" spans="1:21" x14ac:dyDescent="0.35">
      <c r="A28">
        <v>774</v>
      </c>
      <c r="B28">
        <v>52</v>
      </c>
      <c r="C28">
        <v>-8</v>
      </c>
      <c r="D28" t="s">
        <v>75</v>
      </c>
      <c r="E28">
        <v>554</v>
      </c>
      <c r="F28">
        <v>68</v>
      </c>
      <c r="G28" t="s">
        <v>21</v>
      </c>
      <c r="H28" t="s">
        <v>31</v>
      </c>
      <c r="I28">
        <v>47</v>
      </c>
      <c r="J28" t="s">
        <v>40</v>
      </c>
      <c r="K28" t="s">
        <v>41</v>
      </c>
      <c r="L28" t="s">
        <v>53</v>
      </c>
      <c r="M28">
        <v>-8</v>
      </c>
      <c r="N28">
        <v>120</v>
      </c>
      <c r="O28" t="s">
        <v>76</v>
      </c>
      <c r="P28">
        <v>50</v>
      </c>
      <c r="Q28">
        <v>60</v>
      </c>
      <c r="R28">
        <v>0</v>
      </c>
      <c r="S28">
        <v>110</v>
      </c>
      <c r="T28">
        <v>76</v>
      </c>
      <c r="U28" t="s">
        <v>35</v>
      </c>
    </row>
    <row r="29" spans="1:21" x14ac:dyDescent="0.35">
      <c r="A29">
        <v>954</v>
      </c>
      <c r="B29">
        <v>75</v>
      </c>
      <c r="C29">
        <v>14</v>
      </c>
      <c r="D29" t="s">
        <v>77</v>
      </c>
      <c r="E29">
        <v>1063</v>
      </c>
      <c r="F29">
        <v>89</v>
      </c>
      <c r="G29" t="s">
        <v>21</v>
      </c>
      <c r="H29" t="s">
        <v>31</v>
      </c>
      <c r="I29">
        <v>23</v>
      </c>
      <c r="J29" t="s">
        <v>23</v>
      </c>
      <c r="K29" t="s">
        <v>24</v>
      </c>
      <c r="L29" t="s">
        <v>28</v>
      </c>
      <c r="M29">
        <v>44</v>
      </c>
      <c r="N29">
        <v>164</v>
      </c>
      <c r="O29" t="s">
        <v>34</v>
      </c>
      <c r="P29">
        <v>50</v>
      </c>
      <c r="Q29">
        <v>60</v>
      </c>
      <c r="R29">
        <v>30</v>
      </c>
      <c r="S29">
        <v>110</v>
      </c>
      <c r="T29">
        <v>45</v>
      </c>
      <c r="U29" t="s">
        <v>27</v>
      </c>
    </row>
    <row r="30" spans="1:21" x14ac:dyDescent="0.35">
      <c r="A30">
        <v>936</v>
      </c>
      <c r="B30">
        <v>46</v>
      </c>
      <c r="C30">
        <v>1</v>
      </c>
      <c r="D30" t="s">
        <v>78</v>
      </c>
      <c r="E30">
        <v>424</v>
      </c>
      <c r="F30">
        <v>68</v>
      </c>
      <c r="G30" t="s">
        <v>21</v>
      </c>
      <c r="H30" t="s">
        <v>29</v>
      </c>
      <c r="I30">
        <v>14</v>
      </c>
      <c r="J30" t="s">
        <v>23</v>
      </c>
      <c r="K30" t="s">
        <v>24</v>
      </c>
      <c r="L30" t="s">
        <v>25</v>
      </c>
      <c r="M30">
        <v>31</v>
      </c>
      <c r="N30">
        <v>114</v>
      </c>
      <c r="O30" t="s">
        <v>30</v>
      </c>
      <c r="P30">
        <v>40</v>
      </c>
      <c r="Q30">
        <v>60</v>
      </c>
      <c r="R30">
        <v>30</v>
      </c>
      <c r="S30">
        <v>100</v>
      </c>
      <c r="T30">
        <v>37</v>
      </c>
      <c r="U30" t="s">
        <v>27</v>
      </c>
    </row>
    <row r="31" spans="1:21" x14ac:dyDescent="0.35">
      <c r="A31">
        <v>719</v>
      </c>
      <c r="B31">
        <v>55</v>
      </c>
      <c r="C31">
        <v>-5</v>
      </c>
      <c r="D31" t="s">
        <v>79</v>
      </c>
      <c r="E31">
        <v>410</v>
      </c>
      <c r="F31">
        <v>69</v>
      </c>
      <c r="G31" t="s">
        <v>21</v>
      </c>
      <c r="H31" t="s">
        <v>22</v>
      </c>
      <c r="I31">
        <v>20</v>
      </c>
      <c r="J31" t="s">
        <v>23</v>
      </c>
      <c r="K31" t="s">
        <v>32</v>
      </c>
      <c r="L31" t="s">
        <v>33</v>
      </c>
      <c r="M31">
        <v>15</v>
      </c>
      <c r="N31">
        <v>124</v>
      </c>
      <c r="O31" t="s">
        <v>26</v>
      </c>
      <c r="P31">
        <v>40</v>
      </c>
      <c r="Q31">
        <v>60</v>
      </c>
      <c r="R31">
        <v>20</v>
      </c>
      <c r="S31">
        <v>100</v>
      </c>
      <c r="T31">
        <v>54</v>
      </c>
      <c r="U31" t="s">
        <v>35</v>
      </c>
    </row>
    <row r="32" spans="1:21" x14ac:dyDescent="0.35">
      <c r="A32">
        <v>847</v>
      </c>
      <c r="B32">
        <v>50</v>
      </c>
      <c r="C32">
        <v>8</v>
      </c>
      <c r="D32" t="s">
        <v>80</v>
      </c>
      <c r="E32">
        <v>589</v>
      </c>
      <c r="F32">
        <v>73</v>
      </c>
      <c r="G32" t="s">
        <v>21</v>
      </c>
      <c r="H32" t="s">
        <v>22</v>
      </c>
      <c r="I32">
        <v>14</v>
      </c>
      <c r="J32" t="s">
        <v>23</v>
      </c>
      <c r="K32" t="s">
        <v>32</v>
      </c>
      <c r="L32" t="s">
        <v>33</v>
      </c>
      <c r="M32">
        <v>48</v>
      </c>
      <c r="N32">
        <v>123</v>
      </c>
      <c r="O32" t="s">
        <v>81</v>
      </c>
      <c r="P32">
        <v>40</v>
      </c>
      <c r="Q32">
        <v>60</v>
      </c>
      <c r="R32">
        <v>40</v>
      </c>
      <c r="S32">
        <v>100</v>
      </c>
      <c r="T32">
        <v>25</v>
      </c>
      <c r="U32" t="s">
        <v>35</v>
      </c>
    </row>
    <row r="33" spans="1:21" x14ac:dyDescent="0.35">
      <c r="A33">
        <v>719</v>
      </c>
      <c r="B33">
        <v>57</v>
      </c>
      <c r="C33">
        <v>-1</v>
      </c>
      <c r="D33" t="s">
        <v>82</v>
      </c>
      <c r="E33">
        <v>1042</v>
      </c>
      <c r="F33">
        <v>68</v>
      </c>
      <c r="G33" t="s">
        <v>21</v>
      </c>
      <c r="H33" t="s">
        <v>22</v>
      </c>
      <c r="I33">
        <v>17</v>
      </c>
      <c r="J33" t="s">
        <v>23</v>
      </c>
      <c r="K33" t="s">
        <v>32</v>
      </c>
      <c r="L33" t="s">
        <v>70</v>
      </c>
      <c r="M33">
        <v>29</v>
      </c>
      <c r="N33">
        <v>125</v>
      </c>
      <c r="O33" t="s">
        <v>26</v>
      </c>
      <c r="P33">
        <v>40</v>
      </c>
      <c r="Q33">
        <v>60</v>
      </c>
      <c r="R33">
        <v>30</v>
      </c>
      <c r="S33">
        <v>100</v>
      </c>
      <c r="T33">
        <v>39</v>
      </c>
      <c r="U33" t="s">
        <v>35</v>
      </c>
    </row>
    <row r="34" spans="1:21" x14ac:dyDescent="0.35">
      <c r="A34">
        <v>339</v>
      </c>
      <c r="B34">
        <v>36</v>
      </c>
      <c r="C34">
        <v>-9</v>
      </c>
      <c r="D34" s="1">
        <v>40919</v>
      </c>
      <c r="E34">
        <v>862</v>
      </c>
      <c r="F34">
        <v>52</v>
      </c>
      <c r="G34" t="s">
        <v>21</v>
      </c>
      <c r="H34" t="s">
        <v>31</v>
      </c>
      <c r="I34">
        <v>10</v>
      </c>
      <c r="J34" t="s">
        <v>23</v>
      </c>
      <c r="K34" t="s">
        <v>32</v>
      </c>
      <c r="L34" t="s">
        <v>33</v>
      </c>
      <c r="M34">
        <v>31</v>
      </c>
      <c r="N34">
        <v>88</v>
      </c>
      <c r="O34" t="s">
        <v>76</v>
      </c>
      <c r="P34">
        <v>30</v>
      </c>
      <c r="Q34">
        <v>60</v>
      </c>
      <c r="R34">
        <v>40</v>
      </c>
      <c r="S34">
        <v>90</v>
      </c>
      <c r="T34">
        <v>21</v>
      </c>
      <c r="U34" t="s">
        <v>35</v>
      </c>
    </row>
    <row r="35" spans="1:21" x14ac:dyDescent="0.35">
      <c r="A35">
        <v>314</v>
      </c>
      <c r="B35">
        <v>33</v>
      </c>
      <c r="C35">
        <v>-23</v>
      </c>
      <c r="D35" s="1">
        <v>40950</v>
      </c>
      <c r="E35">
        <v>836</v>
      </c>
      <c r="F35">
        <v>48</v>
      </c>
      <c r="G35" t="s">
        <v>39</v>
      </c>
      <c r="H35" t="s">
        <v>22</v>
      </c>
      <c r="I35">
        <v>9</v>
      </c>
      <c r="J35" t="s">
        <v>40</v>
      </c>
      <c r="K35" t="s">
        <v>41</v>
      </c>
      <c r="L35" t="s">
        <v>42</v>
      </c>
      <c r="M35">
        <v>27</v>
      </c>
      <c r="N35">
        <v>81</v>
      </c>
      <c r="O35" t="s">
        <v>62</v>
      </c>
      <c r="P35">
        <v>40</v>
      </c>
      <c r="Q35">
        <v>60</v>
      </c>
      <c r="R35">
        <v>50</v>
      </c>
      <c r="S35">
        <v>100</v>
      </c>
      <c r="T35">
        <v>21</v>
      </c>
      <c r="U35" t="s">
        <v>27</v>
      </c>
    </row>
    <row r="36" spans="1:21" x14ac:dyDescent="0.35">
      <c r="A36">
        <v>504</v>
      </c>
      <c r="B36">
        <v>31</v>
      </c>
      <c r="C36">
        <v>-22</v>
      </c>
      <c r="D36" s="1">
        <v>40979</v>
      </c>
      <c r="E36">
        <v>856</v>
      </c>
      <c r="F36">
        <v>47</v>
      </c>
      <c r="G36" t="s">
        <v>39</v>
      </c>
      <c r="H36" t="s">
        <v>29</v>
      </c>
      <c r="I36">
        <v>8</v>
      </c>
      <c r="J36" t="s">
        <v>40</v>
      </c>
      <c r="K36" t="s">
        <v>45</v>
      </c>
      <c r="L36" t="s">
        <v>46</v>
      </c>
      <c r="M36">
        <v>28</v>
      </c>
      <c r="N36">
        <v>78</v>
      </c>
      <c r="O36" t="s">
        <v>56</v>
      </c>
      <c r="P36">
        <v>30</v>
      </c>
      <c r="Q36">
        <v>60</v>
      </c>
      <c r="R36">
        <v>50</v>
      </c>
      <c r="S36">
        <v>90</v>
      </c>
      <c r="T36">
        <v>19</v>
      </c>
      <c r="U36" t="s">
        <v>27</v>
      </c>
    </row>
    <row r="37" spans="1:21" x14ac:dyDescent="0.35">
      <c r="A37">
        <v>580</v>
      </c>
      <c r="B37">
        <v>36</v>
      </c>
      <c r="C37">
        <v>-10</v>
      </c>
      <c r="D37" s="1">
        <v>41010</v>
      </c>
      <c r="E37">
        <v>862</v>
      </c>
      <c r="F37">
        <v>52</v>
      </c>
      <c r="G37" t="s">
        <v>39</v>
      </c>
      <c r="H37" t="s">
        <v>29</v>
      </c>
      <c r="I37">
        <v>10</v>
      </c>
      <c r="J37" t="s">
        <v>40</v>
      </c>
      <c r="K37" t="s">
        <v>45</v>
      </c>
      <c r="L37" t="s">
        <v>46</v>
      </c>
      <c r="M37">
        <v>30</v>
      </c>
      <c r="N37">
        <v>88</v>
      </c>
      <c r="O37" t="s">
        <v>47</v>
      </c>
      <c r="P37">
        <v>40</v>
      </c>
      <c r="Q37">
        <v>60</v>
      </c>
      <c r="R37">
        <v>40</v>
      </c>
      <c r="S37">
        <v>100</v>
      </c>
      <c r="T37">
        <v>22</v>
      </c>
      <c r="U37" t="s">
        <v>27</v>
      </c>
    </row>
    <row r="38" spans="1:21" x14ac:dyDescent="0.35">
      <c r="A38">
        <v>225</v>
      </c>
      <c r="B38">
        <v>49</v>
      </c>
      <c r="C38">
        <v>4</v>
      </c>
      <c r="D38" s="1">
        <v>41040</v>
      </c>
      <c r="E38">
        <v>454</v>
      </c>
      <c r="F38">
        <v>71</v>
      </c>
      <c r="G38" t="s">
        <v>39</v>
      </c>
      <c r="H38" t="s">
        <v>29</v>
      </c>
      <c r="I38">
        <v>15</v>
      </c>
      <c r="J38" t="s">
        <v>40</v>
      </c>
      <c r="K38" t="s">
        <v>41</v>
      </c>
      <c r="L38" t="s">
        <v>42</v>
      </c>
      <c r="M38">
        <v>34</v>
      </c>
      <c r="N38">
        <v>120</v>
      </c>
      <c r="O38" t="s">
        <v>56</v>
      </c>
      <c r="P38">
        <v>30</v>
      </c>
      <c r="Q38">
        <v>60</v>
      </c>
      <c r="R38">
        <v>30</v>
      </c>
      <c r="S38">
        <v>90</v>
      </c>
      <c r="T38">
        <v>37</v>
      </c>
      <c r="U38" t="s">
        <v>27</v>
      </c>
    </row>
    <row r="39" spans="1:21" x14ac:dyDescent="0.35">
      <c r="A39">
        <v>262</v>
      </c>
      <c r="B39">
        <v>54</v>
      </c>
      <c r="C39">
        <v>-6</v>
      </c>
      <c r="D39" s="1">
        <v>41071</v>
      </c>
      <c r="E39">
        <v>391</v>
      </c>
      <c r="F39">
        <v>67</v>
      </c>
      <c r="G39" t="s">
        <v>39</v>
      </c>
      <c r="H39" t="s">
        <v>22</v>
      </c>
      <c r="I39">
        <v>20</v>
      </c>
      <c r="J39" t="s">
        <v>40</v>
      </c>
      <c r="K39" t="s">
        <v>45</v>
      </c>
      <c r="L39" t="s">
        <v>50</v>
      </c>
      <c r="M39">
        <v>14</v>
      </c>
      <c r="N39">
        <v>121</v>
      </c>
      <c r="O39" t="s">
        <v>64</v>
      </c>
      <c r="P39">
        <v>50</v>
      </c>
      <c r="Q39">
        <v>60</v>
      </c>
      <c r="R39">
        <v>20</v>
      </c>
      <c r="S39">
        <v>110</v>
      </c>
      <c r="T39">
        <v>53</v>
      </c>
      <c r="U39" t="s">
        <v>35</v>
      </c>
    </row>
    <row r="40" spans="1:21" x14ac:dyDescent="0.35">
      <c r="A40">
        <v>603</v>
      </c>
      <c r="B40">
        <v>46</v>
      </c>
      <c r="C40">
        <v>-10</v>
      </c>
      <c r="D40" s="1">
        <v>41101</v>
      </c>
      <c r="E40">
        <v>316</v>
      </c>
      <c r="F40">
        <v>67</v>
      </c>
      <c r="G40" t="s">
        <v>39</v>
      </c>
      <c r="H40" t="s">
        <v>31</v>
      </c>
      <c r="I40">
        <v>14</v>
      </c>
      <c r="J40" t="s">
        <v>40</v>
      </c>
      <c r="K40" t="s">
        <v>45</v>
      </c>
      <c r="L40" t="s">
        <v>50</v>
      </c>
      <c r="M40">
        <v>30</v>
      </c>
      <c r="N40">
        <v>113</v>
      </c>
      <c r="O40" t="s">
        <v>51</v>
      </c>
      <c r="P40">
        <v>40</v>
      </c>
      <c r="Q40">
        <v>60</v>
      </c>
      <c r="R40">
        <v>40</v>
      </c>
      <c r="S40">
        <v>100</v>
      </c>
      <c r="T40">
        <v>37</v>
      </c>
      <c r="U40" t="s">
        <v>35</v>
      </c>
    </row>
    <row r="41" spans="1:21" x14ac:dyDescent="0.35">
      <c r="A41">
        <v>603</v>
      </c>
      <c r="B41">
        <v>43</v>
      </c>
      <c r="C41">
        <v>-10</v>
      </c>
      <c r="D41" s="1">
        <v>41132</v>
      </c>
      <c r="E41">
        <v>452</v>
      </c>
      <c r="F41">
        <v>66</v>
      </c>
      <c r="G41" t="s">
        <v>39</v>
      </c>
      <c r="H41" t="s">
        <v>31</v>
      </c>
      <c r="I41">
        <v>14</v>
      </c>
      <c r="J41" t="s">
        <v>40</v>
      </c>
      <c r="K41" t="s">
        <v>45</v>
      </c>
      <c r="L41" t="s">
        <v>52</v>
      </c>
      <c r="M41">
        <v>20</v>
      </c>
      <c r="N41">
        <v>109</v>
      </c>
      <c r="O41" t="s">
        <v>51</v>
      </c>
      <c r="P41">
        <v>30</v>
      </c>
      <c r="Q41">
        <v>60</v>
      </c>
      <c r="R41">
        <v>30</v>
      </c>
      <c r="S41">
        <v>90</v>
      </c>
      <c r="T41">
        <v>46</v>
      </c>
      <c r="U41" t="s">
        <v>35</v>
      </c>
    </row>
    <row r="42" spans="1:21" x14ac:dyDescent="0.35">
      <c r="A42">
        <v>603</v>
      </c>
      <c r="B42">
        <v>44</v>
      </c>
      <c r="C42">
        <v>-18</v>
      </c>
      <c r="D42" s="1">
        <v>41163</v>
      </c>
      <c r="E42">
        <v>325</v>
      </c>
      <c r="F42">
        <v>62</v>
      </c>
      <c r="G42" t="s">
        <v>39</v>
      </c>
      <c r="H42" t="s">
        <v>31</v>
      </c>
      <c r="I42">
        <v>40</v>
      </c>
      <c r="J42" t="s">
        <v>40</v>
      </c>
      <c r="K42" t="s">
        <v>41</v>
      </c>
      <c r="L42" t="s">
        <v>53</v>
      </c>
      <c r="M42">
        <v>-8</v>
      </c>
      <c r="N42">
        <v>106</v>
      </c>
      <c r="O42" t="s">
        <v>51</v>
      </c>
      <c r="P42">
        <v>40</v>
      </c>
      <c r="Q42">
        <v>60</v>
      </c>
      <c r="R42">
        <v>10</v>
      </c>
      <c r="S42">
        <v>100</v>
      </c>
      <c r="T42">
        <v>70</v>
      </c>
      <c r="U42" t="s">
        <v>35</v>
      </c>
    </row>
    <row r="43" spans="1:21" x14ac:dyDescent="0.35">
      <c r="A43">
        <v>225</v>
      </c>
      <c r="B43">
        <v>53</v>
      </c>
      <c r="C43">
        <v>19</v>
      </c>
      <c r="D43" s="1">
        <v>41193</v>
      </c>
      <c r="E43">
        <v>321</v>
      </c>
      <c r="F43">
        <v>88</v>
      </c>
      <c r="G43" t="s">
        <v>39</v>
      </c>
      <c r="H43" t="s">
        <v>29</v>
      </c>
      <c r="I43">
        <v>16</v>
      </c>
      <c r="J43" t="s">
        <v>40</v>
      </c>
      <c r="K43" t="s">
        <v>41</v>
      </c>
      <c r="L43" t="s">
        <v>53</v>
      </c>
      <c r="M43">
        <v>49</v>
      </c>
      <c r="N43">
        <v>141</v>
      </c>
      <c r="O43" t="s">
        <v>56</v>
      </c>
      <c r="P43">
        <v>40</v>
      </c>
      <c r="Q43">
        <v>60</v>
      </c>
      <c r="R43">
        <v>30</v>
      </c>
      <c r="S43">
        <v>100</v>
      </c>
      <c r="T43">
        <v>39</v>
      </c>
      <c r="U43" t="s">
        <v>35</v>
      </c>
    </row>
    <row r="44" spans="1:21" x14ac:dyDescent="0.35">
      <c r="A44">
        <v>425</v>
      </c>
      <c r="B44">
        <v>54</v>
      </c>
      <c r="C44">
        <v>-7</v>
      </c>
      <c r="D44" s="1">
        <v>41224</v>
      </c>
      <c r="E44">
        <v>391</v>
      </c>
      <c r="F44">
        <v>67</v>
      </c>
      <c r="G44" t="s">
        <v>39</v>
      </c>
      <c r="H44" t="s">
        <v>36</v>
      </c>
      <c r="I44">
        <v>20</v>
      </c>
      <c r="J44" t="s">
        <v>40</v>
      </c>
      <c r="K44" t="s">
        <v>41</v>
      </c>
      <c r="L44" t="s">
        <v>53</v>
      </c>
      <c r="M44">
        <v>13</v>
      </c>
      <c r="N44">
        <v>121</v>
      </c>
      <c r="O44" t="s">
        <v>67</v>
      </c>
      <c r="P44">
        <v>50</v>
      </c>
      <c r="Q44">
        <v>60</v>
      </c>
      <c r="R44">
        <v>20</v>
      </c>
      <c r="S44">
        <v>110</v>
      </c>
      <c r="T44">
        <v>54</v>
      </c>
      <c r="U44" t="s">
        <v>35</v>
      </c>
    </row>
    <row r="45" spans="1:21" x14ac:dyDescent="0.35">
      <c r="A45">
        <v>918</v>
      </c>
      <c r="B45">
        <v>54</v>
      </c>
      <c r="C45">
        <v>-7</v>
      </c>
      <c r="D45" s="1">
        <v>41254</v>
      </c>
      <c r="E45">
        <v>391</v>
      </c>
      <c r="F45">
        <v>67</v>
      </c>
      <c r="G45" t="s">
        <v>39</v>
      </c>
      <c r="H45" t="s">
        <v>29</v>
      </c>
      <c r="I45">
        <v>20</v>
      </c>
      <c r="J45" t="s">
        <v>23</v>
      </c>
      <c r="K45" t="s">
        <v>24</v>
      </c>
      <c r="L45" t="s">
        <v>61</v>
      </c>
      <c r="M45">
        <v>13</v>
      </c>
      <c r="N45">
        <v>121</v>
      </c>
      <c r="O45" t="s">
        <v>47</v>
      </c>
      <c r="P45">
        <v>50</v>
      </c>
      <c r="Q45">
        <v>60</v>
      </c>
      <c r="R45">
        <v>20</v>
      </c>
      <c r="S45">
        <v>110</v>
      </c>
      <c r="T45">
        <v>54</v>
      </c>
      <c r="U45" t="s">
        <v>27</v>
      </c>
    </row>
    <row r="46" spans="1:21" x14ac:dyDescent="0.35">
      <c r="A46">
        <v>801</v>
      </c>
      <c r="B46">
        <v>46</v>
      </c>
      <c r="C46">
        <v>0</v>
      </c>
      <c r="D46" t="s">
        <v>83</v>
      </c>
      <c r="E46">
        <v>316</v>
      </c>
      <c r="F46">
        <v>67</v>
      </c>
      <c r="G46" t="s">
        <v>39</v>
      </c>
      <c r="H46" t="s">
        <v>36</v>
      </c>
      <c r="I46">
        <v>14</v>
      </c>
      <c r="J46" t="s">
        <v>23</v>
      </c>
      <c r="K46" t="s">
        <v>24</v>
      </c>
      <c r="L46" t="s">
        <v>61</v>
      </c>
      <c r="M46">
        <v>30</v>
      </c>
      <c r="N46">
        <v>113</v>
      </c>
      <c r="O46" t="s">
        <v>49</v>
      </c>
      <c r="P46">
        <v>40</v>
      </c>
      <c r="Q46">
        <v>60</v>
      </c>
      <c r="R46">
        <v>30</v>
      </c>
      <c r="S46">
        <v>100</v>
      </c>
      <c r="T46">
        <v>37</v>
      </c>
      <c r="U46" t="s">
        <v>27</v>
      </c>
    </row>
    <row r="47" spans="1:21" x14ac:dyDescent="0.35">
      <c r="A47">
        <v>435</v>
      </c>
      <c r="B47">
        <v>43</v>
      </c>
      <c r="C47">
        <v>-10</v>
      </c>
      <c r="D47" t="s">
        <v>84</v>
      </c>
      <c r="E47">
        <v>452</v>
      </c>
      <c r="F47">
        <v>66</v>
      </c>
      <c r="G47" t="s">
        <v>39</v>
      </c>
      <c r="H47" t="s">
        <v>36</v>
      </c>
      <c r="I47">
        <v>14</v>
      </c>
      <c r="J47" t="s">
        <v>23</v>
      </c>
      <c r="K47" t="s">
        <v>24</v>
      </c>
      <c r="L47" t="s">
        <v>25</v>
      </c>
      <c r="M47">
        <v>20</v>
      </c>
      <c r="N47">
        <v>109</v>
      </c>
      <c r="O47" t="s">
        <v>49</v>
      </c>
      <c r="P47">
        <v>40</v>
      </c>
      <c r="Q47">
        <v>60</v>
      </c>
      <c r="R47">
        <v>30</v>
      </c>
      <c r="S47">
        <v>100</v>
      </c>
      <c r="T47">
        <v>46</v>
      </c>
      <c r="U47" t="s">
        <v>27</v>
      </c>
    </row>
    <row r="48" spans="1:21" x14ac:dyDescent="0.35">
      <c r="A48">
        <v>509</v>
      </c>
      <c r="B48">
        <v>47</v>
      </c>
      <c r="C48">
        <v>4</v>
      </c>
      <c r="D48" t="s">
        <v>85</v>
      </c>
      <c r="E48">
        <v>834</v>
      </c>
      <c r="F48">
        <v>68</v>
      </c>
      <c r="G48" t="s">
        <v>39</v>
      </c>
      <c r="H48" t="s">
        <v>36</v>
      </c>
      <c r="I48">
        <v>13</v>
      </c>
      <c r="J48" t="s">
        <v>23</v>
      </c>
      <c r="K48" t="s">
        <v>24</v>
      </c>
      <c r="L48" t="s">
        <v>25</v>
      </c>
      <c r="M48">
        <v>44</v>
      </c>
      <c r="N48">
        <v>115</v>
      </c>
      <c r="O48" t="s">
        <v>67</v>
      </c>
      <c r="P48">
        <v>40</v>
      </c>
      <c r="Q48">
        <v>60</v>
      </c>
      <c r="R48">
        <v>40</v>
      </c>
      <c r="S48">
        <v>100</v>
      </c>
      <c r="T48">
        <v>24</v>
      </c>
      <c r="U48" t="s">
        <v>27</v>
      </c>
    </row>
    <row r="49" spans="1:21" x14ac:dyDescent="0.35">
      <c r="A49">
        <v>203</v>
      </c>
      <c r="B49">
        <v>36</v>
      </c>
      <c r="C49">
        <v>-7</v>
      </c>
      <c r="D49" t="s">
        <v>86</v>
      </c>
      <c r="E49">
        <v>809</v>
      </c>
      <c r="F49">
        <v>54</v>
      </c>
      <c r="G49" t="s">
        <v>39</v>
      </c>
      <c r="H49" t="s">
        <v>31</v>
      </c>
      <c r="I49">
        <v>10</v>
      </c>
      <c r="J49" t="s">
        <v>23</v>
      </c>
      <c r="K49" t="s">
        <v>32</v>
      </c>
      <c r="L49" t="s">
        <v>37</v>
      </c>
      <c r="M49">
        <v>33</v>
      </c>
      <c r="N49">
        <v>90</v>
      </c>
      <c r="O49" t="s">
        <v>44</v>
      </c>
      <c r="P49">
        <v>30</v>
      </c>
      <c r="Q49">
        <v>60</v>
      </c>
      <c r="R49">
        <v>40</v>
      </c>
      <c r="S49">
        <v>90</v>
      </c>
      <c r="T49">
        <v>21</v>
      </c>
      <c r="U49" t="s">
        <v>35</v>
      </c>
    </row>
    <row r="50" spans="1:21" x14ac:dyDescent="0.35">
      <c r="A50">
        <v>206</v>
      </c>
      <c r="B50">
        <v>61</v>
      </c>
      <c r="C50">
        <v>1</v>
      </c>
      <c r="D50" t="s">
        <v>87</v>
      </c>
      <c r="E50">
        <v>613</v>
      </c>
      <c r="F50">
        <v>86</v>
      </c>
      <c r="G50" t="s">
        <v>39</v>
      </c>
      <c r="H50" t="s">
        <v>36</v>
      </c>
      <c r="I50">
        <v>55</v>
      </c>
      <c r="J50" t="s">
        <v>23</v>
      </c>
      <c r="K50" t="s">
        <v>32</v>
      </c>
      <c r="L50" t="s">
        <v>37</v>
      </c>
      <c r="M50">
        <v>1</v>
      </c>
      <c r="N50">
        <v>147</v>
      </c>
      <c r="O50" t="s">
        <v>67</v>
      </c>
      <c r="P50">
        <v>40</v>
      </c>
      <c r="Q50">
        <v>60</v>
      </c>
      <c r="R50">
        <v>0</v>
      </c>
      <c r="S50">
        <v>100</v>
      </c>
      <c r="T50">
        <v>85</v>
      </c>
      <c r="U50" t="s">
        <v>35</v>
      </c>
    </row>
    <row r="51" spans="1:21" x14ac:dyDescent="0.35">
      <c r="A51">
        <v>682</v>
      </c>
      <c r="B51">
        <v>43</v>
      </c>
      <c r="C51">
        <v>-10</v>
      </c>
      <c r="D51" t="s">
        <v>88</v>
      </c>
      <c r="E51">
        <v>531</v>
      </c>
      <c r="F51">
        <v>56</v>
      </c>
      <c r="G51" t="s">
        <v>21</v>
      </c>
      <c r="H51" t="s">
        <v>29</v>
      </c>
      <c r="I51">
        <v>14</v>
      </c>
      <c r="J51" t="s">
        <v>40</v>
      </c>
      <c r="K51" t="s">
        <v>45</v>
      </c>
      <c r="L51" t="s">
        <v>46</v>
      </c>
      <c r="M51">
        <v>30</v>
      </c>
      <c r="N51">
        <v>99</v>
      </c>
      <c r="O51" t="s">
        <v>30</v>
      </c>
      <c r="P51">
        <v>50</v>
      </c>
      <c r="Q51">
        <v>60</v>
      </c>
      <c r="R51">
        <v>40</v>
      </c>
      <c r="S51">
        <v>110</v>
      </c>
      <c r="T51">
        <v>26</v>
      </c>
      <c r="U51" t="s">
        <v>27</v>
      </c>
    </row>
    <row r="52" spans="1:21" x14ac:dyDescent="0.35">
      <c r="A52">
        <v>214</v>
      </c>
      <c r="B52">
        <v>54</v>
      </c>
      <c r="C52">
        <v>12</v>
      </c>
      <c r="D52" t="s">
        <v>89</v>
      </c>
      <c r="E52">
        <v>601</v>
      </c>
      <c r="F52">
        <v>79</v>
      </c>
      <c r="G52" t="s">
        <v>21</v>
      </c>
      <c r="H52" t="s">
        <v>29</v>
      </c>
      <c r="I52">
        <v>15</v>
      </c>
      <c r="J52" t="s">
        <v>40</v>
      </c>
      <c r="K52" t="s">
        <v>41</v>
      </c>
      <c r="L52" t="s">
        <v>42</v>
      </c>
      <c r="M52">
        <v>52</v>
      </c>
      <c r="N52">
        <v>133</v>
      </c>
      <c r="O52" t="s">
        <v>30</v>
      </c>
      <c r="P52">
        <v>40</v>
      </c>
      <c r="Q52">
        <v>60</v>
      </c>
      <c r="R52">
        <v>40</v>
      </c>
      <c r="S52">
        <v>100</v>
      </c>
      <c r="T52">
        <v>27</v>
      </c>
      <c r="U52" t="s">
        <v>27</v>
      </c>
    </row>
    <row r="53" spans="1:21" x14ac:dyDescent="0.35">
      <c r="A53">
        <v>970</v>
      </c>
      <c r="B53">
        <v>47</v>
      </c>
      <c r="C53">
        <v>-6</v>
      </c>
      <c r="D53" t="s">
        <v>90</v>
      </c>
      <c r="E53">
        <v>521</v>
      </c>
      <c r="F53">
        <v>65</v>
      </c>
      <c r="G53" t="s">
        <v>21</v>
      </c>
      <c r="H53" t="s">
        <v>22</v>
      </c>
      <c r="I53">
        <v>42</v>
      </c>
      <c r="J53" t="s">
        <v>23</v>
      </c>
      <c r="K53" t="s">
        <v>24</v>
      </c>
      <c r="L53" t="s">
        <v>25</v>
      </c>
      <c r="M53">
        <v>-6</v>
      </c>
      <c r="N53">
        <v>112</v>
      </c>
      <c r="O53" t="s">
        <v>26</v>
      </c>
      <c r="P53">
        <v>40</v>
      </c>
      <c r="Q53">
        <v>60</v>
      </c>
      <c r="R53">
        <v>0</v>
      </c>
      <c r="S53">
        <v>100</v>
      </c>
      <c r="T53">
        <v>71</v>
      </c>
      <c r="U53" t="s">
        <v>27</v>
      </c>
    </row>
    <row r="54" spans="1:21" x14ac:dyDescent="0.35">
      <c r="A54">
        <v>303</v>
      </c>
      <c r="B54">
        <v>54</v>
      </c>
      <c r="C54">
        <v>-1</v>
      </c>
      <c r="D54" t="s">
        <v>91</v>
      </c>
      <c r="E54">
        <v>424</v>
      </c>
      <c r="F54">
        <v>73</v>
      </c>
      <c r="G54" t="s">
        <v>21</v>
      </c>
      <c r="H54" t="s">
        <v>22</v>
      </c>
      <c r="I54">
        <v>17</v>
      </c>
      <c r="J54" t="s">
        <v>23</v>
      </c>
      <c r="K54" t="s">
        <v>24</v>
      </c>
      <c r="L54" t="s">
        <v>28</v>
      </c>
      <c r="M54">
        <v>29</v>
      </c>
      <c r="N54">
        <v>127</v>
      </c>
      <c r="O54" t="s">
        <v>26</v>
      </c>
      <c r="P54">
        <v>50</v>
      </c>
      <c r="Q54">
        <v>60</v>
      </c>
      <c r="R54">
        <v>30</v>
      </c>
      <c r="S54">
        <v>110</v>
      </c>
      <c r="T54">
        <v>44</v>
      </c>
      <c r="U54" t="s">
        <v>27</v>
      </c>
    </row>
    <row r="55" spans="1:21" x14ac:dyDescent="0.35">
      <c r="A55">
        <v>954</v>
      </c>
      <c r="B55">
        <v>65</v>
      </c>
      <c r="C55">
        <v>3</v>
      </c>
      <c r="D55" t="s">
        <v>92</v>
      </c>
      <c r="E55">
        <v>403</v>
      </c>
      <c r="F55">
        <v>80</v>
      </c>
      <c r="G55" t="s">
        <v>21</v>
      </c>
      <c r="H55" t="s">
        <v>31</v>
      </c>
      <c r="I55">
        <v>24</v>
      </c>
      <c r="J55" t="s">
        <v>23</v>
      </c>
      <c r="K55" t="s">
        <v>24</v>
      </c>
      <c r="L55" t="s">
        <v>25</v>
      </c>
      <c r="M55">
        <v>23</v>
      </c>
      <c r="N55">
        <v>145</v>
      </c>
      <c r="O55" t="s">
        <v>34</v>
      </c>
      <c r="P55">
        <v>40</v>
      </c>
      <c r="Q55">
        <v>60</v>
      </c>
      <c r="R55">
        <v>20</v>
      </c>
      <c r="S55">
        <v>100</v>
      </c>
      <c r="T55">
        <v>57</v>
      </c>
      <c r="U55" t="s">
        <v>27</v>
      </c>
    </row>
    <row r="56" spans="1:21" x14ac:dyDescent="0.35">
      <c r="A56">
        <v>561</v>
      </c>
      <c r="B56">
        <v>80</v>
      </c>
      <c r="C56">
        <v>20</v>
      </c>
      <c r="D56" t="s">
        <v>93</v>
      </c>
      <c r="E56">
        <v>1079</v>
      </c>
      <c r="F56">
        <v>96</v>
      </c>
      <c r="G56" t="s">
        <v>21</v>
      </c>
      <c r="H56" t="s">
        <v>31</v>
      </c>
      <c r="I56">
        <v>24</v>
      </c>
      <c r="J56" t="s">
        <v>23</v>
      </c>
      <c r="K56" t="s">
        <v>24</v>
      </c>
      <c r="L56" t="s">
        <v>28</v>
      </c>
      <c r="M56">
        <v>50</v>
      </c>
      <c r="N56">
        <v>176</v>
      </c>
      <c r="O56" t="s">
        <v>34</v>
      </c>
      <c r="P56">
        <v>60</v>
      </c>
      <c r="Q56">
        <v>60</v>
      </c>
      <c r="R56">
        <v>30</v>
      </c>
      <c r="S56">
        <v>120</v>
      </c>
      <c r="T56">
        <v>46</v>
      </c>
      <c r="U56" t="s">
        <v>27</v>
      </c>
    </row>
    <row r="57" spans="1:21" x14ac:dyDescent="0.35">
      <c r="A57">
        <v>469</v>
      </c>
      <c r="B57">
        <v>54</v>
      </c>
      <c r="C57">
        <v>-2</v>
      </c>
      <c r="D57" t="s">
        <v>94</v>
      </c>
      <c r="E57">
        <v>424</v>
      </c>
      <c r="F57">
        <v>73</v>
      </c>
      <c r="G57" t="s">
        <v>21</v>
      </c>
      <c r="H57" t="s">
        <v>29</v>
      </c>
      <c r="I57">
        <v>17</v>
      </c>
      <c r="J57" t="s">
        <v>23</v>
      </c>
      <c r="K57" t="s">
        <v>24</v>
      </c>
      <c r="L57" t="s">
        <v>61</v>
      </c>
      <c r="M57">
        <v>28</v>
      </c>
      <c r="N57">
        <v>127</v>
      </c>
      <c r="O57" t="s">
        <v>30</v>
      </c>
      <c r="P57">
        <v>50</v>
      </c>
      <c r="Q57">
        <v>60</v>
      </c>
      <c r="R57">
        <v>30</v>
      </c>
      <c r="S57">
        <v>110</v>
      </c>
      <c r="T57">
        <v>45</v>
      </c>
      <c r="U57" t="s">
        <v>27</v>
      </c>
    </row>
    <row r="58" spans="1:21" x14ac:dyDescent="0.35">
      <c r="A58">
        <v>214</v>
      </c>
      <c r="B58">
        <v>41</v>
      </c>
      <c r="C58">
        <v>-6</v>
      </c>
      <c r="D58" t="s">
        <v>95</v>
      </c>
      <c r="E58">
        <v>435</v>
      </c>
      <c r="F58">
        <v>60</v>
      </c>
      <c r="G58" t="s">
        <v>21</v>
      </c>
      <c r="H58" t="s">
        <v>29</v>
      </c>
      <c r="I58">
        <v>13</v>
      </c>
      <c r="J58" t="s">
        <v>23</v>
      </c>
      <c r="K58" t="s">
        <v>24</v>
      </c>
      <c r="L58" t="s">
        <v>25</v>
      </c>
      <c r="M58">
        <v>24</v>
      </c>
      <c r="N58">
        <v>101</v>
      </c>
      <c r="O58" t="s">
        <v>30</v>
      </c>
      <c r="P58">
        <v>30</v>
      </c>
      <c r="Q58">
        <v>60</v>
      </c>
      <c r="R58">
        <v>30</v>
      </c>
      <c r="S58">
        <v>90</v>
      </c>
      <c r="T58">
        <v>36</v>
      </c>
      <c r="U58" t="s">
        <v>27</v>
      </c>
    </row>
    <row r="59" spans="1:21" x14ac:dyDescent="0.35">
      <c r="A59">
        <v>619</v>
      </c>
      <c r="B59">
        <v>54</v>
      </c>
      <c r="C59">
        <v>3</v>
      </c>
      <c r="D59" t="s">
        <v>96</v>
      </c>
      <c r="E59">
        <v>601</v>
      </c>
      <c r="F59">
        <v>79</v>
      </c>
      <c r="G59" t="s">
        <v>21</v>
      </c>
      <c r="H59" t="s">
        <v>36</v>
      </c>
      <c r="I59">
        <v>15</v>
      </c>
      <c r="J59" t="s">
        <v>23</v>
      </c>
      <c r="K59" t="s">
        <v>32</v>
      </c>
      <c r="L59" t="s">
        <v>70</v>
      </c>
      <c r="M59">
        <v>53</v>
      </c>
      <c r="N59">
        <v>133</v>
      </c>
      <c r="O59" t="s">
        <v>38</v>
      </c>
      <c r="P59">
        <v>30</v>
      </c>
      <c r="Q59">
        <v>60</v>
      </c>
      <c r="R59">
        <v>50</v>
      </c>
      <c r="S59">
        <v>90</v>
      </c>
      <c r="T59">
        <v>26</v>
      </c>
      <c r="U59" t="s">
        <v>35</v>
      </c>
    </row>
    <row r="60" spans="1:21" x14ac:dyDescent="0.35">
      <c r="A60">
        <v>314</v>
      </c>
      <c r="B60">
        <v>31</v>
      </c>
      <c r="C60">
        <v>-23</v>
      </c>
      <c r="D60" t="s">
        <v>97</v>
      </c>
      <c r="E60">
        <v>844</v>
      </c>
      <c r="F60">
        <v>46</v>
      </c>
      <c r="G60" t="s">
        <v>39</v>
      </c>
      <c r="H60" t="s">
        <v>22</v>
      </c>
      <c r="I60">
        <v>8</v>
      </c>
      <c r="J60" t="s">
        <v>40</v>
      </c>
      <c r="K60" t="s">
        <v>41</v>
      </c>
      <c r="L60" t="s">
        <v>42</v>
      </c>
      <c r="M60">
        <v>27</v>
      </c>
      <c r="N60">
        <v>77</v>
      </c>
      <c r="O60" t="s">
        <v>62</v>
      </c>
      <c r="P60">
        <v>30</v>
      </c>
      <c r="Q60">
        <v>60</v>
      </c>
      <c r="R60">
        <v>50</v>
      </c>
      <c r="S60">
        <v>90</v>
      </c>
      <c r="T60">
        <v>19</v>
      </c>
      <c r="U60" t="s">
        <v>27</v>
      </c>
    </row>
    <row r="61" spans="1:21" x14ac:dyDescent="0.35">
      <c r="A61">
        <v>225</v>
      </c>
      <c r="B61">
        <v>34</v>
      </c>
      <c r="C61">
        <v>-19</v>
      </c>
      <c r="D61" t="s">
        <v>98</v>
      </c>
      <c r="E61">
        <v>863</v>
      </c>
      <c r="F61">
        <v>51</v>
      </c>
      <c r="G61" t="s">
        <v>39</v>
      </c>
      <c r="H61" t="s">
        <v>29</v>
      </c>
      <c r="I61">
        <v>9</v>
      </c>
      <c r="J61" t="s">
        <v>40</v>
      </c>
      <c r="K61" t="s">
        <v>45</v>
      </c>
      <c r="L61" t="s">
        <v>46</v>
      </c>
      <c r="M61">
        <v>31</v>
      </c>
      <c r="N61">
        <v>85</v>
      </c>
      <c r="O61" t="s">
        <v>56</v>
      </c>
      <c r="P61">
        <v>40</v>
      </c>
      <c r="Q61">
        <v>60</v>
      </c>
      <c r="R61">
        <v>50</v>
      </c>
      <c r="S61">
        <v>100</v>
      </c>
      <c r="T61">
        <v>20</v>
      </c>
      <c r="U61" t="s">
        <v>27</v>
      </c>
    </row>
    <row r="62" spans="1:21" x14ac:dyDescent="0.35">
      <c r="A62">
        <v>580</v>
      </c>
      <c r="B62">
        <v>33</v>
      </c>
      <c r="C62">
        <v>-22</v>
      </c>
      <c r="D62" t="s">
        <v>99</v>
      </c>
      <c r="E62">
        <v>870</v>
      </c>
      <c r="F62">
        <v>49</v>
      </c>
      <c r="G62" t="s">
        <v>39</v>
      </c>
      <c r="H62" t="s">
        <v>29</v>
      </c>
      <c r="I62">
        <v>9</v>
      </c>
      <c r="J62" t="s">
        <v>40</v>
      </c>
      <c r="K62" t="s">
        <v>45</v>
      </c>
      <c r="L62" t="s">
        <v>46</v>
      </c>
      <c r="M62">
        <v>28</v>
      </c>
      <c r="N62">
        <v>82</v>
      </c>
      <c r="O62" t="s">
        <v>47</v>
      </c>
      <c r="P62">
        <v>30</v>
      </c>
      <c r="Q62">
        <v>60</v>
      </c>
      <c r="R62">
        <v>50</v>
      </c>
      <c r="S62">
        <v>90</v>
      </c>
      <c r="T62">
        <v>21</v>
      </c>
      <c r="U62" t="s">
        <v>27</v>
      </c>
    </row>
    <row r="63" spans="1:21" x14ac:dyDescent="0.35">
      <c r="A63">
        <v>603</v>
      </c>
      <c r="B63">
        <v>48</v>
      </c>
      <c r="C63">
        <v>-2</v>
      </c>
      <c r="D63" t="s">
        <v>100</v>
      </c>
      <c r="E63">
        <v>462</v>
      </c>
      <c r="F63">
        <v>74</v>
      </c>
      <c r="G63" t="s">
        <v>39</v>
      </c>
      <c r="H63" t="s">
        <v>31</v>
      </c>
      <c r="I63">
        <v>15</v>
      </c>
      <c r="J63" t="s">
        <v>40</v>
      </c>
      <c r="K63" t="s">
        <v>45</v>
      </c>
      <c r="L63" t="s">
        <v>52</v>
      </c>
      <c r="M63">
        <v>28</v>
      </c>
      <c r="N63">
        <v>122</v>
      </c>
      <c r="O63" t="s">
        <v>51</v>
      </c>
      <c r="P63">
        <v>40</v>
      </c>
      <c r="Q63">
        <v>60</v>
      </c>
      <c r="R63">
        <v>30</v>
      </c>
      <c r="S63">
        <v>100</v>
      </c>
      <c r="T63">
        <v>46</v>
      </c>
      <c r="U63" t="s">
        <v>35</v>
      </c>
    </row>
    <row r="64" spans="1:21" x14ac:dyDescent="0.35">
      <c r="A64">
        <v>985</v>
      </c>
      <c r="B64">
        <v>55</v>
      </c>
      <c r="C64">
        <v>-3</v>
      </c>
      <c r="D64" s="1">
        <v>40920</v>
      </c>
      <c r="E64">
        <v>-1053</v>
      </c>
      <c r="F64">
        <v>76</v>
      </c>
      <c r="G64" t="s">
        <v>39</v>
      </c>
      <c r="H64" t="s">
        <v>29</v>
      </c>
      <c r="I64">
        <v>49</v>
      </c>
      <c r="J64" t="s">
        <v>40</v>
      </c>
      <c r="K64" t="s">
        <v>41</v>
      </c>
      <c r="L64" t="s">
        <v>55</v>
      </c>
      <c r="M64">
        <v>-3</v>
      </c>
      <c r="N64">
        <v>131</v>
      </c>
      <c r="O64" t="s">
        <v>56</v>
      </c>
      <c r="P64">
        <v>40</v>
      </c>
      <c r="Q64">
        <v>60</v>
      </c>
      <c r="R64">
        <v>0</v>
      </c>
      <c r="S64">
        <v>100</v>
      </c>
      <c r="T64">
        <v>79</v>
      </c>
      <c r="U64" t="s">
        <v>35</v>
      </c>
    </row>
    <row r="65" spans="1:21" x14ac:dyDescent="0.35">
      <c r="A65">
        <v>505</v>
      </c>
      <c r="B65">
        <v>49</v>
      </c>
      <c r="C65">
        <v>-15</v>
      </c>
      <c r="D65" s="1">
        <v>40951</v>
      </c>
      <c r="E65">
        <v>335</v>
      </c>
      <c r="F65">
        <v>69</v>
      </c>
      <c r="G65" t="s">
        <v>39</v>
      </c>
      <c r="H65" t="s">
        <v>29</v>
      </c>
      <c r="I65">
        <v>44</v>
      </c>
      <c r="J65" t="s">
        <v>40</v>
      </c>
      <c r="K65" t="s">
        <v>41</v>
      </c>
      <c r="L65" t="s">
        <v>53</v>
      </c>
      <c r="M65">
        <v>-5</v>
      </c>
      <c r="N65">
        <v>118</v>
      </c>
      <c r="O65" t="s">
        <v>101</v>
      </c>
      <c r="P65">
        <v>30</v>
      </c>
      <c r="Q65">
        <v>60</v>
      </c>
      <c r="R65">
        <v>10</v>
      </c>
      <c r="S65">
        <v>90</v>
      </c>
      <c r="T65">
        <v>74</v>
      </c>
      <c r="U65" t="s">
        <v>35</v>
      </c>
    </row>
    <row r="66" spans="1:21" x14ac:dyDescent="0.35">
      <c r="A66">
        <v>775</v>
      </c>
      <c r="B66">
        <v>39</v>
      </c>
      <c r="C66">
        <v>-19</v>
      </c>
      <c r="D66" s="1">
        <v>40980</v>
      </c>
      <c r="E66">
        <v>250</v>
      </c>
      <c r="F66">
        <v>49</v>
      </c>
      <c r="G66" t="s">
        <v>39</v>
      </c>
      <c r="H66" t="s">
        <v>36</v>
      </c>
      <c r="I66">
        <v>14</v>
      </c>
      <c r="J66" t="s">
        <v>40</v>
      </c>
      <c r="K66" t="s">
        <v>45</v>
      </c>
      <c r="L66" t="s">
        <v>52</v>
      </c>
      <c r="M66">
        <v>1</v>
      </c>
      <c r="N66">
        <v>88</v>
      </c>
      <c r="O66" t="s">
        <v>48</v>
      </c>
      <c r="P66">
        <v>40</v>
      </c>
      <c r="Q66">
        <v>60</v>
      </c>
      <c r="R66">
        <v>20</v>
      </c>
      <c r="S66">
        <v>100</v>
      </c>
      <c r="T66">
        <v>48</v>
      </c>
      <c r="U66" t="s">
        <v>35</v>
      </c>
    </row>
    <row r="67" spans="1:21" x14ac:dyDescent="0.35">
      <c r="A67">
        <v>417</v>
      </c>
      <c r="B67">
        <v>49</v>
      </c>
      <c r="C67">
        <v>-5</v>
      </c>
      <c r="D67" s="1">
        <v>41011</v>
      </c>
      <c r="E67">
        <v>335</v>
      </c>
      <c r="F67">
        <v>69</v>
      </c>
      <c r="G67" t="s">
        <v>39</v>
      </c>
      <c r="H67" t="s">
        <v>22</v>
      </c>
      <c r="I67">
        <v>44</v>
      </c>
      <c r="J67" t="s">
        <v>23</v>
      </c>
      <c r="K67" t="s">
        <v>24</v>
      </c>
      <c r="L67" t="s">
        <v>61</v>
      </c>
      <c r="M67">
        <v>-5</v>
      </c>
      <c r="N67">
        <v>118</v>
      </c>
      <c r="O67" t="s">
        <v>62</v>
      </c>
      <c r="P67">
        <v>40</v>
      </c>
      <c r="Q67">
        <v>60</v>
      </c>
      <c r="R67">
        <v>0</v>
      </c>
      <c r="S67">
        <v>100</v>
      </c>
      <c r="T67">
        <v>74</v>
      </c>
      <c r="U67" t="s">
        <v>27</v>
      </c>
    </row>
    <row r="68" spans="1:21" x14ac:dyDescent="0.35">
      <c r="A68">
        <v>920</v>
      </c>
      <c r="B68">
        <v>41</v>
      </c>
      <c r="C68">
        <v>0</v>
      </c>
      <c r="D68" s="1">
        <v>41041</v>
      </c>
      <c r="E68">
        <v>320</v>
      </c>
      <c r="F68">
        <v>66</v>
      </c>
      <c r="G68" t="s">
        <v>39</v>
      </c>
      <c r="H68" t="s">
        <v>22</v>
      </c>
      <c r="I68">
        <v>12</v>
      </c>
      <c r="J68" t="s">
        <v>23</v>
      </c>
      <c r="K68" t="s">
        <v>24</v>
      </c>
      <c r="L68" t="s">
        <v>61</v>
      </c>
      <c r="M68">
        <v>30</v>
      </c>
      <c r="N68">
        <v>107</v>
      </c>
      <c r="O68" t="s">
        <v>64</v>
      </c>
      <c r="P68">
        <v>30</v>
      </c>
      <c r="Q68">
        <v>60</v>
      </c>
      <c r="R68">
        <v>30</v>
      </c>
      <c r="S68">
        <v>90</v>
      </c>
      <c r="T68">
        <v>36</v>
      </c>
      <c r="U68" t="s">
        <v>27</v>
      </c>
    </row>
    <row r="69" spans="1:21" x14ac:dyDescent="0.35">
      <c r="A69">
        <v>573</v>
      </c>
      <c r="B69">
        <v>92</v>
      </c>
      <c r="C69">
        <v>-4</v>
      </c>
      <c r="D69" s="1">
        <v>41072</v>
      </c>
      <c r="E69">
        <v>1898</v>
      </c>
      <c r="F69">
        <v>68</v>
      </c>
      <c r="G69" t="s">
        <v>39</v>
      </c>
      <c r="H69" t="s">
        <v>22</v>
      </c>
      <c r="I69">
        <v>28</v>
      </c>
      <c r="J69" t="s">
        <v>23</v>
      </c>
      <c r="K69" t="s">
        <v>24</v>
      </c>
      <c r="L69" t="s">
        <v>25</v>
      </c>
      <c r="M69">
        <v>16</v>
      </c>
      <c r="N69">
        <v>160</v>
      </c>
      <c r="O69" t="s">
        <v>62</v>
      </c>
      <c r="P69">
        <v>80</v>
      </c>
      <c r="Q69">
        <v>60</v>
      </c>
      <c r="R69">
        <v>20</v>
      </c>
      <c r="S69">
        <v>140</v>
      </c>
      <c r="T69">
        <v>52</v>
      </c>
      <c r="U69" t="s">
        <v>27</v>
      </c>
    </row>
    <row r="70" spans="1:21" x14ac:dyDescent="0.35">
      <c r="A70">
        <v>475</v>
      </c>
      <c r="B70">
        <v>68</v>
      </c>
      <c r="C70">
        <v>7</v>
      </c>
      <c r="D70" s="1">
        <v>41102</v>
      </c>
      <c r="E70">
        <v>619</v>
      </c>
      <c r="F70">
        <v>85</v>
      </c>
      <c r="G70" t="s">
        <v>39</v>
      </c>
      <c r="H70" t="s">
        <v>31</v>
      </c>
      <c r="I70">
        <v>25</v>
      </c>
      <c r="J70" t="s">
        <v>23</v>
      </c>
      <c r="K70" t="s">
        <v>24</v>
      </c>
      <c r="L70" t="s">
        <v>25</v>
      </c>
      <c r="M70">
        <v>27</v>
      </c>
      <c r="N70">
        <v>153</v>
      </c>
      <c r="O70" t="s">
        <v>44</v>
      </c>
      <c r="P70">
        <v>50</v>
      </c>
      <c r="Q70">
        <v>60</v>
      </c>
      <c r="R70">
        <v>20</v>
      </c>
      <c r="S70">
        <v>110</v>
      </c>
      <c r="T70">
        <v>58</v>
      </c>
      <c r="U70" t="s">
        <v>27</v>
      </c>
    </row>
    <row r="71" spans="1:21" x14ac:dyDescent="0.35">
      <c r="A71">
        <v>475</v>
      </c>
      <c r="B71">
        <v>63</v>
      </c>
      <c r="C71">
        <v>-4</v>
      </c>
      <c r="D71" s="1">
        <v>41133</v>
      </c>
      <c r="E71">
        <v>1075</v>
      </c>
      <c r="F71">
        <v>76</v>
      </c>
      <c r="G71" t="s">
        <v>39</v>
      </c>
      <c r="H71" t="s">
        <v>31</v>
      </c>
      <c r="I71">
        <v>19</v>
      </c>
      <c r="J71" t="s">
        <v>23</v>
      </c>
      <c r="K71" t="s">
        <v>24</v>
      </c>
      <c r="L71" t="s">
        <v>28</v>
      </c>
      <c r="M71">
        <v>36</v>
      </c>
      <c r="N71">
        <v>139</v>
      </c>
      <c r="O71" t="s">
        <v>44</v>
      </c>
      <c r="P71">
        <v>40</v>
      </c>
      <c r="Q71">
        <v>60</v>
      </c>
      <c r="R71">
        <v>40</v>
      </c>
      <c r="S71">
        <v>100</v>
      </c>
      <c r="T71">
        <v>40</v>
      </c>
      <c r="U71" t="s">
        <v>27</v>
      </c>
    </row>
    <row r="72" spans="1:21" x14ac:dyDescent="0.35">
      <c r="A72">
        <v>435</v>
      </c>
      <c r="B72">
        <v>92</v>
      </c>
      <c r="C72">
        <v>-3</v>
      </c>
      <c r="D72" s="1">
        <v>41164</v>
      </c>
      <c r="E72">
        <v>1898</v>
      </c>
      <c r="F72">
        <v>68</v>
      </c>
      <c r="G72" t="s">
        <v>39</v>
      </c>
      <c r="H72" t="s">
        <v>36</v>
      </c>
      <c r="I72">
        <v>28</v>
      </c>
      <c r="J72" t="s">
        <v>23</v>
      </c>
      <c r="K72" t="s">
        <v>24</v>
      </c>
      <c r="L72" t="s">
        <v>28</v>
      </c>
      <c r="M72">
        <v>17</v>
      </c>
      <c r="N72">
        <v>160</v>
      </c>
      <c r="O72" t="s">
        <v>49</v>
      </c>
      <c r="P72">
        <v>80</v>
      </c>
      <c r="Q72">
        <v>60</v>
      </c>
      <c r="R72">
        <v>20</v>
      </c>
      <c r="S72">
        <v>140</v>
      </c>
      <c r="T72">
        <v>51</v>
      </c>
      <c r="U72" t="s">
        <v>27</v>
      </c>
    </row>
    <row r="73" spans="1:21" x14ac:dyDescent="0.35">
      <c r="A73">
        <v>920</v>
      </c>
      <c r="B73">
        <v>55</v>
      </c>
      <c r="C73">
        <v>-3</v>
      </c>
      <c r="D73" s="1">
        <v>41194</v>
      </c>
      <c r="E73">
        <v>627</v>
      </c>
      <c r="F73">
        <v>76</v>
      </c>
      <c r="G73" t="s">
        <v>39</v>
      </c>
      <c r="H73" t="s">
        <v>22</v>
      </c>
      <c r="I73">
        <v>49</v>
      </c>
      <c r="J73" t="s">
        <v>23</v>
      </c>
      <c r="K73" t="s">
        <v>32</v>
      </c>
      <c r="L73" t="s">
        <v>70</v>
      </c>
      <c r="M73">
        <v>-3</v>
      </c>
      <c r="N73">
        <v>131</v>
      </c>
      <c r="O73" t="s">
        <v>64</v>
      </c>
      <c r="P73">
        <v>40</v>
      </c>
      <c r="Q73">
        <v>60</v>
      </c>
      <c r="R73">
        <v>0</v>
      </c>
      <c r="S73">
        <v>100</v>
      </c>
      <c r="T73">
        <v>79</v>
      </c>
      <c r="U73" t="s">
        <v>35</v>
      </c>
    </row>
    <row r="74" spans="1:21" x14ac:dyDescent="0.35">
      <c r="A74">
        <v>720</v>
      </c>
      <c r="B74">
        <v>51</v>
      </c>
      <c r="C74">
        <v>-37</v>
      </c>
      <c r="D74" s="1">
        <v>41225</v>
      </c>
      <c r="E74">
        <v>503</v>
      </c>
      <c r="F74">
        <v>71</v>
      </c>
      <c r="G74" t="s">
        <v>21</v>
      </c>
      <c r="H74" t="s">
        <v>22</v>
      </c>
      <c r="I74">
        <v>46</v>
      </c>
      <c r="J74" t="s">
        <v>23</v>
      </c>
      <c r="K74" t="s">
        <v>24</v>
      </c>
      <c r="L74" t="s">
        <v>25</v>
      </c>
      <c r="M74">
        <v>-7</v>
      </c>
      <c r="N74">
        <v>130</v>
      </c>
      <c r="O74" t="s">
        <v>26</v>
      </c>
      <c r="P74">
        <v>30</v>
      </c>
      <c r="Q74">
        <v>60</v>
      </c>
      <c r="R74">
        <v>30</v>
      </c>
      <c r="S74">
        <v>90</v>
      </c>
      <c r="T74">
        <v>76</v>
      </c>
      <c r="U74" t="s">
        <v>27</v>
      </c>
    </row>
    <row r="75" spans="1:21" x14ac:dyDescent="0.35">
      <c r="A75">
        <v>970</v>
      </c>
      <c r="B75">
        <v>52</v>
      </c>
      <c r="C75">
        <v>-11</v>
      </c>
      <c r="D75" s="1">
        <v>41255</v>
      </c>
      <c r="E75">
        <v>405</v>
      </c>
      <c r="F75">
        <v>71</v>
      </c>
      <c r="G75" t="s">
        <v>21</v>
      </c>
      <c r="H75" t="s">
        <v>22</v>
      </c>
      <c r="I75">
        <v>17</v>
      </c>
      <c r="J75" t="s">
        <v>23</v>
      </c>
      <c r="K75" t="s">
        <v>24</v>
      </c>
      <c r="L75" t="s">
        <v>28</v>
      </c>
      <c r="M75">
        <v>39</v>
      </c>
      <c r="N75">
        <v>131</v>
      </c>
      <c r="O75" t="s">
        <v>26</v>
      </c>
      <c r="P75">
        <v>30</v>
      </c>
      <c r="Q75">
        <v>60</v>
      </c>
      <c r="R75">
        <v>50</v>
      </c>
      <c r="S75">
        <v>90</v>
      </c>
      <c r="T75">
        <v>45</v>
      </c>
      <c r="U75" t="s">
        <v>27</v>
      </c>
    </row>
    <row r="76" spans="1:21" x14ac:dyDescent="0.35">
      <c r="A76">
        <v>430</v>
      </c>
      <c r="B76">
        <v>43</v>
      </c>
      <c r="C76">
        <v>-8</v>
      </c>
      <c r="D76" t="s">
        <v>102</v>
      </c>
      <c r="E76">
        <v>419</v>
      </c>
      <c r="F76">
        <v>64</v>
      </c>
      <c r="G76" t="s">
        <v>21</v>
      </c>
      <c r="H76" t="s">
        <v>29</v>
      </c>
      <c r="I76">
        <v>13</v>
      </c>
      <c r="J76" t="s">
        <v>23</v>
      </c>
      <c r="K76" t="s">
        <v>24</v>
      </c>
      <c r="L76" t="s">
        <v>25</v>
      </c>
      <c r="M76">
        <v>42</v>
      </c>
      <c r="N76">
        <v>114</v>
      </c>
      <c r="O76" t="s">
        <v>30</v>
      </c>
      <c r="P76">
        <v>30</v>
      </c>
      <c r="Q76">
        <v>60</v>
      </c>
      <c r="R76">
        <v>50</v>
      </c>
      <c r="S76">
        <v>90</v>
      </c>
      <c r="T76">
        <v>36</v>
      </c>
      <c r="U76" t="s">
        <v>27</v>
      </c>
    </row>
    <row r="77" spans="1:21" x14ac:dyDescent="0.35">
      <c r="A77">
        <v>561</v>
      </c>
      <c r="B77">
        <v>38</v>
      </c>
      <c r="C77">
        <v>2</v>
      </c>
      <c r="D77" t="s">
        <v>103</v>
      </c>
      <c r="E77">
        <v>871</v>
      </c>
      <c r="F77">
        <v>56</v>
      </c>
      <c r="G77" t="s">
        <v>21</v>
      </c>
      <c r="H77" t="s">
        <v>31</v>
      </c>
      <c r="I77">
        <v>10</v>
      </c>
      <c r="J77" t="s">
        <v>23</v>
      </c>
      <c r="K77" t="s">
        <v>32</v>
      </c>
      <c r="L77" t="s">
        <v>33</v>
      </c>
      <c r="M77">
        <v>52</v>
      </c>
      <c r="N77">
        <v>100</v>
      </c>
      <c r="O77" t="s">
        <v>34</v>
      </c>
      <c r="P77">
        <v>40</v>
      </c>
      <c r="Q77">
        <v>60</v>
      </c>
      <c r="R77">
        <v>50</v>
      </c>
      <c r="S77">
        <v>100</v>
      </c>
      <c r="T77">
        <v>21</v>
      </c>
      <c r="U77" t="s">
        <v>35</v>
      </c>
    </row>
    <row r="78" spans="1:21" x14ac:dyDescent="0.35">
      <c r="A78">
        <v>510</v>
      </c>
      <c r="B78">
        <v>72</v>
      </c>
      <c r="C78">
        <v>33</v>
      </c>
      <c r="D78" t="s">
        <v>104</v>
      </c>
      <c r="E78">
        <v>650</v>
      </c>
      <c r="F78">
        <v>110</v>
      </c>
      <c r="G78" t="s">
        <v>21</v>
      </c>
      <c r="H78" t="s">
        <v>36</v>
      </c>
      <c r="I78">
        <v>23</v>
      </c>
      <c r="J78" t="s">
        <v>23</v>
      </c>
      <c r="K78" t="s">
        <v>32</v>
      </c>
      <c r="L78" t="s">
        <v>37</v>
      </c>
      <c r="M78">
        <v>83</v>
      </c>
      <c r="N78">
        <v>194</v>
      </c>
      <c r="O78" t="s">
        <v>38</v>
      </c>
      <c r="P78">
        <v>20</v>
      </c>
      <c r="Q78">
        <v>60</v>
      </c>
      <c r="R78">
        <v>50</v>
      </c>
      <c r="S78">
        <v>80</v>
      </c>
      <c r="T78">
        <v>54</v>
      </c>
      <c r="U78" t="s">
        <v>35</v>
      </c>
    </row>
    <row r="79" spans="1:21" x14ac:dyDescent="0.35">
      <c r="A79">
        <v>563</v>
      </c>
      <c r="B79">
        <v>0</v>
      </c>
      <c r="C79">
        <v>-14</v>
      </c>
      <c r="D79" t="s">
        <v>105</v>
      </c>
      <c r="E79">
        <v>430</v>
      </c>
      <c r="F79">
        <v>43</v>
      </c>
      <c r="G79" t="s">
        <v>39</v>
      </c>
      <c r="H79" t="s">
        <v>22</v>
      </c>
      <c r="I79">
        <v>0</v>
      </c>
      <c r="J79" t="s">
        <v>40</v>
      </c>
      <c r="K79" t="s">
        <v>41</v>
      </c>
      <c r="L79" t="s">
        <v>42</v>
      </c>
      <c r="M79">
        <v>46</v>
      </c>
      <c r="N79">
        <v>46</v>
      </c>
      <c r="O79" t="s">
        <v>43</v>
      </c>
      <c r="P79">
        <v>0</v>
      </c>
      <c r="Q79">
        <v>60</v>
      </c>
      <c r="R79">
        <v>60</v>
      </c>
      <c r="S79">
        <v>60</v>
      </c>
      <c r="T79">
        <v>12</v>
      </c>
      <c r="U79" t="s">
        <v>27</v>
      </c>
    </row>
    <row r="80" spans="1:21" x14ac:dyDescent="0.35">
      <c r="A80">
        <v>203</v>
      </c>
      <c r="B80">
        <v>47</v>
      </c>
      <c r="C80">
        <v>-19</v>
      </c>
      <c r="D80" t="s">
        <v>106</v>
      </c>
      <c r="E80">
        <v>375</v>
      </c>
      <c r="F80">
        <v>64</v>
      </c>
      <c r="G80" t="s">
        <v>39</v>
      </c>
      <c r="H80" t="s">
        <v>31</v>
      </c>
      <c r="I80">
        <v>15</v>
      </c>
      <c r="J80" t="s">
        <v>40</v>
      </c>
      <c r="K80" t="s">
        <v>41</v>
      </c>
      <c r="L80" t="s">
        <v>42</v>
      </c>
      <c r="M80">
        <v>31</v>
      </c>
      <c r="N80">
        <v>118</v>
      </c>
      <c r="O80" t="s">
        <v>44</v>
      </c>
      <c r="P80">
        <v>30</v>
      </c>
      <c r="Q80">
        <v>60</v>
      </c>
      <c r="R80">
        <v>50</v>
      </c>
      <c r="S80">
        <v>90</v>
      </c>
      <c r="T80">
        <v>43</v>
      </c>
      <c r="U80" t="s">
        <v>27</v>
      </c>
    </row>
    <row r="81" spans="1:21" x14ac:dyDescent="0.35">
      <c r="A81">
        <v>405</v>
      </c>
      <c r="B81">
        <v>27</v>
      </c>
      <c r="C81">
        <v>-29</v>
      </c>
      <c r="D81" t="s">
        <v>107</v>
      </c>
      <c r="E81">
        <v>859</v>
      </c>
      <c r="F81">
        <v>39</v>
      </c>
      <c r="G81" t="s">
        <v>39</v>
      </c>
      <c r="H81" t="s">
        <v>29</v>
      </c>
      <c r="I81">
        <v>7</v>
      </c>
      <c r="J81" t="s">
        <v>40</v>
      </c>
      <c r="K81" t="s">
        <v>45</v>
      </c>
      <c r="L81" t="s">
        <v>46</v>
      </c>
      <c r="M81">
        <v>31</v>
      </c>
      <c r="N81">
        <v>70</v>
      </c>
      <c r="O81" t="s">
        <v>47</v>
      </c>
      <c r="P81">
        <v>30</v>
      </c>
      <c r="Q81">
        <v>60</v>
      </c>
      <c r="R81">
        <v>60</v>
      </c>
      <c r="S81">
        <v>90</v>
      </c>
      <c r="T81">
        <v>18</v>
      </c>
      <c r="U81" t="s">
        <v>27</v>
      </c>
    </row>
    <row r="82" spans="1:21" x14ac:dyDescent="0.35">
      <c r="A82">
        <v>775</v>
      </c>
      <c r="B82">
        <v>31</v>
      </c>
      <c r="C82">
        <v>-40</v>
      </c>
      <c r="D82" t="s">
        <v>108</v>
      </c>
      <c r="E82">
        <v>1000</v>
      </c>
      <c r="F82">
        <v>37</v>
      </c>
      <c r="G82" t="s">
        <v>39</v>
      </c>
      <c r="H82" t="s">
        <v>36</v>
      </c>
      <c r="I82">
        <v>9</v>
      </c>
      <c r="J82" t="s">
        <v>40</v>
      </c>
      <c r="K82" t="s">
        <v>45</v>
      </c>
      <c r="L82" t="s">
        <v>46</v>
      </c>
      <c r="M82">
        <v>10</v>
      </c>
      <c r="N82">
        <v>72</v>
      </c>
      <c r="O82" t="s">
        <v>48</v>
      </c>
      <c r="P82">
        <v>30</v>
      </c>
      <c r="Q82">
        <v>60</v>
      </c>
      <c r="R82">
        <v>50</v>
      </c>
      <c r="S82">
        <v>90</v>
      </c>
      <c r="T82">
        <v>30</v>
      </c>
      <c r="U82" t="s">
        <v>27</v>
      </c>
    </row>
    <row r="83" spans="1:21" x14ac:dyDescent="0.35">
      <c r="A83">
        <v>435</v>
      </c>
      <c r="B83">
        <v>40</v>
      </c>
      <c r="C83">
        <v>-5</v>
      </c>
      <c r="D83" t="s">
        <v>109</v>
      </c>
      <c r="E83">
        <v>881</v>
      </c>
      <c r="F83">
        <v>59</v>
      </c>
      <c r="G83" t="s">
        <v>39</v>
      </c>
      <c r="H83" t="s">
        <v>36</v>
      </c>
      <c r="I83">
        <v>11</v>
      </c>
      <c r="J83" t="s">
        <v>40</v>
      </c>
      <c r="K83" t="s">
        <v>41</v>
      </c>
      <c r="L83" t="s">
        <v>42</v>
      </c>
      <c r="M83">
        <v>55</v>
      </c>
      <c r="N83">
        <v>106</v>
      </c>
      <c r="O83" t="s">
        <v>49</v>
      </c>
      <c r="P83">
        <v>20</v>
      </c>
      <c r="Q83">
        <v>60</v>
      </c>
      <c r="R83">
        <v>60</v>
      </c>
      <c r="S83">
        <v>80</v>
      </c>
      <c r="T83">
        <v>22</v>
      </c>
      <c r="U83" t="s">
        <v>27</v>
      </c>
    </row>
    <row r="84" spans="1:21" x14ac:dyDescent="0.35">
      <c r="A84">
        <v>603</v>
      </c>
      <c r="B84">
        <v>49</v>
      </c>
      <c r="C84">
        <v>-11</v>
      </c>
      <c r="D84" t="s">
        <v>110</v>
      </c>
      <c r="E84">
        <v>310</v>
      </c>
      <c r="F84">
        <v>71</v>
      </c>
      <c r="G84" t="s">
        <v>39</v>
      </c>
      <c r="H84" t="s">
        <v>31</v>
      </c>
      <c r="I84">
        <v>15</v>
      </c>
      <c r="J84" t="s">
        <v>40</v>
      </c>
      <c r="K84" t="s">
        <v>45</v>
      </c>
      <c r="L84" t="s">
        <v>50</v>
      </c>
      <c r="M84">
        <v>49</v>
      </c>
      <c r="N84">
        <v>128</v>
      </c>
      <c r="O84" t="s">
        <v>51</v>
      </c>
      <c r="P84">
        <v>30</v>
      </c>
      <c r="Q84">
        <v>60</v>
      </c>
      <c r="R84">
        <v>60</v>
      </c>
      <c r="S84">
        <v>90</v>
      </c>
      <c r="T84">
        <v>38</v>
      </c>
      <c r="U84" t="s">
        <v>35</v>
      </c>
    </row>
    <row r="85" spans="1:21" x14ac:dyDescent="0.35">
      <c r="A85">
        <v>603</v>
      </c>
      <c r="B85">
        <v>45</v>
      </c>
      <c r="C85">
        <v>-14</v>
      </c>
      <c r="D85" t="s">
        <v>111</v>
      </c>
      <c r="E85">
        <v>447</v>
      </c>
      <c r="F85">
        <v>69</v>
      </c>
      <c r="G85" t="s">
        <v>39</v>
      </c>
      <c r="H85" t="s">
        <v>31</v>
      </c>
      <c r="I85">
        <v>14</v>
      </c>
      <c r="J85" t="s">
        <v>40</v>
      </c>
      <c r="K85" t="s">
        <v>45</v>
      </c>
      <c r="L85" t="s">
        <v>52</v>
      </c>
      <c r="M85">
        <v>36</v>
      </c>
      <c r="N85">
        <v>121</v>
      </c>
      <c r="O85" t="s">
        <v>51</v>
      </c>
      <c r="P85">
        <v>30</v>
      </c>
      <c r="Q85">
        <v>60</v>
      </c>
      <c r="R85">
        <v>50</v>
      </c>
      <c r="S85">
        <v>90</v>
      </c>
      <c r="T85">
        <v>45</v>
      </c>
      <c r="U85" t="s">
        <v>35</v>
      </c>
    </row>
    <row r="86" spans="1:21" x14ac:dyDescent="0.35">
      <c r="A86">
        <v>603</v>
      </c>
      <c r="B86">
        <v>45</v>
      </c>
      <c r="C86">
        <v>-40</v>
      </c>
      <c r="D86" t="s">
        <v>112</v>
      </c>
      <c r="E86">
        <v>320</v>
      </c>
      <c r="F86">
        <v>64</v>
      </c>
      <c r="G86" t="s">
        <v>39</v>
      </c>
      <c r="H86" t="s">
        <v>31</v>
      </c>
      <c r="I86">
        <v>41</v>
      </c>
      <c r="J86" t="s">
        <v>40</v>
      </c>
      <c r="K86" t="s">
        <v>41</v>
      </c>
      <c r="L86" t="s">
        <v>53</v>
      </c>
      <c r="M86">
        <v>-10</v>
      </c>
      <c r="N86">
        <v>116</v>
      </c>
      <c r="O86" t="s">
        <v>51</v>
      </c>
      <c r="P86">
        <v>30</v>
      </c>
      <c r="Q86">
        <v>60</v>
      </c>
      <c r="R86">
        <v>30</v>
      </c>
      <c r="S86">
        <v>90</v>
      </c>
      <c r="T86">
        <v>71</v>
      </c>
      <c r="U86" t="s">
        <v>35</v>
      </c>
    </row>
    <row r="87" spans="1:21" x14ac:dyDescent="0.35">
      <c r="A87">
        <v>504</v>
      </c>
      <c r="B87">
        <v>60</v>
      </c>
      <c r="C87">
        <v>-9</v>
      </c>
      <c r="D87" t="s">
        <v>113</v>
      </c>
      <c r="E87">
        <v>-762</v>
      </c>
      <c r="F87">
        <v>84</v>
      </c>
      <c r="G87" t="s">
        <v>39</v>
      </c>
      <c r="H87" t="s">
        <v>29</v>
      </c>
      <c r="I87">
        <v>54</v>
      </c>
      <c r="J87" t="s">
        <v>40</v>
      </c>
      <c r="K87" t="s">
        <v>41</v>
      </c>
      <c r="L87" t="s">
        <v>55</v>
      </c>
      <c r="M87">
        <v>1</v>
      </c>
      <c r="N87">
        <v>153</v>
      </c>
      <c r="O87" t="s">
        <v>56</v>
      </c>
      <c r="P87">
        <v>30</v>
      </c>
      <c r="Q87">
        <v>60</v>
      </c>
      <c r="R87">
        <v>10</v>
      </c>
      <c r="S87">
        <v>90</v>
      </c>
      <c r="T87">
        <v>83</v>
      </c>
      <c r="U87" t="s">
        <v>35</v>
      </c>
    </row>
    <row r="88" spans="1:21" x14ac:dyDescent="0.35">
      <c r="A88">
        <v>702</v>
      </c>
      <c r="B88">
        <v>34</v>
      </c>
      <c r="C88">
        <v>-33</v>
      </c>
      <c r="D88" t="s">
        <v>114</v>
      </c>
      <c r="E88">
        <v>240</v>
      </c>
      <c r="F88">
        <v>43</v>
      </c>
      <c r="G88" t="s">
        <v>39</v>
      </c>
      <c r="H88" t="s">
        <v>36</v>
      </c>
      <c r="I88">
        <v>12</v>
      </c>
      <c r="J88" t="s">
        <v>40</v>
      </c>
      <c r="K88" t="s">
        <v>45</v>
      </c>
      <c r="L88" t="s">
        <v>52</v>
      </c>
      <c r="M88">
        <v>-3</v>
      </c>
      <c r="N88">
        <v>82</v>
      </c>
      <c r="O88" t="s">
        <v>48</v>
      </c>
      <c r="P88">
        <v>40</v>
      </c>
      <c r="Q88">
        <v>60</v>
      </c>
      <c r="R88">
        <v>30</v>
      </c>
      <c r="S88">
        <v>100</v>
      </c>
      <c r="T88">
        <v>45</v>
      </c>
      <c r="U88" t="s">
        <v>35</v>
      </c>
    </row>
    <row r="89" spans="1:21" x14ac:dyDescent="0.35">
      <c r="A89">
        <v>971</v>
      </c>
      <c r="B89">
        <v>54</v>
      </c>
      <c r="C89">
        <v>-22</v>
      </c>
      <c r="D89" t="s">
        <v>115</v>
      </c>
      <c r="E89">
        <v>404</v>
      </c>
      <c r="F89">
        <v>66</v>
      </c>
      <c r="G89" t="s">
        <v>39</v>
      </c>
      <c r="H89" t="s">
        <v>36</v>
      </c>
      <c r="I89">
        <v>20</v>
      </c>
      <c r="J89" t="s">
        <v>40</v>
      </c>
      <c r="K89" t="s">
        <v>41</v>
      </c>
      <c r="L89" t="s">
        <v>55</v>
      </c>
      <c r="M89">
        <v>18</v>
      </c>
      <c r="N89">
        <v>128</v>
      </c>
      <c r="O89" t="s">
        <v>59</v>
      </c>
      <c r="P89">
        <v>40</v>
      </c>
      <c r="Q89">
        <v>60</v>
      </c>
      <c r="R89">
        <v>40</v>
      </c>
      <c r="S89">
        <v>100</v>
      </c>
      <c r="T89">
        <v>54</v>
      </c>
      <c r="U89" t="s">
        <v>35</v>
      </c>
    </row>
    <row r="90" spans="1:21" x14ac:dyDescent="0.35">
      <c r="A90">
        <v>573</v>
      </c>
      <c r="B90">
        <v>45</v>
      </c>
      <c r="C90">
        <v>-39</v>
      </c>
      <c r="D90" t="s">
        <v>116</v>
      </c>
      <c r="E90">
        <v>320</v>
      </c>
      <c r="F90">
        <v>64</v>
      </c>
      <c r="G90" t="s">
        <v>39</v>
      </c>
      <c r="H90" t="s">
        <v>22</v>
      </c>
      <c r="I90">
        <v>41</v>
      </c>
      <c r="J90" t="s">
        <v>23</v>
      </c>
      <c r="K90" t="s">
        <v>24</v>
      </c>
      <c r="L90" t="s">
        <v>61</v>
      </c>
      <c r="M90">
        <v>-9</v>
      </c>
      <c r="N90">
        <v>116</v>
      </c>
      <c r="O90" t="s">
        <v>62</v>
      </c>
      <c r="P90">
        <v>20</v>
      </c>
      <c r="Q90">
        <v>60</v>
      </c>
      <c r="R90">
        <v>30</v>
      </c>
      <c r="S90">
        <v>80</v>
      </c>
      <c r="T90">
        <v>70</v>
      </c>
      <c r="U90" t="s">
        <v>27</v>
      </c>
    </row>
    <row r="91" spans="1:21" x14ac:dyDescent="0.35">
      <c r="A91">
        <v>262</v>
      </c>
      <c r="B91">
        <v>48</v>
      </c>
      <c r="C91">
        <v>7</v>
      </c>
      <c r="D91" t="s">
        <v>117</v>
      </c>
      <c r="E91">
        <v>851</v>
      </c>
      <c r="F91">
        <v>70</v>
      </c>
      <c r="G91" t="s">
        <v>39</v>
      </c>
      <c r="H91" t="s">
        <v>22</v>
      </c>
      <c r="I91">
        <v>13</v>
      </c>
      <c r="J91" t="s">
        <v>23</v>
      </c>
      <c r="K91" t="s">
        <v>24</v>
      </c>
      <c r="L91" t="s">
        <v>25</v>
      </c>
      <c r="M91">
        <v>67</v>
      </c>
      <c r="N91">
        <v>126</v>
      </c>
      <c r="O91" t="s">
        <v>64</v>
      </c>
      <c r="P91">
        <v>30</v>
      </c>
      <c r="Q91">
        <v>60</v>
      </c>
      <c r="R91">
        <v>60</v>
      </c>
      <c r="S91">
        <v>90</v>
      </c>
      <c r="T91">
        <v>25</v>
      </c>
      <c r="U91" t="s">
        <v>27</v>
      </c>
    </row>
    <row r="92" spans="1:21" x14ac:dyDescent="0.35">
      <c r="A92">
        <v>801</v>
      </c>
      <c r="B92">
        <v>49</v>
      </c>
      <c r="C92">
        <v>-11</v>
      </c>
      <c r="D92" t="s">
        <v>118</v>
      </c>
      <c r="E92">
        <v>310</v>
      </c>
      <c r="F92">
        <v>71</v>
      </c>
      <c r="G92" t="s">
        <v>39</v>
      </c>
      <c r="H92" t="s">
        <v>36</v>
      </c>
      <c r="I92">
        <v>15</v>
      </c>
      <c r="J92" t="s">
        <v>23</v>
      </c>
      <c r="K92" t="s">
        <v>24</v>
      </c>
      <c r="L92" t="s">
        <v>61</v>
      </c>
      <c r="M92">
        <v>49</v>
      </c>
      <c r="N92">
        <v>128</v>
      </c>
      <c r="O92" t="s">
        <v>49</v>
      </c>
      <c r="P92">
        <v>30</v>
      </c>
      <c r="Q92">
        <v>60</v>
      </c>
      <c r="R92">
        <v>60</v>
      </c>
      <c r="S92">
        <v>90</v>
      </c>
      <c r="T92">
        <v>38</v>
      </c>
      <c r="U92" t="s">
        <v>27</v>
      </c>
    </row>
    <row r="93" spans="1:21" x14ac:dyDescent="0.35">
      <c r="A93">
        <v>509</v>
      </c>
      <c r="B93">
        <v>48</v>
      </c>
      <c r="C93">
        <v>10</v>
      </c>
      <c r="D93" t="s">
        <v>119</v>
      </c>
      <c r="E93">
        <v>829</v>
      </c>
      <c r="F93">
        <v>71</v>
      </c>
      <c r="G93" t="s">
        <v>39</v>
      </c>
      <c r="H93" t="s">
        <v>36</v>
      </c>
      <c r="I93">
        <v>13</v>
      </c>
      <c r="J93" t="s">
        <v>23</v>
      </c>
      <c r="K93" t="s">
        <v>24</v>
      </c>
      <c r="L93" t="s">
        <v>25</v>
      </c>
      <c r="M93">
        <v>70</v>
      </c>
      <c r="N93">
        <v>127</v>
      </c>
      <c r="O93" t="s">
        <v>67</v>
      </c>
      <c r="P93">
        <v>30</v>
      </c>
      <c r="Q93">
        <v>60</v>
      </c>
      <c r="R93">
        <v>60</v>
      </c>
      <c r="S93">
        <v>90</v>
      </c>
      <c r="T93">
        <v>24</v>
      </c>
      <c r="U93" t="s">
        <v>27</v>
      </c>
    </row>
    <row r="94" spans="1:21" x14ac:dyDescent="0.35">
      <c r="A94">
        <v>475</v>
      </c>
      <c r="B94">
        <v>40</v>
      </c>
      <c r="C94">
        <v>3</v>
      </c>
      <c r="D94" t="s">
        <v>120</v>
      </c>
      <c r="E94">
        <v>881</v>
      </c>
      <c r="F94">
        <v>59</v>
      </c>
      <c r="G94" t="s">
        <v>39</v>
      </c>
      <c r="H94" t="s">
        <v>31</v>
      </c>
      <c r="I94">
        <v>11</v>
      </c>
      <c r="J94" t="s">
        <v>23</v>
      </c>
      <c r="K94" t="s">
        <v>32</v>
      </c>
      <c r="L94" t="s">
        <v>33</v>
      </c>
      <c r="M94">
        <v>53</v>
      </c>
      <c r="N94">
        <v>106</v>
      </c>
      <c r="O94" t="s">
        <v>44</v>
      </c>
      <c r="P94">
        <v>40</v>
      </c>
      <c r="Q94">
        <v>60</v>
      </c>
      <c r="R94">
        <v>50</v>
      </c>
      <c r="S94">
        <v>100</v>
      </c>
      <c r="T94">
        <v>23</v>
      </c>
      <c r="U94" t="s">
        <v>35</v>
      </c>
    </row>
    <row r="95" spans="1:21" x14ac:dyDescent="0.35">
      <c r="A95">
        <v>503</v>
      </c>
      <c r="B95">
        <v>82</v>
      </c>
      <c r="C95">
        <v>45</v>
      </c>
      <c r="D95" s="1">
        <v>41275</v>
      </c>
      <c r="E95">
        <v>788</v>
      </c>
      <c r="F95">
        <v>123</v>
      </c>
      <c r="G95" t="s">
        <v>39</v>
      </c>
      <c r="H95" t="s">
        <v>36</v>
      </c>
      <c r="I95">
        <v>27</v>
      </c>
      <c r="J95" t="s">
        <v>23</v>
      </c>
      <c r="K95" t="s">
        <v>32</v>
      </c>
      <c r="L95" t="s">
        <v>70</v>
      </c>
      <c r="M95">
        <v>95</v>
      </c>
      <c r="N95">
        <v>218</v>
      </c>
      <c r="O95" t="s">
        <v>59</v>
      </c>
      <c r="P95">
        <v>30</v>
      </c>
      <c r="Q95">
        <v>60</v>
      </c>
      <c r="R95">
        <v>50</v>
      </c>
      <c r="S95">
        <v>90</v>
      </c>
      <c r="T95">
        <v>59</v>
      </c>
      <c r="U95" t="s">
        <v>35</v>
      </c>
    </row>
    <row r="96" spans="1:21" x14ac:dyDescent="0.35">
      <c r="A96">
        <v>541</v>
      </c>
      <c r="B96">
        <v>91</v>
      </c>
      <c r="C96">
        <v>63</v>
      </c>
      <c r="D96" s="1">
        <v>41306</v>
      </c>
      <c r="E96">
        <v>656</v>
      </c>
      <c r="F96">
        <v>127</v>
      </c>
      <c r="G96" t="s">
        <v>39</v>
      </c>
      <c r="H96" t="s">
        <v>36</v>
      </c>
      <c r="I96">
        <v>28</v>
      </c>
      <c r="J96" t="s">
        <v>23</v>
      </c>
      <c r="K96" t="s">
        <v>32</v>
      </c>
      <c r="L96" t="s">
        <v>37</v>
      </c>
      <c r="M96">
        <v>113</v>
      </c>
      <c r="N96">
        <v>232</v>
      </c>
      <c r="O96" t="s">
        <v>59</v>
      </c>
      <c r="P96">
        <v>40</v>
      </c>
      <c r="Q96">
        <v>60</v>
      </c>
      <c r="R96">
        <v>50</v>
      </c>
      <c r="S96">
        <v>100</v>
      </c>
      <c r="T96">
        <v>51</v>
      </c>
      <c r="U96" t="s">
        <v>35</v>
      </c>
    </row>
    <row r="97" spans="1:21" x14ac:dyDescent="0.35">
      <c r="A97">
        <v>936</v>
      </c>
      <c r="B97">
        <v>40</v>
      </c>
      <c r="C97">
        <v>-1</v>
      </c>
      <c r="D97" s="1">
        <v>41334</v>
      </c>
      <c r="E97">
        <v>536</v>
      </c>
      <c r="F97">
        <v>52</v>
      </c>
      <c r="G97" t="s">
        <v>21</v>
      </c>
      <c r="H97" t="s">
        <v>29</v>
      </c>
      <c r="I97">
        <v>13</v>
      </c>
      <c r="J97" t="s">
        <v>40</v>
      </c>
      <c r="K97" t="s">
        <v>45</v>
      </c>
      <c r="L97" t="s">
        <v>46</v>
      </c>
      <c r="M97">
        <v>39</v>
      </c>
      <c r="N97">
        <v>98</v>
      </c>
      <c r="O97" t="s">
        <v>30</v>
      </c>
      <c r="P97">
        <v>40</v>
      </c>
      <c r="Q97">
        <v>60</v>
      </c>
      <c r="R97">
        <v>40</v>
      </c>
      <c r="S97">
        <v>100</v>
      </c>
      <c r="T97">
        <v>26</v>
      </c>
      <c r="U97" t="s">
        <v>27</v>
      </c>
    </row>
    <row r="98" spans="1:21" x14ac:dyDescent="0.35">
      <c r="A98">
        <v>254</v>
      </c>
      <c r="B98">
        <v>50</v>
      </c>
      <c r="C98">
        <v>31</v>
      </c>
      <c r="D98" s="1">
        <v>41365</v>
      </c>
      <c r="E98">
        <v>589</v>
      </c>
      <c r="F98">
        <v>73</v>
      </c>
      <c r="G98" t="s">
        <v>21</v>
      </c>
      <c r="H98" t="s">
        <v>29</v>
      </c>
      <c r="I98">
        <v>14</v>
      </c>
      <c r="J98" t="s">
        <v>40</v>
      </c>
      <c r="K98" t="s">
        <v>41</v>
      </c>
      <c r="L98" t="s">
        <v>42</v>
      </c>
      <c r="M98">
        <v>71</v>
      </c>
      <c r="N98">
        <v>131</v>
      </c>
      <c r="O98" t="s">
        <v>30</v>
      </c>
      <c r="P98">
        <v>30</v>
      </c>
      <c r="Q98">
        <v>60</v>
      </c>
      <c r="R98">
        <v>40</v>
      </c>
      <c r="S98">
        <v>90</v>
      </c>
      <c r="T98">
        <v>25</v>
      </c>
      <c r="U98" t="s">
        <v>27</v>
      </c>
    </row>
    <row r="99" spans="1:21" x14ac:dyDescent="0.35">
      <c r="A99">
        <v>719</v>
      </c>
      <c r="B99">
        <v>40</v>
      </c>
      <c r="C99">
        <v>0</v>
      </c>
      <c r="D99" s="1">
        <v>41395</v>
      </c>
      <c r="E99">
        <v>536</v>
      </c>
      <c r="F99">
        <v>52</v>
      </c>
      <c r="G99" t="s">
        <v>21</v>
      </c>
      <c r="H99" t="s">
        <v>22</v>
      </c>
      <c r="I99">
        <v>13</v>
      </c>
      <c r="J99" t="s">
        <v>40</v>
      </c>
      <c r="K99" t="s">
        <v>45</v>
      </c>
      <c r="L99" t="s">
        <v>52</v>
      </c>
      <c r="M99">
        <v>40</v>
      </c>
      <c r="N99">
        <v>98</v>
      </c>
      <c r="O99" t="s">
        <v>26</v>
      </c>
      <c r="P99">
        <v>30</v>
      </c>
      <c r="Q99">
        <v>60</v>
      </c>
      <c r="R99">
        <v>40</v>
      </c>
      <c r="S99">
        <v>90</v>
      </c>
      <c r="T99">
        <v>25</v>
      </c>
      <c r="U99" t="s">
        <v>35</v>
      </c>
    </row>
    <row r="100" spans="1:21" x14ac:dyDescent="0.35">
      <c r="A100">
        <v>339</v>
      </c>
      <c r="B100">
        <v>52</v>
      </c>
      <c r="C100">
        <v>-12</v>
      </c>
      <c r="D100" s="1">
        <v>41426</v>
      </c>
      <c r="E100">
        <v>554</v>
      </c>
      <c r="F100">
        <v>68</v>
      </c>
      <c r="G100" t="s">
        <v>21</v>
      </c>
      <c r="H100" t="s">
        <v>31</v>
      </c>
      <c r="I100">
        <v>47</v>
      </c>
      <c r="J100" t="s">
        <v>40</v>
      </c>
      <c r="K100" t="s">
        <v>41</v>
      </c>
      <c r="L100" t="s">
        <v>53</v>
      </c>
      <c r="M100">
        <v>-12</v>
      </c>
      <c r="N100">
        <v>128</v>
      </c>
      <c r="O100" t="s">
        <v>76</v>
      </c>
      <c r="P100">
        <v>50</v>
      </c>
      <c r="Q100">
        <v>60</v>
      </c>
      <c r="R100">
        <v>0</v>
      </c>
      <c r="S100">
        <v>110</v>
      </c>
      <c r="T100">
        <v>76</v>
      </c>
      <c r="U100" t="s">
        <v>35</v>
      </c>
    </row>
    <row r="101" spans="1:21" x14ac:dyDescent="0.35">
      <c r="A101">
        <v>561</v>
      </c>
      <c r="B101">
        <v>75</v>
      </c>
      <c r="C101">
        <v>35</v>
      </c>
      <c r="D101" s="1">
        <v>41456</v>
      </c>
      <c r="E101">
        <v>1063</v>
      </c>
      <c r="F101">
        <v>89</v>
      </c>
      <c r="G101" t="s">
        <v>21</v>
      </c>
      <c r="H101" t="s">
        <v>31</v>
      </c>
      <c r="I101">
        <v>23</v>
      </c>
      <c r="J101" t="s">
        <v>23</v>
      </c>
      <c r="K101" t="s">
        <v>24</v>
      </c>
      <c r="L101" t="s">
        <v>28</v>
      </c>
      <c r="M101">
        <v>65</v>
      </c>
      <c r="N101">
        <v>175</v>
      </c>
      <c r="O101" t="s">
        <v>34</v>
      </c>
      <c r="P101">
        <v>50</v>
      </c>
      <c r="Q101">
        <v>60</v>
      </c>
      <c r="R101">
        <v>30</v>
      </c>
      <c r="S101">
        <v>110</v>
      </c>
      <c r="T101">
        <v>45</v>
      </c>
      <c r="U101" t="s">
        <v>27</v>
      </c>
    </row>
    <row r="102" spans="1:21" x14ac:dyDescent="0.35">
      <c r="A102">
        <v>806</v>
      </c>
      <c r="B102">
        <v>46</v>
      </c>
      <c r="C102">
        <v>16</v>
      </c>
      <c r="D102" s="1">
        <v>41487</v>
      </c>
      <c r="E102">
        <v>424</v>
      </c>
      <c r="F102">
        <v>68</v>
      </c>
      <c r="G102" t="s">
        <v>21</v>
      </c>
      <c r="H102" t="s">
        <v>29</v>
      </c>
      <c r="I102">
        <v>14</v>
      </c>
      <c r="J102" t="s">
        <v>23</v>
      </c>
      <c r="K102" t="s">
        <v>24</v>
      </c>
      <c r="L102" t="s">
        <v>25</v>
      </c>
      <c r="M102">
        <v>46</v>
      </c>
      <c r="N102">
        <v>121</v>
      </c>
      <c r="O102" t="s">
        <v>30</v>
      </c>
      <c r="P102">
        <v>40</v>
      </c>
      <c r="Q102">
        <v>60</v>
      </c>
      <c r="R102">
        <v>30</v>
      </c>
      <c r="S102">
        <v>100</v>
      </c>
      <c r="T102">
        <v>37</v>
      </c>
      <c r="U102" t="s">
        <v>27</v>
      </c>
    </row>
    <row r="103" spans="1:21" x14ac:dyDescent="0.35">
      <c r="A103">
        <v>719</v>
      </c>
      <c r="B103">
        <v>55</v>
      </c>
      <c r="C103">
        <v>2</v>
      </c>
      <c r="D103" s="1">
        <v>41518</v>
      </c>
      <c r="E103">
        <v>410</v>
      </c>
      <c r="F103">
        <v>69</v>
      </c>
      <c r="G103" t="s">
        <v>21</v>
      </c>
      <c r="H103" t="s">
        <v>22</v>
      </c>
      <c r="I103">
        <v>20</v>
      </c>
      <c r="J103" t="s">
        <v>23</v>
      </c>
      <c r="K103" t="s">
        <v>32</v>
      </c>
      <c r="L103" t="s">
        <v>33</v>
      </c>
      <c r="M103">
        <v>22</v>
      </c>
      <c r="N103">
        <v>132</v>
      </c>
      <c r="O103" t="s">
        <v>26</v>
      </c>
      <c r="P103">
        <v>40</v>
      </c>
      <c r="Q103">
        <v>60</v>
      </c>
      <c r="R103">
        <v>20</v>
      </c>
      <c r="S103">
        <v>100</v>
      </c>
      <c r="T103">
        <v>54</v>
      </c>
      <c r="U103" t="s">
        <v>35</v>
      </c>
    </row>
    <row r="104" spans="1:21" x14ac:dyDescent="0.35">
      <c r="A104">
        <v>708</v>
      </c>
      <c r="B104">
        <v>50</v>
      </c>
      <c r="C104">
        <v>31</v>
      </c>
      <c r="D104" s="1">
        <v>41548</v>
      </c>
      <c r="E104">
        <v>589</v>
      </c>
      <c r="F104">
        <v>73</v>
      </c>
      <c r="G104" t="s">
        <v>21</v>
      </c>
      <c r="H104" t="s">
        <v>22</v>
      </c>
      <c r="I104">
        <v>14</v>
      </c>
      <c r="J104" t="s">
        <v>23</v>
      </c>
      <c r="K104" t="s">
        <v>32</v>
      </c>
      <c r="L104" t="s">
        <v>33</v>
      </c>
      <c r="M104">
        <v>71</v>
      </c>
      <c r="N104">
        <v>131</v>
      </c>
      <c r="O104" t="s">
        <v>81</v>
      </c>
      <c r="P104">
        <v>40</v>
      </c>
      <c r="Q104">
        <v>60</v>
      </c>
      <c r="R104">
        <v>40</v>
      </c>
      <c r="S104">
        <v>100</v>
      </c>
      <c r="T104">
        <v>25</v>
      </c>
      <c r="U104" t="s">
        <v>35</v>
      </c>
    </row>
    <row r="105" spans="1:21" x14ac:dyDescent="0.35">
      <c r="A105">
        <v>719</v>
      </c>
      <c r="B105">
        <v>57</v>
      </c>
      <c r="C105">
        <v>13</v>
      </c>
      <c r="D105" s="1">
        <v>41579</v>
      </c>
      <c r="E105">
        <v>1042</v>
      </c>
      <c r="F105">
        <v>68</v>
      </c>
      <c r="G105" t="s">
        <v>21</v>
      </c>
      <c r="H105" t="s">
        <v>22</v>
      </c>
      <c r="I105">
        <v>17</v>
      </c>
      <c r="J105" t="s">
        <v>23</v>
      </c>
      <c r="K105" t="s">
        <v>32</v>
      </c>
      <c r="L105" t="s">
        <v>70</v>
      </c>
      <c r="M105">
        <v>43</v>
      </c>
      <c r="N105">
        <v>133</v>
      </c>
      <c r="O105" t="s">
        <v>26</v>
      </c>
      <c r="P105">
        <v>40</v>
      </c>
      <c r="Q105">
        <v>60</v>
      </c>
      <c r="R105">
        <v>30</v>
      </c>
      <c r="S105">
        <v>100</v>
      </c>
      <c r="T105">
        <v>39</v>
      </c>
      <c r="U105" t="s">
        <v>35</v>
      </c>
    </row>
    <row r="106" spans="1:21" x14ac:dyDescent="0.35">
      <c r="A106">
        <v>351</v>
      </c>
      <c r="B106">
        <v>36</v>
      </c>
      <c r="C106">
        <v>6</v>
      </c>
      <c r="D106" s="1">
        <v>41609</v>
      </c>
      <c r="E106">
        <v>862</v>
      </c>
      <c r="F106">
        <v>52</v>
      </c>
      <c r="G106" t="s">
        <v>21</v>
      </c>
      <c r="H106" t="s">
        <v>31</v>
      </c>
      <c r="I106">
        <v>10</v>
      </c>
      <c r="J106" t="s">
        <v>23</v>
      </c>
      <c r="K106" t="s">
        <v>32</v>
      </c>
      <c r="L106" t="s">
        <v>33</v>
      </c>
      <c r="M106">
        <v>46</v>
      </c>
      <c r="N106">
        <v>94</v>
      </c>
      <c r="O106" t="s">
        <v>76</v>
      </c>
      <c r="P106">
        <v>30</v>
      </c>
      <c r="Q106">
        <v>60</v>
      </c>
      <c r="R106">
        <v>40</v>
      </c>
      <c r="S106">
        <v>90</v>
      </c>
      <c r="T106">
        <v>21</v>
      </c>
      <c r="U106" t="s">
        <v>35</v>
      </c>
    </row>
    <row r="107" spans="1:21" x14ac:dyDescent="0.35">
      <c r="A107">
        <v>636</v>
      </c>
      <c r="B107">
        <v>33</v>
      </c>
      <c r="C107">
        <v>-10</v>
      </c>
      <c r="D107" t="s">
        <v>121</v>
      </c>
      <c r="E107">
        <v>836</v>
      </c>
      <c r="F107">
        <v>48</v>
      </c>
      <c r="G107" t="s">
        <v>39</v>
      </c>
      <c r="H107" t="s">
        <v>22</v>
      </c>
      <c r="I107">
        <v>9</v>
      </c>
      <c r="J107" t="s">
        <v>40</v>
      </c>
      <c r="K107" t="s">
        <v>41</v>
      </c>
      <c r="L107" t="s">
        <v>42</v>
      </c>
      <c r="M107">
        <v>40</v>
      </c>
      <c r="N107">
        <v>86</v>
      </c>
      <c r="O107" t="s">
        <v>62</v>
      </c>
      <c r="P107">
        <v>40</v>
      </c>
      <c r="Q107">
        <v>60</v>
      </c>
      <c r="R107">
        <v>50</v>
      </c>
      <c r="S107">
        <v>100</v>
      </c>
      <c r="T107">
        <v>21</v>
      </c>
      <c r="U107" t="s">
        <v>27</v>
      </c>
    </row>
    <row r="108" spans="1:21" x14ac:dyDescent="0.35">
      <c r="A108">
        <v>504</v>
      </c>
      <c r="B108">
        <v>31</v>
      </c>
      <c r="C108">
        <v>-8</v>
      </c>
      <c r="D108" t="s">
        <v>122</v>
      </c>
      <c r="E108">
        <v>856</v>
      </c>
      <c r="F108">
        <v>47</v>
      </c>
      <c r="G108" t="s">
        <v>39</v>
      </c>
      <c r="H108" t="s">
        <v>29</v>
      </c>
      <c r="I108">
        <v>8</v>
      </c>
      <c r="J108" t="s">
        <v>40</v>
      </c>
      <c r="K108" t="s">
        <v>45</v>
      </c>
      <c r="L108" t="s">
        <v>46</v>
      </c>
      <c r="M108">
        <v>42</v>
      </c>
      <c r="N108">
        <v>83</v>
      </c>
      <c r="O108" t="s">
        <v>56</v>
      </c>
      <c r="P108">
        <v>30</v>
      </c>
      <c r="Q108">
        <v>60</v>
      </c>
      <c r="R108">
        <v>50</v>
      </c>
      <c r="S108">
        <v>90</v>
      </c>
      <c r="T108">
        <v>19</v>
      </c>
      <c r="U108" t="s">
        <v>27</v>
      </c>
    </row>
    <row r="109" spans="1:21" x14ac:dyDescent="0.35">
      <c r="A109">
        <v>580</v>
      </c>
      <c r="B109">
        <v>36</v>
      </c>
      <c r="C109">
        <v>5</v>
      </c>
      <c r="D109" t="s">
        <v>123</v>
      </c>
      <c r="E109">
        <v>862</v>
      </c>
      <c r="F109">
        <v>52</v>
      </c>
      <c r="G109" t="s">
        <v>39</v>
      </c>
      <c r="H109" t="s">
        <v>29</v>
      </c>
      <c r="I109">
        <v>10</v>
      </c>
      <c r="J109" t="s">
        <v>40</v>
      </c>
      <c r="K109" t="s">
        <v>45</v>
      </c>
      <c r="L109" t="s">
        <v>46</v>
      </c>
      <c r="M109">
        <v>45</v>
      </c>
      <c r="N109">
        <v>94</v>
      </c>
      <c r="O109" t="s">
        <v>47</v>
      </c>
      <c r="P109">
        <v>40</v>
      </c>
      <c r="Q109">
        <v>60</v>
      </c>
      <c r="R109">
        <v>40</v>
      </c>
      <c r="S109">
        <v>100</v>
      </c>
      <c r="T109">
        <v>22</v>
      </c>
      <c r="U109" t="s">
        <v>27</v>
      </c>
    </row>
    <row r="110" spans="1:21" x14ac:dyDescent="0.35">
      <c r="A110">
        <v>337</v>
      </c>
      <c r="B110">
        <v>49</v>
      </c>
      <c r="C110">
        <v>20</v>
      </c>
      <c r="D110" t="s">
        <v>124</v>
      </c>
      <c r="E110">
        <v>454</v>
      </c>
      <c r="F110">
        <v>71</v>
      </c>
      <c r="G110" t="s">
        <v>39</v>
      </c>
      <c r="H110" t="s">
        <v>29</v>
      </c>
      <c r="I110">
        <v>15</v>
      </c>
      <c r="J110" t="s">
        <v>40</v>
      </c>
      <c r="K110" t="s">
        <v>41</v>
      </c>
      <c r="L110" t="s">
        <v>42</v>
      </c>
      <c r="M110">
        <v>50</v>
      </c>
      <c r="N110">
        <v>128</v>
      </c>
      <c r="O110" t="s">
        <v>56</v>
      </c>
      <c r="P110">
        <v>30</v>
      </c>
      <c r="Q110">
        <v>60</v>
      </c>
      <c r="R110">
        <v>30</v>
      </c>
      <c r="S110">
        <v>90</v>
      </c>
      <c r="T110">
        <v>37</v>
      </c>
      <c r="U110" t="s">
        <v>27</v>
      </c>
    </row>
    <row r="111" spans="1:21" x14ac:dyDescent="0.35">
      <c r="A111">
        <v>262</v>
      </c>
      <c r="B111">
        <v>54</v>
      </c>
      <c r="C111">
        <v>1</v>
      </c>
      <c r="D111" t="s">
        <v>125</v>
      </c>
      <c r="E111">
        <v>391</v>
      </c>
      <c r="F111">
        <v>67</v>
      </c>
      <c r="G111" t="s">
        <v>39</v>
      </c>
      <c r="H111" t="s">
        <v>22</v>
      </c>
      <c r="I111">
        <v>20</v>
      </c>
      <c r="J111" t="s">
        <v>40</v>
      </c>
      <c r="K111" t="s">
        <v>45</v>
      </c>
      <c r="L111" t="s">
        <v>50</v>
      </c>
      <c r="M111">
        <v>21</v>
      </c>
      <c r="N111">
        <v>129</v>
      </c>
      <c r="O111" t="s">
        <v>64</v>
      </c>
      <c r="P111">
        <v>50</v>
      </c>
      <c r="Q111">
        <v>60</v>
      </c>
      <c r="R111">
        <v>20</v>
      </c>
      <c r="S111">
        <v>110</v>
      </c>
      <c r="T111">
        <v>53</v>
      </c>
      <c r="U111" t="s">
        <v>35</v>
      </c>
    </row>
    <row r="112" spans="1:21" x14ac:dyDescent="0.35">
      <c r="A112">
        <v>603</v>
      </c>
      <c r="B112">
        <v>46</v>
      </c>
      <c r="C112">
        <v>5</v>
      </c>
      <c r="D112" t="s">
        <v>126</v>
      </c>
      <c r="E112">
        <v>316</v>
      </c>
      <c r="F112">
        <v>67</v>
      </c>
      <c r="G112" t="s">
        <v>39</v>
      </c>
      <c r="H112" t="s">
        <v>31</v>
      </c>
      <c r="I112">
        <v>14</v>
      </c>
      <c r="J112" t="s">
        <v>40</v>
      </c>
      <c r="K112" t="s">
        <v>45</v>
      </c>
      <c r="L112" t="s">
        <v>50</v>
      </c>
      <c r="M112">
        <v>45</v>
      </c>
      <c r="N112">
        <v>120</v>
      </c>
      <c r="O112" t="s">
        <v>51</v>
      </c>
      <c r="P112">
        <v>40</v>
      </c>
      <c r="Q112">
        <v>60</v>
      </c>
      <c r="R112">
        <v>40</v>
      </c>
      <c r="S112">
        <v>100</v>
      </c>
      <c r="T112">
        <v>37</v>
      </c>
      <c r="U112" t="s">
        <v>35</v>
      </c>
    </row>
    <row r="113" spans="1:21" x14ac:dyDescent="0.35">
      <c r="A113">
        <v>603</v>
      </c>
      <c r="B113">
        <v>43</v>
      </c>
      <c r="C113">
        <v>0</v>
      </c>
      <c r="D113" t="s">
        <v>127</v>
      </c>
      <c r="E113">
        <v>452</v>
      </c>
      <c r="F113">
        <v>66</v>
      </c>
      <c r="G113" t="s">
        <v>39</v>
      </c>
      <c r="H113" t="s">
        <v>31</v>
      </c>
      <c r="I113">
        <v>14</v>
      </c>
      <c r="J113" t="s">
        <v>40</v>
      </c>
      <c r="K113" t="s">
        <v>45</v>
      </c>
      <c r="L113" t="s">
        <v>52</v>
      </c>
      <c r="M113">
        <v>30</v>
      </c>
      <c r="N113">
        <v>116</v>
      </c>
      <c r="O113" t="s">
        <v>51</v>
      </c>
      <c r="P113">
        <v>30</v>
      </c>
      <c r="Q113">
        <v>60</v>
      </c>
      <c r="R113">
        <v>30</v>
      </c>
      <c r="S113">
        <v>90</v>
      </c>
      <c r="T113">
        <v>46</v>
      </c>
      <c r="U113" t="s">
        <v>35</v>
      </c>
    </row>
    <row r="114" spans="1:21" x14ac:dyDescent="0.35">
      <c r="A114">
        <v>603</v>
      </c>
      <c r="B114">
        <v>44</v>
      </c>
      <c r="C114">
        <v>-22</v>
      </c>
      <c r="D114" t="s">
        <v>128</v>
      </c>
      <c r="E114">
        <v>325</v>
      </c>
      <c r="F114">
        <v>62</v>
      </c>
      <c r="G114" t="s">
        <v>39</v>
      </c>
      <c r="H114" t="s">
        <v>31</v>
      </c>
      <c r="I114">
        <v>40</v>
      </c>
      <c r="J114" t="s">
        <v>40</v>
      </c>
      <c r="K114" t="s">
        <v>41</v>
      </c>
      <c r="L114" t="s">
        <v>53</v>
      </c>
      <c r="M114">
        <v>-12</v>
      </c>
      <c r="N114">
        <v>113</v>
      </c>
      <c r="O114" t="s">
        <v>51</v>
      </c>
      <c r="P114">
        <v>40</v>
      </c>
      <c r="Q114">
        <v>60</v>
      </c>
      <c r="R114">
        <v>10</v>
      </c>
      <c r="S114">
        <v>100</v>
      </c>
      <c r="T114">
        <v>70</v>
      </c>
      <c r="U114" t="s">
        <v>35</v>
      </c>
    </row>
    <row r="115" spans="1:21" x14ac:dyDescent="0.35">
      <c r="A115">
        <v>318</v>
      </c>
      <c r="B115">
        <v>53</v>
      </c>
      <c r="C115">
        <v>43</v>
      </c>
      <c r="D115" t="s">
        <v>129</v>
      </c>
      <c r="E115">
        <v>321</v>
      </c>
      <c r="F115">
        <v>88</v>
      </c>
      <c r="G115" t="s">
        <v>39</v>
      </c>
      <c r="H115" t="s">
        <v>29</v>
      </c>
      <c r="I115">
        <v>16</v>
      </c>
      <c r="J115" t="s">
        <v>40</v>
      </c>
      <c r="K115" t="s">
        <v>41</v>
      </c>
      <c r="L115" t="s">
        <v>53</v>
      </c>
      <c r="M115">
        <v>73</v>
      </c>
      <c r="N115">
        <v>150</v>
      </c>
      <c r="O115" t="s">
        <v>56</v>
      </c>
      <c r="P115">
        <v>40</v>
      </c>
      <c r="Q115">
        <v>60</v>
      </c>
      <c r="R115">
        <v>30</v>
      </c>
      <c r="S115">
        <v>100</v>
      </c>
      <c r="T115">
        <v>39</v>
      </c>
      <c r="U115" t="s">
        <v>35</v>
      </c>
    </row>
    <row r="116" spans="1:21" x14ac:dyDescent="0.35">
      <c r="A116">
        <v>206</v>
      </c>
      <c r="B116">
        <v>54</v>
      </c>
      <c r="C116">
        <v>-1</v>
      </c>
      <c r="D116" t="s">
        <v>130</v>
      </c>
      <c r="E116">
        <v>391</v>
      </c>
      <c r="F116">
        <v>67</v>
      </c>
      <c r="G116" t="s">
        <v>39</v>
      </c>
      <c r="H116" t="s">
        <v>36</v>
      </c>
      <c r="I116">
        <v>20</v>
      </c>
      <c r="J116" t="s">
        <v>40</v>
      </c>
      <c r="K116" t="s">
        <v>41</v>
      </c>
      <c r="L116" t="s">
        <v>53</v>
      </c>
      <c r="M116">
        <v>19</v>
      </c>
      <c r="N116">
        <v>129</v>
      </c>
      <c r="O116" t="s">
        <v>67</v>
      </c>
      <c r="P116">
        <v>50</v>
      </c>
      <c r="Q116">
        <v>60</v>
      </c>
      <c r="R116">
        <v>20</v>
      </c>
      <c r="S116">
        <v>110</v>
      </c>
      <c r="T116">
        <v>54</v>
      </c>
      <c r="U116" t="s">
        <v>35</v>
      </c>
    </row>
    <row r="117" spans="1:21" x14ac:dyDescent="0.35">
      <c r="A117">
        <v>580</v>
      </c>
      <c r="B117">
        <v>54</v>
      </c>
      <c r="C117">
        <v>-1</v>
      </c>
      <c r="D117" t="s">
        <v>131</v>
      </c>
      <c r="E117">
        <v>391</v>
      </c>
      <c r="F117">
        <v>67</v>
      </c>
      <c r="G117" t="s">
        <v>39</v>
      </c>
      <c r="H117" t="s">
        <v>29</v>
      </c>
      <c r="I117">
        <v>20</v>
      </c>
      <c r="J117" t="s">
        <v>23</v>
      </c>
      <c r="K117" t="s">
        <v>24</v>
      </c>
      <c r="L117" t="s">
        <v>61</v>
      </c>
      <c r="M117">
        <v>19</v>
      </c>
      <c r="N117">
        <v>129</v>
      </c>
      <c r="O117" t="s">
        <v>47</v>
      </c>
      <c r="P117">
        <v>50</v>
      </c>
      <c r="Q117">
        <v>60</v>
      </c>
      <c r="R117">
        <v>20</v>
      </c>
      <c r="S117">
        <v>110</v>
      </c>
      <c r="T117">
        <v>54</v>
      </c>
      <c r="U117" t="s">
        <v>27</v>
      </c>
    </row>
    <row r="118" spans="1:21" x14ac:dyDescent="0.35">
      <c r="A118">
        <v>435</v>
      </c>
      <c r="B118">
        <v>46</v>
      </c>
      <c r="C118">
        <v>15</v>
      </c>
      <c r="D118" t="s">
        <v>132</v>
      </c>
      <c r="E118">
        <v>316</v>
      </c>
      <c r="F118">
        <v>67</v>
      </c>
      <c r="G118" t="s">
        <v>39</v>
      </c>
      <c r="H118" t="s">
        <v>36</v>
      </c>
      <c r="I118">
        <v>14</v>
      </c>
      <c r="J118" t="s">
        <v>23</v>
      </c>
      <c r="K118" t="s">
        <v>24</v>
      </c>
      <c r="L118" t="s">
        <v>61</v>
      </c>
      <c r="M118">
        <v>45</v>
      </c>
      <c r="N118">
        <v>120</v>
      </c>
      <c r="O118" t="s">
        <v>49</v>
      </c>
      <c r="P118">
        <v>40</v>
      </c>
      <c r="Q118">
        <v>60</v>
      </c>
      <c r="R118">
        <v>30</v>
      </c>
      <c r="S118">
        <v>100</v>
      </c>
      <c r="T118">
        <v>37</v>
      </c>
      <c r="U118" t="s">
        <v>27</v>
      </c>
    </row>
    <row r="119" spans="1:21" x14ac:dyDescent="0.35">
      <c r="A119">
        <v>435</v>
      </c>
      <c r="B119">
        <v>43</v>
      </c>
      <c r="C119">
        <v>0</v>
      </c>
      <c r="D119" t="s">
        <v>133</v>
      </c>
      <c r="E119">
        <v>452</v>
      </c>
      <c r="F119">
        <v>66</v>
      </c>
      <c r="G119" t="s">
        <v>39</v>
      </c>
      <c r="H119" t="s">
        <v>36</v>
      </c>
      <c r="I119">
        <v>14</v>
      </c>
      <c r="J119" t="s">
        <v>23</v>
      </c>
      <c r="K119" t="s">
        <v>24</v>
      </c>
      <c r="L119" t="s">
        <v>25</v>
      </c>
      <c r="M119">
        <v>30</v>
      </c>
      <c r="N119">
        <v>116</v>
      </c>
      <c r="O119" t="s">
        <v>49</v>
      </c>
      <c r="P119">
        <v>40</v>
      </c>
      <c r="Q119">
        <v>60</v>
      </c>
      <c r="R119">
        <v>30</v>
      </c>
      <c r="S119">
        <v>100</v>
      </c>
      <c r="T119">
        <v>46</v>
      </c>
      <c r="U119" t="s">
        <v>27</v>
      </c>
    </row>
    <row r="120" spans="1:21" x14ac:dyDescent="0.35">
      <c r="A120">
        <v>253</v>
      </c>
      <c r="B120">
        <v>47</v>
      </c>
      <c r="C120">
        <v>25</v>
      </c>
      <c r="D120" t="s">
        <v>134</v>
      </c>
      <c r="E120">
        <v>834</v>
      </c>
      <c r="F120">
        <v>68</v>
      </c>
      <c r="G120" t="s">
        <v>39</v>
      </c>
      <c r="H120" t="s">
        <v>36</v>
      </c>
      <c r="I120">
        <v>13</v>
      </c>
      <c r="J120" t="s">
        <v>23</v>
      </c>
      <c r="K120" t="s">
        <v>24</v>
      </c>
      <c r="L120" t="s">
        <v>25</v>
      </c>
      <c r="M120">
        <v>65</v>
      </c>
      <c r="N120">
        <v>123</v>
      </c>
      <c r="O120" t="s">
        <v>67</v>
      </c>
      <c r="P120">
        <v>40</v>
      </c>
      <c r="Q120">
        <v>60</v>
      </c>
      <c r="R120">
        <v>40</v>
      </c>
      <c r="S120">
        <v>100</v>
      </c>
      <c r="T120">
        <v>24</v>
      </c>
      <c r="U120" t="s">
        <v>27</v>
      </c>
    </row>
    <row r="121" spans="1:21" x14ac:dyDescent="0.35">
      <c r="A121">
        <v>203</v>
      </c>
      <c r="B121">
        <v>36</v>
      </c>
      <c r="C121">
        <v>9</v>
      </c>
      <c r="D121" t="s">
        <v>135</v>
      </c>
      <c r="E121">
        <v>809</v>
      </c>
      <c r="F121">
        <v>54</v>
      </c>
      <c r="G121" t="s">
        <v>39</v>
      </c>
      <c r="H121" t="s">
        <v>31</v>
      </c>
      <c r="I121">
        <v>10</v>
      </c>
      <c r="J121" t="s">
        <v>23</v>
      </c>
      <c r="K121" t="s">
        <v>32</v>
      </c>
      <c r="L121" t="s">
        <v>37</v>
      </c>
      <c r="M121">
        <v>49</v>
      </c>
      <c r="N121">
        <v>96</v>
      </c>
      <c r="O121" t="s">
        <v>44</v>
      </c>
      <c r="P121">
        <v>30</v>
      </c>
      <c r="Q121">
        <v>60</v>
      </c>
      <c r="R121">
        <v>40</v>
      </c>
      <c r="S121">
        <v>90</v>
      </c>
      <c r="T121">
        <v>21</v>
      </c>
      <c r="U121" t="s">
        <v>35</v>
      </c>
    </row>
    <row r="122" spans="1:21" x14ac:dyDescent="0.35">
      <c r="A122">
        <v>509</v>
      </c>
      <c r="B122">
        <v>61</v>
      </c>
      <c r="C122">
        <v>1</v>
      </c>
      <c r="D122" t="s">
        <v>136</v>
      </c>
      <c r="E122">
        <v>613</v>
      </c>
      <c r="F122">
        <v>86</v>
      </c>
      <c r="G122" t="s">
        <v>39</v>
      </c>
      <c r="H122" t="s">
        <v>36</v>
      </c>
      <c r="I122">
        <v>55</v>
      </c>
      <c r="J122" t="s">
        <v>23</v>
      </c>
      <c r="K122" t="s">
        <v>32</v>
      </c>
      <c r="L122" t="s">
        <v>37</v>
      </c>
      <c r="M122">
        <v>1</v>
      </c>
      <c r="N122">
        <v>157</v>
      </c>
      <c r="O122" t="s">
        <v>67</v>
      </c>
      <c r="P122">
        <v>40</v>
      </c>
      <c r="Q122">
        <v>60</v>
      </c>
      <c r="R122">
        <v>0</v>
      </c>
      <c r="S122">
        <v>100</v>
      </c>
      <c r="T122">
        <v>85</v>
      </c>
      <c r="U122" t="s">
        <v>35</v>
      </c>
    </row>
    <row r="123" spans="1:21" x14ac:dyDescent="0.35">
      <c r="A123">
        <v>956</v>
      </c>
      <c r="B123">
        <v>43</v>
      </c>
      <c r="C123">
        <v>5</v>
      </c>
      <c r="D123" t="s">
        <v>137</v>
      </c>
      <c r="E123">
        <v>531</v>
      </c>
      <c r="F123">
        <v>56</v>
      </c>
      <c r="G123" t="s">
        <v>21</v>
      </c>
      <c r="H123" t="s">
        <v>29</v>
      </c>
      <c r="I123">
        <v>14</v>
      </c>
      <c r="J123" t="s">
        <v>40</v>
      </c>
      <c r="K123" t="s">
        <v>45</v>
      </c>
      <c r="L123" t="s">
        <v>46</v>
      </c>
      <c r="M123">
        <v>45</v>
      </c>
      <c r="N123">
        <v>106</v>
      </c>
      <c r="O123" t="s">
        <v>30</v>
      </c>
      <c r="P123">
        <v>50</v>
      </c>
      <c r="Q123">
        <v>60</v>
      </c>
      <c r="R123">
        <v>40</v>
      </c>
      <c r="S123">
        <v>110</v>
      </c>
      <c r="T123">
        <v>26</v>
      </c>
      <c r="U123" t="s">
        <v>27</v>
      </c>
    </row>
    <row r="124" spans="1:21" x14ac:dyDescent="0.35">
      <c r="A124">
        <v>430</v>
      </c>
      <c r="B124">
        <v>54</v>
      </c>
      <c r="C124">
        <v>37</v>
      </c>
      <c r="D124" t="s">
        <v>138</v>
      </c>
      <c r="E124">
        <v>601</v>
      </c>
      <c r="F124">
        <v>79</v>
      </c>
      <c r="G124" t="s">
        <v>21</v>
      </c>
      <c r="H124" t="s">
        <v>29</v>
      </c>
      <c r="I124">
        <v>15</v>
      </c>
      <c r="J124" t="s">
        <v>40</v>
      </c>
      <c r="K124" t="s">
        <v>41</v>
      </c>
      <c r="L124" t="s">
        <v>42</v>
      </c>
      <c r="M124">
        <v>77</v>
      </c>
      <c r="N124">
        <v>142</v>
      </c>
      <c r="O124" t="s">
        <v>30</v>
      </c>
      <c r="P124">
        <v>40</v>
      </c>
      <c r="Q124">
        <v>60</v>
      </c>
      <c r="R124">
        <v>40</v>
      </c>
      <c r="S124">
        <v>100</v>
      </c>
      <c r="T124">
        <v>27</v>
      </c>
      <c r="U124" t="s">
        <v>27</v>
      </c>
    </row>
    <row r="125" spans="1:21" x14ac:dyDescent="0.35">
      <c r="A125">
        <v>719</v>
      </c>
      <c r="B125">
        <v>47</v>
      </c>
      <c r="C125">
        <v>-9</v>
      </c>
      <c r="D125" t="s">
        <v>139</v>
      </c>
      <c r="E125">
        <v>521</v>
      </c>
      <c r="F125">
        <v>65</v>
      </c>
      <c r="G125" t="s">
        <v>21</v>
      </c>
      <c r="H125" t="s">
        <v>22</v>
      </c>
      <c r="I125">
        <v>42</v>
      </c>
      <c r="J125" t="s">
        <v>23</v>
      </c>
      <c r="K125" t="s">
        <v>24</v>
      </c>
      <c r="L125" t="s">
        <v>25</v>
      </c>
      <c r="M125">
        <v>-9</v>
      </c>
      <c r="N125">
        <v>119</v>
      </c>
      <c r="O125" t="s">
        <v>26</v>
      </c>
      <c r="P125">
        <v>40</v>
      </c>
      <c r="Q125">
        <v>60</v>
      </c>
      <c r="R125">
        <v>0</v>
      </c>
      <c r="S125">
        <v>100</v>
      </c>
      <c r="T125">
        <v>71</v>
      </c>
      <c r="U125" t="s">
        <v>27</v>
      </c>
    </row>
    <row r="126" spans="1:21" x14ac:dyDescent="0.35">
      <c r="A126">
        <v>970</v>
      </c>
      <c r="B126">
        <v>54</v>
      </c>
      <c r="C126">
        <v>13</v>
      </c>
      <c r="D126" s="1">
        <v>41276</v>
      </c>
      <c r="E126">
        <v>424</v>
      </c>
      <c r="F126">
        <v>73</v>
      </c>
      <c r="G126" t="s">
        <v>21</v>
      </c>
      <c r="H126" t="s">
        <v>22</v>
      </c>
      <c r="I126">
        <v>17</v>
      </c>
      <c r="J126" t="s">
        <v>23</v>
      </c>
      <c r="K126" t="s">
        <v>24</v>
      </c>
      <c r="L126" t="s">
        <v>28</v>
      </c>
      <c r="M126">
        <v>43</v>
      </c>
      <c r="N126">
        <v>135</v>
      </c>
      <c r="O126" t="s">
        <v>26</v>
      </c>
      <c r="P126">
        <v>50</v>
      </c>
      <c r="Q126">
        <v>60</v>
      </c>
      <c r="R126">
        <v>30</v>
      </c>
      <c r="S126">
        <v>110</v>
      </c>
      <c r="T126">
        <v>44</v>
      </c>
      <c r="U126" t="s">
        <v>27</v>
      </c>
    </row>
    <row r="127" spans="1:21" x14ac:dyDescent="0.35">
      <c r="A127">
        <v>305</v>
      </c>
      <c r="B127">
        <v>65</v>
      </c>
      <c r="C127">
        <v>14</v>
      </c>
      <c r="D127" s="1">
        <v>41307</v>
      </c>
      <c r="E127">
        <v>403</v>
      </c>
      <c r="F127">
        <v>80</v>
      </c>
      <c r="G127" t="s">
        <v>21</v>
      </c>
      <c r="H127" t="s">
        <v>31</v>
      </c>
      <c r="I127">
        <v>24</v>
      </c>
      <c r="J127" t="s">
        <v>23</v>
      </c>
      <c r="K127" t="s">
        <v>24</v>
      </c>
      <c r="L127" t="s">
        <v>25</v>
      </c>
      <c r="M127">
        <v>34</v>
      </c>
      <c r="N127">
        <v>155</v>
      </c>
      <c r="O127" t="s">
        <v>34</v>
      </c>
      <c r="P127">
        <v>40</v>
      </c>
      <c r="Q127">
        <v>60</v>
      </c>
      <c r="R127">
        <v>20</v>
      </c>
      <c r="S127">
        <v>100</v>
      </c>
      <c r="T127">
        <v>57</v>
      </c>
      <c r="U127" t="s">
        <v>27</v>
      </c>
    </row>
    <row r="128" spans="1:21" x14ac:dyDescent="0.35">
      <c r="A128">
        <v>407</v>
      </c>
      <c r="B128">
        <v>80</v>
      </c>
      <c r="C128">
        <v>44</v>
      </c>
      <c r="D128" s="1">
        <v>41335</v>
      </c>
      <c r="E128">
        <v>1079</v>
      </c>
      <c r="F128">
        <v>96</v>
      </c>
      <c r="G128" t="s">
        <v>21</v>
      </c>
      <c r="H128" t="s">
        <v>31</v>
      </c>
      <c r="I128">
        <v>24</v>
      </c>
      <c r="J128" t="s">
        <v>23</v>
      </c>
      <c r="K128" t="s">
        <v>24</v>
      </c>
      <c r="L128" t="s">
        <v>28</v>
      </c>
      <c r="M128">
        <v>74</v>
      </c>
      <c r="N128">
        <v>188</v>
      </c>
      <c r="O128" t="s">
        <v>34</v>
      </c>
      <c r="P128">
        <v>60</v>
      </c>
      <c r="Q128">
        <v>60</v>
      </c>
      <c r="R128">
        <v>30</v>
      </c>
      <c r="S128">
        <v>120</v>
      </c>
      <c r="T128">
        <v>46</v>
      </c>
      <c r="U128" t="s">
        <v>27</v>
      </c>
    </row>
    <row r="129" spans="1:21" x14ac:dyDescent="0.35">
      <c r="A129">
        <v>325</v>
      </c>
      <c r="B129">
        <v>54</v>
      </c>
      <c r="C129">
        <v>12</v>
      </c>
      <c r="D129" s="1">
        <v>41366</v>
      </c>
      <c r="E129">
        <v>424</v>
      </c>
      <c r="F129">
        <v>73</v>
      </c>
      <c r="G129" t="s">
        <v>21</v>
      </c>
      <c r="H129" t="s">
        <v>29</v>
      </c>
      <c r="I129">
        <v>17</v>
      </c>
      <c r="J129" t="s">
        <v>23</v>
      </c>
      <c r="K129" t="s">
        <v>24</v>
      </c>
      <c r="L129" t="s">
        <v>61</v>
      </c>
      <c r="M129">
        <v>42</v>
      </c>
      <c r="N129">
        <v>135</v>
      </c>
      <c r="O129" t="s">
        <v>30</v>
      </c>
      <c r="P129">
        <v>50</v>
      </c>
      <c r="Q129">
        <v>60</v>
      </c>
      <c r="R129">
        <v>30</v>
      </c>
      <c r="S129">
        <v>110</v>
      </c>
      <c r="T129">
        <v>45</v>
      </c>
      <c r="U129" t="s">
        <v>27</v>
      </c>
    </row>
    <row r="130" spans="1:21" x14ac:dyDescent="0.35">
      <c r="A130">
        <v>430</v>
      </c>
      <c r="B130">
        <v>41</v>
      </c>
      <c r="C130">
        <v>6</v>
      </c>
      <c r="D130" s="1">
        <v>41396</v>
      </c>
      <c r="E130">
        <v>435</v>
      </c>
      <c r="F130">
        <v>60</v>
      </c>
      <c r="G130" t="s">
        <v>21</v>
      </c>
      <c r="H130" t="s">
        <v>29</v>
      </c>
      <c r="I130">
        <v>13</v>
      </c>
      <c r="J130" t="s">
        <v>23</v>
      </c>
      <c r="K130" t="s">
        <v>24</v>
      </c>
      <c r="L130" t="s">
        <v>25</v>
      </c>
      <c r="M130">
        <v>36</v>
      </c>
      <c r="N130">
        <v>108</v>
      </c>
      <c r="O130" t="s">
        <v>30</v>
      </c>
      <c r="P130">
        <v>30</v>
      </c>
      <c r="Q130">
        <v>60</v>
      </c>
      <c r="R130">
        <v>30</v>
      </c>
      <c r="S130">
        <v>90</v>
      </c>
      <c r="T130">
        <v>36</v>
      </c>
      <c r="U130" t="s">
        <v>27</v>
      </c>
    </row>
    <row r="131" spans="1:21" x14ac:dyDescent="0.35">
      <c r="A131">
        <v>408</v>
      </c>
      <c r="B131">
        <v>54</v>
      </c>
      <c r="C131">
        <v>29</v>
      </c>
      <c r="D131" s="1">
        <v>41427</v>
      </c>
      <c r="E131">
        <v>601</v>
      </c>
      <c r="F131">
        <v>79</v>
      </c>
      <c r="G131" t="s">
        <v>21</v>
      </c>
      <c r="H131" t="s">
        <v>36</v>
      </c>
      <c r="I131">
        <v>15</v>
      </c>
      <c r="J131" t="s">
        <v>23</v>
      </c>
      <c r="K131" t="s">
        <v>32</v>
      </c>
      <c r="L131" t="s">
        <v>70</v>
      </c>
      <c r="M131">
        <v>79</v>
      </c>
      <c r="N131">
        <v>142</v>
      </c>
      <c r="O131" t="s">
        <v>38</v>
      </c>
      <c r="P131">
        <v>30</v>
      </c>
      <c r="Q131">
        <v>60</v>
      </c>
      <c r="R131">
        <v>50</v>
      </c>
      <c r="S131">
        <v>90</v>
      </c>
      <c r="T131">
        <v>26</v>
      </c>
      <c r="U131" t="s">
        <v>35</v>
      </c>
    </row>
    <row r="132" spans="1:21" x14ac:dyDescent="0.35">
      <c r="A132">
        <v>816</v>
      </c>
      <c r="B132">
        <v>31</v>
      </c>
      <c r="C132">
        <v>-10</v>
      </c>
      <c r="D132" s="1">
        <v>41457</v>
      </c>
      <c r="E132">
        <v>844</v>
      </c>
      <c r="F132">
        <v>46</v>
      </c>
      <c r="G132" t="s">
        <v>39</v>
      </c>
      <c r="H132" t="s">
        <v>22</v>
      </c>
      <c r="I132">
        <v>8</v>
      </c>
      <c r="J132" t="s">
        <v>40</v>
      </c>
      <c r="K132" t="s">
        <v>41</v>
      </c>
      <c r="L132" t="s">
        <v>42</v>
      </c>
      <c r="M132">
        <v>40</v>
      </c>
      <c r="N132">
        <v>82</v>
      </c>
      <c r="O132" t="s">
        <v>62</v>
      </c>
      <c r="P132">
        <v>30</v>
      </c>
      <c r="Q132">
        <v>60</v>
      </c>
      <c r="R132">
        <v>50</v>
      </c>
      <c r="S132">
        <v>90</v>
      </c>
      <c r="T132">
        <v>19</v>
      </c>
      <c r="U132" t="s">
        <v>27</v>
      </c>
    </row>
    <row r="133" spans="1:21" x14ac:dyDescent="0.35">
      <c r="A133">
        <v>337</v>
      </c>
      <c r="B133">
        <v>34</v>
      </c>
      <c r="C133">
        <v>-4</v>
      </c>
      <c r="D133" s="1">
        <v>41488</v>
      </c>
      <c r="E133">
        <v>863</v>
      </c>
      <c r="F133">
        <v>51</v>
      </c>
      <c r="G133" t="s">
        <v>39</v>
      </c>
      <c r="H133" t="s">
        <v>29</v>
      </c>
      <c r="I133">
        <v>9</v>
      </c>
      <c r="J133" t="s">
        <v>40</v>
      </c>
      <c r="K133" t="s">
        <v>45</v>
      </c>
      <c r="L133" t="s">
        <v>46</v>
      </c>
      <c r="M133">
        <v>46</v>
      </c>
      <c r="N133">
        <v>91</v>
      </c>
      <c r="O133" t="s">
        <v>56</v>
      </c>
      <c r="P133">
        <v>40</v>
      </c>
      <c r="Q133">
        <v>60</v>
      </c>
      <c r="R133">
        <v>50</v>
      </c>
      <c r="S133">
        <v>100</v>
      </c>
      <c r="T133">
        <v>20</v>
      </c>
      <c r="U133" t="s">
        <v>27</v>
      </c>
    </row>
    <row r="134" spans="1:21" x14ac:dyDescent="0.35">
      <c r="A134">
        <v>918</v>
      </c>
      <c r="B134">
        <v>33</v>
      </c>
      <c r="C134">
        <v>-8</v>
      </c>
      <c r="D134" s="1">
        <v>41519</v>
      </c>
      <c r="E134">
        <v>870</v>
      </c>
      <c r="F134">
        <v>49</v>
      </c>
      <c r="G134" t="s">
        <v>39</v>
      </c>
      <c r="H134" t="s">
        <v>29</v>
      </c>
      <c r="I134">
        <v>9</v>
      </c>
      <c r="J134" t="s">
        <v>40</v>
      </c>
      <c r="K134" t="s">
        <v>45</v>
      </c>
      <c r="L134" t="s">
        <v>46</v>
      </c>
      <c r="M134">
        <v>42</v>
      </c>
      <c r="N134">
        <v>87</v>
      </c>
      <c r="O134" t="s">
        <v>47</v>
      </c>
      <c r="P134">
        <v>30</v>
      </c>
      <c r="Q134">
        <v>60</v>
      </c>
      <c r="R134">
        <v>50</v>
      </c>
      <c r="S134">
        <v>90</v>
      </c>
      <c r="T134">
        <v>21</v>
      </c>
      <c r="U134" t="s">
        <v>27</v>
      </c>
    </row>
    <row r="135" spans="1:21" x14ac:dyDescent="0.35">
      <c r="A135">
        <v>603</v>
      </c>
      <c r="B135">
        <v>48</v>
      </c>
      <c r="C135">
        <v>12</v>
      </c>
      <c r="D135" s="1">
        <v>41549</v>
      </c>
      <c r="E135">
        <v>462</v>
      </c>
      <c r="F135">
        <v>74</v>
      </c>
      <c r="G135" t="s">
        <v>39</v>
      </c>
      <c r="H135" t="s">
        <v>31</v>
      </c>
      <c r="I135">
        <v>15</v>
      </c>
      <c r="J135" t="s">
        <v>40</v>
      </c>
      <c r="K135" t="s">
        <v>45</v>
      </c>
      <c r="L135" t="s">
        <v>52</v>
      </c>
      <c r="M135">
        <v>42</v>
      </c>
      <c r="N135">
        <v>130</v>
      </c>
      <c r="O135" t="s">
        <v>51</v>
      </c>
      <c r="P135">
        <v>40</v>
      </c>
      <c r="Q135">
        <v>60</v>
      </c>
      <c r="R135">
        <v>30</v>
      </c>
      <c r="S135">
        <v>100</v>
      </c>
      <c r="T135">
        <v>46</v>
      </c>
      <c r="U135" t="s">
        <v>35</v>
      </c>
    </row>
    <row r="136" spans="1:21" x14ac:dyDescent="0.35">
      <c r="A136">
        <v>225</v>
      </c>
      <c r="B136">
        <v>55</v>
      </c>
      <c r="C136">
        <v>-4</v>
      </c>
      <c r="D136" s="1">
        <v>41580</v>
      </c>
      <c r="E136">
        <v>-1053</v>
      </c>
      <c r="F136">
        <v>76</v>
      </c>
      <c r="G136" t="s">
        <v>39</v>
      </c>
      <c r="H136" t="s">
        <v>29</v>
      </c>
      <c r="I136">
        <v>49</v>
      </c>
      <c r="J136" t="s">
        <v>40</v>
      </c>
      <c r="K136" t="s">
        <v>41</v>
      </c>
      <c r="L136" t="s">
        <v>55</v>
      </c>
      <c r="M136">
        <v>-4</v>
      </c>
      <c r="N136">
        <v>140</v>
      </c>
      <c r="O136" t="s">
        <v>56</v>
      </c>
      <c r="P136">
        <v>40</v>
      </c>
      <c r="Q136">
        <v>60</v>
      </c>
      <c r="R136">
        <v>0</v>
      </c>
      <c r="S136">
        <v>100</v>
      </c>
      <c r="T136">
        <v>79</v>
      </c>
      <c r="U136" t="s">
        <v>35</v>
      </c>
    </row>
    <row r="137" spans="1:21" x14ac:dyDescent="0.35">
      <c r="A137">
        <v>505</v>
      </c>
      <c r="B137">
        <v>49</v>
      </c>
      <c r="C137">
        <v>-17</v>
      </c>
      <c r="D137" s="1">
        <v>41610</v>
      </c>
      <c r="E137">
        <v>335</v>
      </c>
      <c r="F137">
        <v>69</v>
      </c>
      <c r="G137" t="s">
        <v>39</v>
      </c>
      <c r="H137" t="s">
        <v>29</v>
      </c>
      <c r="I137">
        <v>44</v>
      </c>
      <c r="J137" t="s">
        <v>40</v>
      </c>
      <c r="K137" t="s">
        <v>41</v>
      </c>
      <c r="L137" t="s">
        <v>53</v>
      </c>
      <c r="M137">
        <v>-7</v>
      </c>
      <c r="N137">
        <v>126</v>
      </c>
      <c r="O137" t="s">
        <v>101</v>
      </c>
      <c r="P137">
        <v>30</v>
      </c>
      <c r="Q137">
        <v>60</v>
      </c>
      <c r="R137">
        <v>10</v>
      </c>
      <c r="S137">
        <v>90</v>
      </c>
      <c r="T137">
        <v>74</v>
      </c>
      <c r="U137" t="s">
        <v>35</v>
      </c>
    </row>
    <row r="138" spans="1:21" x14ac:dyDescent="0.35">
      <c r="A138">
        <v>702</v>
      </c>
      <c r="B138">
        <v>39</v>
      </c>
      <c r="C138">
        <v>-19</v>
      </c>
      <c r="D138" t="s">
        <v>140</v>
      </c>
      <c r="E138">
        <v>250</v>
      </c>
      <c r="F138">
        <v>49</v>
      </c>
      <c r="G138" t="s">
        <v>39</v>
      </c>
      <c r="H138" t="s">
        <v>36</v>
      </c>
      <c r="I138">
        <v>14</v>
      </c>
      <c r="J138" t="s">
        <v>40</v>
      </c>
      <c r="K138" t="s">
        <v>45</v>
      </c>
      <c r="L138" t="s">
        <v>52</v>
      </c>
      <c r="M138">
        <v>1</v>
      </c>
      <c r="N138">
        <v>94</v>
      </c>
      <c r="O138" t="s">
        <v>48</v>
      </c>
      <c r="P138">
        <v>40</v>
      </c>
      <c r="Q138">
        <v>60</v>
      </c>
      <c r="R138">
        <v>20</v>
      </c>
      <c r="S138">
        <v>100</v>
      </c>
      <c r="T138">
        <v>48</v>
      </c>
      <c r="U138" t="s">
        <v>35</v>
      </c>
    </row>
    <row r="139" spans="1:21" x14ac:dyDescent="0.35">
      <c r="A139">
        <v>314</v>
      </c>
      <c r="B139">
        <v>49</v>
      </c>
      <c r="C139">
        <v>-7</v>
      </c>
      <c r="D139" t="s">
        <v>141</v>
      </c>
      <c r="E139">
        <v>335</v>
      </c>
      <c r="F139">
        <v>69</v>
      </c>
      <c r="G139" t="s">
        <v>39</v>
      </c>
      <c r="H139" t="s">
        <v>22</v>
      </c>
      <c r="I139">
        <v>44</v>
      </c>
      <c r="J139" t="s">
        <v>23</v>
      </c>
      <c r="K139" t="s">
        <v>24</v>
      </c>
      <c r="L139" t="s">
        <v>61</v>
      </c>
      <c r="M139">
        <v>-7</v>
      </c>
      <c r="N139">
        <v>126</v>
      </c>
      <c r="O139" t="s">
        <v>62</v>
      </c>
      <c r="P139">
        <v>40</v>
      </c>
      <c r="Q139">
        <v>60</v>
      </c>
      <c r="R139">
        <v>0</v>
      </c>
      <c r="S139">
        <v>100</v>
      </c>
      <c r="T139">
        <v>74</v>
      </c>
      <c r="U139" t="s">
        <v>27</v>
      </c>
    </row>
    <row r="140" spans="1:21" x14ac:dyDescent="0.35">
      <c r="A140">
        <v>920</v>
      </c>
      <c r="B140">
        <v>41</v>
      </c>
      <c r="C140">
        <v>15</v>
      </c>
      <c r="D140" t="s">
        <v>142</v>
      </c>
      <c r="E140">
        <v>320</v>
      </c>
      <c r="F140">
        <v>66</v>
      </c>
      <c r="G140" t="s">
        <v>39</v>
      </c>
      <c r="H140" t="s">
        <v>22</v>
      </c>
      <c r="I140">
        <v>12</v>
      </c>
      <c r="J140" t="s">
        <v>23</v>
      </c>
      <c r="K140" t="s">
        <v>24</v>
      </c>
      <c r="L140" t="s">
        <v>61</v>
      </c>
      <c r="M140">
        <v>45</v>
      </c>
      <c r="N140">
        <v>114</v>
      </c>
      <c r="O140" t="s">
        <v>64</v>
      </c>
      <c r="P140">
        <v>30</v>
      </c>
      <c r="Q140">
        <v>60</v>
      </c>
      <c r="R140">
        <v>30</v>
      </c>
      <c r="S140">
        <v>90</v>
      </c>
      <c r="T140">
        <v>36</v>
      </c>
      <c r="U140" t="s">
        <v>27</v>
      </c>
    </row>
    <row r="141" spans="1:21" x14ac:dyDescent="0.35">
      <c r="A141">
        <v>417</v>
      </c>
      <c r="B141">
        <v>92</v>
      </c>
      <c r="C141">
        <v>4</v>
      </c>
      <c r="D141" t="s">
        <v>143</v>
      </c>
      <c r="E141">
        <v>1898</v>
      </c>
      <c r="F141">
        <v>68</v>
      </c>
      <c r="G141" t="s">
        <v>39</v>
      </c>
      <c r="H141" t="s">
        <v>22</v>
      </c>
      <c r="I141">
        <v>28</v>
      </c>
      <c r="J141" t="s">
        <v>23</v>
      </c>
      <c r="K141" t="s">
        <v>24</v>
      </c>
      <c r="L141" t="s">
        <v>25</v>
      </c>
      <c r="M141">
        <v>24</v>
      </c>
      <c r="N141">
        <v>171</v>
      </c>
      <c r="O141" t="s">
        <v>62</v>
      </c>
      <c r="P141">
        <v>80</v>
      </c>
      <c r="Q141">
        <v>60</v>
      </c>
      <c r="R141">
        <v>20</v>
      </c>
      <c r="S141">
        <v>140</v>
      </c>
      <c r="T141">
        <v>52</v>
      </c>
      <c r="U141" t="s">
        <v>27</v>
      </c>
    </row>
    <row r="142" spans="1:21" x14ac:dyDescent="0.35">
      <c r="A142">
        <v>860</v>
      </c>
      <c r="B142">
        <v>68</v>
      </c>
      <c r="C142">
        <v>20</v>
      </c>
      <c r="D142" t="s">
        <v>144</v>
      </c>
      <c r="E142">
        <v>619</v>
      </c>
      <c r="F142">
        <v>85</v>
      </c>
      <c r="G142" t="s">
        <v>39</v>
      </c>
      <c r="H142" t="s">
        <v>31</v>
      </c>
      <c r="I142">
        <v>25</v>
      </c>
      <c r="J142" t="s">
        <v>23</v>
      </c>
      <c r="K142" t="s">
        <v>24</v>
      </c>
      <c r="L142" t="s">
        <v>25</v>
      </c>
      <c r="M142">
        <v>40</v>
      </c>
      <c r="N142">
        <v>163</v>
      </c>
      <c r="O142" t="s">
        <v>44</v>
      </c>
      <c r="P142">
        <v>50</v>
      </c>
      <c r="Q142">
        <v>60</v>
      </c>
      <c r="R142">
        <v>20</v>
      </c>
      <c r="S142">
        <v>110</v>
      </c>
      <c r="T142">
        <v>58</v>
      </c>
      <c r="U142" t="s">
        <v>27</v>
      </c>
    </row>
    <row r="143" spans="1:21" x14ac:dyDescent="0.35">
      <c r="A143">
        <v>203</v>
      </c>
      <c r="B143">
        <v>63</v>
      </c>
      <c r="C143">
        <v>13</v>
      </c>
      <c r="D143" t="s">
        <v>145</v>
      </c>
      <c r="E143">
        <v>1075</v>
      </c>
      <c r="F143">
        <v>76</v>
      </c>
      <c r="G143" t="s">
        <v>39</v>
      </c>
      <c r="H143" t="s">
        <v>31</v>
      </c>
      <c r="I143">
        <v>19</v>
      </c>
      <c r="J143" t="s">
        <v>23</v>
      </c>
      <c r="K143" t="s">
        <v>24</v>
      </c>
      <c r="L143" t="s">
        <v>28</v>
      </c>
      <c r="M143">
        <v>53</v>
      </c>
      <c r="N143">
        <v>148</v>
      </c>
      <c r="O143" t="s">
        <v>44</v>
      </c>
      <c r="P143">
        <v>40</v>
      </c>
      <c r="Q143">
        <v>60</v>
      </c>
      <c r="R143">
        <v>40</v>
      </c>
      <c r="S143">
        <v>100</v>
      </c>
      <c r="T143">
        <v>40</v>
      </c>
      <c r="U143" t="s">
        <v>27</v>
      </c>
    </row>
    <row r="144" spans="1:21" x14ac:dyDescent="0.35">
      <c r="A144">
        <v>435</v>
      </c>
      <c r="B144">
        <v>92</v>
      </c>
      <c r="C144">
        <v>5</v>
      </c>
      <c r="D144" t="s">
        <v>146</v>
      </c>
      <c r="E144">
        <v>1898</v>
      </c>
      <c r="F144">
        <v>68</v>
      </c>
      <c r="G144" t="s">
        <v>39</v>
      </c>
      <c r="H144" t="s">
        <v>36</v>
      </c>
      <c r="I144">
        <v>28</v>
      </c>
      <c r="J144" t="s">
        <v>23</v>
      </c>
      <c r="K144" t="s">
        <v>24</v>
      </c>
      <c r="L144" t="s">
        <v>28</v>
      </c>
      <c r="M144">
        <v>25</v>
      </c>
      <c r="N144">
        <v>171</v>
      </c>
      <c r="O144" t="s">
        <v>49</v>
      </c>
      <c r="P144">
        <v>80</v>
      </c>
      <c r="Q144">
        <v>60</v>
      </c>
      <c r="R144">
        <v>20</v>
      </c>
      <c r="S144">
        <v>140</v>
      </c>
      <c r="T144">
        <v>51</v>
      </c>
      <c r="U144" t="s">
        <v>27</v>
      </c>
    </row>
    <row r="145" spans="1:21" x14ac:dyDescent="0.35">
      <c r="A145">
        <v>262</v>
      </c>
      <c r="B145">
        <v>55</v>
      </c>
      <c r="C145">
        <v>-4</v>
      </c>
      <c r="D145" t="s">
        <v>147</v>
      </c>
      <c r="E145">
        <v>627</v>
      </c>
      <c r="F145">
        <v>76</v>
      </c>
      <c r="G145" t="s">
        <v>39</v>
      </c>
      <c r="H145" t="s">
        <v>22</v>
      </c>
      <c r="I145">
        <v>49</v>
      </c>
      <c r="J145" t="s">
        <v>23</v>
      </c>
      <c r="K145" t="s">
        <v>32</v>
      </c>
      <c r="L145" t="s">
        <v>70</v>
      </c>
      <c r="M145">
        <v>-4</v>
      </c>
      <c r="N145">
        <v>140</v>
      </c>
      <c r="O145" t="s">
        <v>64</v>
      </c>
      <c r="P145">
        <v>40</v>
      </c>
      <c r="Q145">
        <v>60</v>
      </c>
      <c r="R145">
        <v>0</v>
      </c>
      <c r="S145">
        <v>100</v>
      </c>
      <c r="T145">
        <v>79</v>
      </c>
      <c r="U145" t="s">
        <v>35</v>
      </c>
    </row>
    <row r="146" spans="1:21" x14ac:dyDescent="0.35">
      <c r="A146">
        <v>719</v>
      </c>
      <c r="B146">
        <v>39</v>
      </c>
      <c r="C146">
        <v>-23</v>
      </c>
      <c r="D146" t="s">
        <v>148</v>
      </c>
      <c r="E146">
        <v>541</v>
      </c>
      <c r="F146">
        <v>51</v>
      </c>
      <c r="G146" t="s">
        <v>21</v>
      </c>
      <c r="H146" t="s">
        <v>22</v>
      </c>
      <c r="I146">
        <v>12</v>
      </c>
      <c r="J146" t="s">
        <v>40</v>
      </c>
      <c r="K146" t="s">
        <v>45</v>
      </c>
      <c r="L146" t="s">
        <v>52</v>
      </c>
      <c r="M146">
        <v>27</v>
      </c>
      <c r="N146">
        <v>90</v>
      </c>
      <c r="O146" t="s">
        <v>26</v>
      </c>
      <c r="P146">
        <v>30</v>
      </c>
      <c r="Q146">
        <v>50</v>
      </c>
      <c r="R146">
        <v>50</v>
      </c>
      <c r="S146">
        <v>80</v>
      </c>
      <c r="T146">
        <v>24</v>
      </c>
      <c r="U146" t="s">
        <v>35</v>
      </c>
    </row>
    <row r="147" spans="1:21" x14ac:dyDescent="0.35">
      <c r="A147">
        <v>305</v>
      </c>
      <c r="B147">
        <v>80</v>
      </c>
      <c r="C147">
        <v>8</v>
      </c>
      <c r="D147" t="s">
        <v>149</v>
      </c>
      <c r="E147">
        <v>1055</v>
      </c>
      <c r="F147">
        <v>94</v>
      </c>
      <c r="G147" t="s">
        <v>21</v>
      </c>
      <c r="H147" t="s">
        <v>31</v>
      </c>
      <c r="I147">
        <v>24</v>
      </c>
      <c r="J147" t="s">
        <v>23</v>
      </c>
      <c r="K147" t="s">
        <v>24</v>
      </c>
      <c r="L147" t="s">
        <v>28</v>
      </c>
      <c r="M147">
        <v>48</v>
      </c>
      <c r="N147">
        <v>174</v>
      </c>
      <c r="O147" t="s">
        <v>34</v>
      </c>
      <c r="P147">
        <v>40</v>
      </c>
      <c r="Q147">
        <v>50</v>
      </c>
      <c r="R147">
        <v>40</v>
      </c>
      <c r="S147">
        <v>90</v>
      </c>
      <c r="T147">
        <v>46</v>
      </c>
      <c r="U147" t="s">
        <v>27</v>
      </c>
    </row>
    <row r="148" spans="1:21" x14ac:dyDescent="0.35">
      <c r="A148">
        <v>303</v>
      </c>
      <c r="B148">
        <v>54</v>
      </c>
      <c r="C148">
        <v>-17</v>
      </c>
      <c r="D148" t="s">
        <v>150</v>
      </c>
      <c r="E148">
        <v>404</v>
      </c>
      <c r="F148">
        <v>66</v>
      </c>
      <c r="G148" t="s">
        <v>21</v>
      </c>
      <c r="H148" t="s">
        <v>22</v>
      </c>
      <c r="I148">
        <v>20</v>
      </c>
      <c r="J148" t="s">
        <v>23</v>
      </c>
      <c r="K148" t="s">
        <v>32</v>
      </c>
      <c r="L148" t="s">
        <v>33</v>
      </c>
      <c r="M148">
        <v>13</v>
      </c>
      <c r="N148">
        <v>120</v>
      </c>
      <c r="O148" t="s">
        <v>26</v>
      </c>
      <c r="P148">
        <v>30</v>
      </c>
      <c r="Q148">
        <v>50</v>
      </c>
      <c r="R148">
        <v>30</v>
      </c>
      <c r="S148">
        <v>80</v>
      </c>
      <c r="T148">
        <v>53</v>
      </c>
      <c r="U148" t="s">
        <v>35</v>
      </c>
    </row>
    <row r="149" spans="1:21" x14ac:dyDescent="0.35">
      <c r="A149">
        <v>303</v>
      </c>
      <c r="B149">
        <v>54</v>
      </c>
      <c r="C149">
        <v>-13</v>
      </c>
      <c r="D149" t="s">
        <v>151</v>
      </c>
      <c r="E149">
        <v>1037</v>
      </c>
      <c r="F149">
        <v>64</v>
      </c>
      <c r="G149" t="s">
        <v>21</v>
      </c>
      <c r="H149" t="s">
        <v>22</v>
      </c>
      <c r="I149">
        <v>16</v>
      </c>
      <c r="J149" t="s">
        <v>23</v>
      </c>
      <c r="K149" t="s">
        <v>32</v>
      </c>
      <c r="L149" t="s">
        <v>70</v>
      </c>
      <c r="M149">
        <v>27</v>
      </c>
      <c r="N149">
        <v>118</v>
      </c>
      <c r="O149" t="s">
        <v>26</v>
      </c>
      <c r="P149">
        <v>30</v>
      </c>
      <c r="Q149">
        <v>50</v>
      </c>
      <c r="R149">
        <v>40</v>
      </c>
      <c r="S149">
        <v>80</v>
      </c>
      <c r="T149">
        <v>37</v>
      </c>
      <c r="U149" t="s">
        <v>35</v>
      </c>
    </row>
    <row r="150" spans="1:21" x14ac:dyDescent="0.35">
      <c r="A150">
        <v>508</v>
      </c>
      <c r="B150">
        <v>27</v>
      </c>
      <c r="C150">
        <v>-30</v>
      </c>
      <c r="D150" t="s">
        <v>152</v>
      </c>
      <c r="E150">
        <v>859</v>
      </c>
      <c r="F150">
        <v>39</v>
      </c>
      <c r="G150" t="s">
        <v>21</v>
      </c>
      <c r="H150" t="s">
        <v>31</v>
      </c>
      <c r="I150">
        <v>7</v>
      </c>
      <c r="J150" t="s">
        <v>23</v>
      </c>
      <c r="K150" t="s">
        <v>32</v>
      </c>
      <c r="L150" t="s">
        <v>33</v>
      </c>
      <c r="M150">
        <v>20</v>
      </c>
      <c r="N150">
        <v>66</v>
      </c>
      <c r="O150" t="s">
        <v>76</v>
      </c>
      <c r="P150">
        <v>20</v>
      </c>
      <c r="Q150">
        <v>50</v>
      </c>
      <c r="R150">
        <v>50</v>
      </c>
      <c r="S150">
        <v>70</v>
      </c>
      <c r="T150">
        <v>19</v>
      </c>
      <c r="U150" t="s">
        <v>35</v>
      </c>
    </row>
    <row r="151" spans="1:21" x14ac:dyDescent="0.35">
      <c r="A151">
        <v>209</v>
      </c>
      <c r="B151">
        <v>76</v>
      </c>
      <c r="C151">
        <v>29</v>
      </c>
      <c r="D151" t="s">
        <v>153</v>
      </c>
      <c r="E151">
        <v>580</v>
      </c>
      <c r="F151">
        <v>111</v>
      </c>
      <c r="G151" t="s">
        <v>21</v>
      </c>
      <c r="H151" t="s">
        <v>36</v>
      </c>
      <c r="I151">
        <v>21</v>
      </c>
      <c r="J151" t="s">
        <v>23</v>
      </c>
      <c r="K151" t="s">
        <v>32</v>
      </c>
      <c r="L151" t="s">
        <v>70</v>
      </c>
      <c r="M151">
        <v>79</v>
      </c>
      <c r="N151">
        <v>187</v>
      </c>
      <c r="O151" t="s">
        <v>38</v>
      </c>
      <c r="P151">
        <v>30</v>
      </c>
      <c r="Q151">
        <v>50</v>
      </c>
      <c r="R151">
        <v>50</v>
      </c>
      <c r="S151">
        <v>80</v>
      </c>
      <c r="T151">
        <v>32</v>
      </c>
      <c r="U151" t="s">
        <v>35</v>
      </c>
    </row>
    <row r="152" spans="1:21" x14ac:dyDescent="0.35">
      <c r="A152">
        <v>715</v>
      </c>
      <c r="B152">
        <v>22</v>
      </c>
      <c r="C152">
        <v>-40</v>
      </c>
      <c r="D152" t="s">
        <v>154</v>
      </c>
      <c r="E152">
        <v>573</v>
      </c>
      <c r="F152">
        <v>29</v>
      </c>
      <c r="G152" t="s">
        <v>39</v>
      </c>
      <c r="H152" t="s">
        <v>22</v>
      </c>
      <c r="I152">
        <v>7</v>
      </c>
      <c r="J152" t="s">
        <v>40</v>
      </c>
      <c r="K152" t="s">
        <v>41</v>
      </c>
      <c r="L152" t="s">
        <v>42</v>
      </c>
      <c r="M152">
        <v>10</v>
      </c>
      <c r="N152">
        <v>51</v>
      </c>
      <c r="O152" t="s">
        <v>64</v>
      </c>
      <c r="P152">
        <v>20</v>
      </c>
      <c r="Q152">
        <v>50</v>
      </c>
      <c r="R152">
        <v>50</v>
      </c>
      <c r="S152">
        <v>70</v>
      </c>
      <c r="T152">
        <v>19</v>
      </c>
      <c r="U152" t="s">
        <v>27</v>
      </c>
    </row>
    <row r="153" spans="1:21" x14ac:dyDescent="0.35">
      <c r="A153">
        <v>319</v>
      </c>
      <c r="B153">
        <v>23</v>
      </c>
      <c r="C153">
        <v>-32</v>
      </c>
      <c r="D153" t="s">
        <v>155</v>
      </c>
      <c r="E153">
        <v>800</v>
      </c>
      <c r="F153">
        <v>35</v>
      </c>
      <c r="G153" t="s">
        <v>39</v>
      </c>
      <c r="H153" t="s">
        <v>22</v>
      </c>
      <c r="I153">
        <v>6</v>
      </c>
      <c r="J153" t="s">
        <v>40</v>
      </c>
      <c r="K153" t="s">
        <v>41</v>
      </c>
      <c r="L153" t="s">
        <v>53</v>
      </c>
      <c r="M153">
        <v>18</v>
      </c>
      <c r="N153">
        <v>58</v>
      </c>
      <c r="O153" t="s">
        <v>43</v>
      </c>
      <c r="P153">
        <v>20</v>
      </c>
      <c r="Q153">
        <v>50</v>
      </c>
      <c r="R153">
        <v>50</v>
      </c>
      <c r="S153">
        <v>70</v>
      </c>
      <c r="T153">
        <v>17</v>
      </c>
      <c r="U153" t="s">
        <v>35</v>
      </c>
    </row>
    <row r="154" spans="1:21" x14ac:dyDescent="0.35">
      <c r="A154">
        <v>959</v>
      </c>
      <c r="B154">
        <v>79</v>
      </c>
      <c r="C154">
        <v>4</v>
      </c>
      <c r="D154" s="1">
        <v>41277</v>
      </c>
      <c r="E154">
        <v>593</v>
      </c>
      <c r="F154">
        <v>98</v>
      </c>
      <c r="G154" t="s">
        <v>39</v>
      </c>
      <c r="H154" t="s">
        <v>31</v>
      </c>
      <c r="I154">
        <v>30</v>
      </c>
      <c r="J154" t="s">
        <v>23</v>
      </c>
      <c r="K154" t="s">
        <v>24</v>
      </c>
      <c r="L154" t="s">
        <v>25</v>
      </c>
      <c r="M154">
        <v>34</v>
      </c>
      <c r="N154">
        <v>177</v>
      </c>
      <c r="O154" t="s">
        <v>44</v>
      </c>
      <c r="P154">
        <v>40</v>
      </c>
      <c r="Q154">
        <v>50</v>
      </c>
      <c r="R154">
        <v>30</v>
      </c>
      <c r="S154">
        <v>90</v>
      </c>
      <c r="T154">
        <v>64</v>
      </c>
      <c r="U154" t="s">
        <v>27</v>
      </c>
    </row>
    <row r="155" spans="1:21" x14ac:dyDescent="0.35">
      <c r="A155">
        <v>860</v>
      </c>
      <c r="B155">
        <v>65</v>
      </c>
      <c r="C155">
        <v>-15</v>
      </c>
      <c r="D155" s="1">
        <v>41308</v>
      </c>
      <c r="E155">
        <v>1053</v>
      </c>
      <c r="F155">
        <v>77</v>
      </c>
      <c r="G155" t="s">
        <v>39</v>
      </c>
      <c r="H155" t="s">
        <v>31</v>
      </c>
      <c r="I155">
        <v>20</v>
      </c>
      <c r="J155" t="s">
        <v>23</v>
      </c>
      <c r="K155" t="s">
        <v>24</v>
      </c>
      <c r="L155" t="s">
        <v>28</v>
      </c>
      <c r="M155">
        <v>35</v>
      </c>
      <c r="N155">
        <v>142</v>
      </c>
      <c r="O155" t="s">
        <v>44</v>
      </c>
      <c r="P155">
        <v>30</v>
      </c>
      <c r="Q155">
        <v>50</v>
      </c>
      <c r="R155">
        <v>50</v>
      </c>
      <c r="S155">
        <v>80</v>
      </c>
      <c r="T155">
        <v>42</v>
      </c>
      <c r="U155" t="s">
        <v>27</v>
      </c>
    </row>
    <row r="156" spans="1:21" x14ac:dyDescent="0.35">
      <c r="A156">
        <v>262</v>
      </c>
      <c r="B156">
        <v>46</v>
      </c>
      <c r="C156">
        <v>-10</v>
      </c>
      <c r="D156" s="1">
        <v>41336</v>
      </c>
      <c r="E156">
        <v>449</v>
      </c>
      <c r="F156">
        <v>67</v>
      </c>
      <c r="G156" t="s">
        <v>39</v>
      </c>
      <c r="H156" t="s">
        <v>22</v>
      </c>
      <c r="I156">
        <v>14</v>
      </c>
      <c r="J156" t="s">
        <v>23</v>
      </c>
      <c r="K156" t="s">
        <v>32</v>
      </c>
      <c r="L156" t="s">
        <v>33</v>
      </c>
      <c r="M156">
        <v>30</v>
      </c>
      <c r="N156">
        <v>113</v>
      </c>
      <c r="O156" t="s">
        <v>64</v>
      </c>
      <c r="P156">
        <v>20</v>
      </c>
      <c r="Q156">
        <v>50</v>
      </c>
      <c r="R156">
        <v>40</v>
      </c>
      <c r="S156">
        <v>70</v>
      </c>
      <c r="T156">
        <v>37</v>
      </c>
      <c r="U156" t="s">
        <v>35</v>
      </c>
    </row>
    <row r="157" spans="1:21" x14ac:dyDescent="0.35">
      <c r="A157">
        <v>715</v>
      </c>
      <c r="B157">
        <v>60</v>
      </c>
      <c r="C157">
        <v>0</v>
      </c>
      <c r="D157" s="1">
        <v>41367</v>
      </c>
      <c r="E157">
        <v>606</v>
      </c>
      <c r="F157">
        <v>84</v>
      </c>
      <c r="G157" t="s">
        <v>39</v>
      </c>
      <c r="H157" t="s">
        <v>22</v>
      </c>
      <c r="I157">
        <v>54</v>
      </c>
      <c r="J157" t="s">
        <v>23</v>
      </c>
      <c r="K157" t="s">
        <v>32</v>
      </c>
      <c r="L157" t="s">
        <v>70</v>
      </c>
      <c r="M157">
        <v>0</v>
      </c>
      <c r="N157">
        <v>144</v>
      </c>
      <c r="O157" t="s">
        <v>64</v>
      </c>
      <c r="P157">
        <v>40</v>
      </c>
      <c r="Q157">
        <v>50</v>
      </c>
      <c r="R157">
        <v>0</v>
      </c>
      <c r="S157">
        <v>90</v>
      </c>
      <c r="T157">
        <v>84</v>
      </c>
      <c r="U157" t="s">
        <v>35</v>
      </c>
    </row>
    <row r="158" spans="1:21" x14ac:dyDescent="0.35">
      <c r="A158">
        <v>206</v>
      </c>
      <c r="B158">
        <v>60</v>
      </c>
      <c r="C158">
        <v>17</v>
      </c>
      <c r="D158" s="1">
        <v>41397</v>
      </c>
      <c r="E158">
        <v>329</v>
      </c>
      <c r="F158">
        <v>99</v>
      </c>
      <c r="G158" t="s">
        <v>39</v>
      </c>
      <c r="H158" t="s">
        <v>36</v>
      </c>
      <c r="I158">
        <v>18</v>
      </c>
      <c r="J158" t="s">
        <v>23</v>
      </c>
      <c r="K158" t="s">
        <v>32</v>
      </c>
      <c r="L158" t="s">
        <v>33</v>
      </c>
      <c r="M158">
        <v>57</v>
      </c>
      <c r="N158">
        <v>159</v>
      </c>
      <c r="O158" t="s">
        <v>67</v>
      </c>
      <c r="P158">
        <v>20</v>
      </c>
      <c r="Q158">
        <v>50</v>
      </c>
      <c r="R158">
        <v>40</v>
      </c>
      <c r="S158">
        <v>70</v>
      </c>
      <c r="T158">
        <v>42</v>
      </c>
      <c r="U158" t="s">
        <v>35</v>
      </c>
    </row>
    <row r="159" spans="1:21" x14ac:dyDescent="0.35">
      <c r="A159">
        <v>773</v>
      </c>
      <c r="B159">
        <v>40</v>
      </c>
      <c r="C159">
        <v>-3</v>
      </c>
      <c r="D159" s="1">
        <v>41428</v>
      </c>
      <c r="E159">
        <v>536</v>
      </c>
      <c r="F159">
        <v>52</v>
      </c>
      <c r="G159" t="s">
        <v>21</v>
      </c>
      <c r="H159" t="s">
        <v>22</v>
      </c>
      <c r="I159">
        <v>13</v>
      </c>
      <c r="J159" t="s">
        <v>23</v>
      </c>
      <c r="K159" t="s">
        <v>24</v>
      </c>
      <c r="L159" t="s">
        <v>25</v>
      </c>
      <c r="M159">
        <v>27</v>
      </c>
      <c r="N159">
        <v>92</v>
      </c>
      <c r="O159" t="s">
        <v>81</v>
      </c>
      <c r="P159">
        <v>30</v>
      </c>
      <c r="Q159">
        <v>50</v>
      </c>
      <c r="R159">
        <v>30</v>
      </c>
      <c r="S159">
        <v>80</v>
      </c>
      <c r="T159">
        <v>25</v>
      </c>
      <c r="U159" t="s">
        <v>27</v>
      </c>
    </row>
    <row r="160" spans="1:21" x14ac:dyDescent="0.35">
      <c r="A160">
        <v>614</v>
      </c>
      <c r="B160">
        <v>36</v>
      </c>
      <c r="C160">
        <v>-10</v>
      </c>
      <c r="D160" s="1">
        <v>41458</v>
      </c>
      <c r="E160">
        <v>862</v>
      </c>
      <c r="F160">
        <v>52</v>
      </c>
      <c r="G160" t="s">
        <v>21</v>
      </c>
      <c r="H160" t="s">
        <v>22</v>
      </c>
      <c r="I160">
        <v>10</v>
      </c>
      <c r="J160" t="s">
        <v>23</v>
      </c>
      <c r="K160" t="s">
        <v>24</v>
      </c>
      <c r="L160" t="s">
        <v>25</v>
      </c>
      <c r="M160">
        <v>30</v>
      </c>
      <c r="N160">
        <v>88</v>
      </c>
      <c r="O160" t="s">
        <v>156</v>
      </c>
      <c r="P160">
        <v>30</v>
      </c>
      <c r="Q160">
        <v>50</v>
      </c>
      <c r="R160">
        <v>40</v>
      </c>
      <c r="S160">
        <v>80</v>
      </c>
      <c r="T160">
        <v>22</v>
      </c>
      <c r="U160" t="s">
        <v>27</v>
      </c>
    </row>
    <row r="161" spans="1:21" x14ac:dyDescent="0.35">
      <c r="A161">
        <v>617</v>
      </c>
      <c r="B161">
        <v>55</v>
      </c>
      <c r="C161">
        <v>-5</v>
      </c>
      <c r="D161" s="1">
        <v>41489</v>
      </c>
      <c r="E161">
        <v>410</v>
      </c>
      <c r="F161">
        <v>69</v>
      </c>
      <c r="G161" t="s">
        <v>21</v>
      </c>
      <c r="H161" t="s">
        <v>31</v>
      </c>
      <c r="I161">
        <v>20</v>
      </c>
      <c r="J161" t="s">
        <v>23</v>
      </c>
      <c r="K161" t="s">
        <v>24</v>
      </c>
      <c r="L161" t="s">
        <v>25</v>
      </c>
      <c r="M161">
        <v>15</v>
      </c>
      <c r="N161">
        <v>124</v>
      </c>
      <c r="O161" t="s">
        <v>76</v>
      </c>
      <c r="P161">
        <v>40</v>
      </c>
      <c r="Q161">
        <v>50</v>
      </c>
      <c r="R161">
        <v>20</v>
      </c>
      <c r="S161">
        <v>90</v>
      </c>
      <c r="T161">
        <v>54</v>
      </c>
      <c r="U161" t="s">
        <v>27</v>
      </c>
    </row>
    <row r="162" spans="1:21" x14ac:dyDescent="0.35">
      <c r="A162">
        <v>707</v>
      </c>
      <c r="B162">
        <v>40</v>
      </c>
      <c r="C162">
        <v>-3</v>
      </c>
      <c r="D162" s="1">
        <v>41520</v>
      </c>
      <c r="E162">
        <v>536</v>
      </c>
      <c r="F162">
        <v>52</v>
      </c>
      <c r="G162" t="s">
        <v>21</v>
      </c>
      <c r="H162" t="s">
        <v>36</v>
      </c>
      <c r="I162">
        <v>13</v>
      </c>
      <c r="J162" t="s">
        <v>23</v>
      </c>
      <c r="K162" t="s">
        <v>24</v>
      </c>
      <c r="L162" t="s">
        <v>28</v>
      </c>
      <c r="M162">
        <v>27</v>
      </c>
      <c r="N162">
        <v>92</v>
      </c>
      <c r="O162" t="s">
        <v>38</v>
      </c>
      <c r="P162">
        <v>30</v>
      </c>
      <c r="Q162">
        <v>50</v>
      </c>
      <c r="R162">
        <v>30</v>
      </c>
      <c r="S162">
        <v>80</v>
      </c>
      <c r="T162">
        <v>25</v>
      </c>
      <c r="U162" t="s">
        <v>27</v>
      </c>
    </row>
    <row r="163" spans="1:21" x14ac:dyDescent="0.35">
      <c r="A163">
        <v>352</v>
      </c>
      <c r="B163">
        <v>28</v>
      </c>
      <c r="C163">
        <v>-17</v>
      </c>
      <c r="D163" s="1">
        <v>41550</v>
      </c>
      <c r="E163">
        <v>875</v>
      </c>
      <c r="F163">
        <v>42</v>
      </c>
      <c r="G163" t="s">
        <v>21</v>
      </c>
      <c r="H163" t="s">
        <v>31</v>
      </c>
      <c r="I163">
        <v>7</v>
      </c>
      <c r="J163" t="s">
        <v>23</v>
      </c>
      <c r="K163" t="s">
        <v>32</v>
      </c>
      <c r="L163" t="s">
        <v>33</v>
      </c>
      <c r="M163">
        <v>23</v>
      </c>
      <c r="N163">
        <v>70</v>
      </c>
      <c r="O163" t="s">
        <v>34</v>
      </c>
      <c r="P163">
        <v>20</v>
      </c>
      <c r="Q163">
        <v>50</v>
      </c>
      <c r="R163">
        <v>40</v>
      </c>
      <c r="S163">
        <v>70</v>
      </c>
      <c r="T163">
        <v>19</v>
      </c>
      <c r="U163" t="s">
        <v>35</v>
      </c>
    </row>
    <row r="164" spans="1:21" x14ac:dyDescent="0.35">
      <c r="A164">
        <v>561</v>
      </c>
      <c r="B164">
        <v>31</v>
      </c>
      <c r="C164">
        <v>-12</v>
      </c>
      <c r="D164" s="1">
        <v>41581</v>
      </c>
      <c r="E164">
        <v>856</v>
      </c>
      <c r="F164">
        <v>47</v>
      </c>
      <c r="G164" t="s">
        <v>21</v>
      </c>
      <c r="H164" t="s">
        <v>31</v>
      </c>
      <c r="I164">
        <v>8</v>
      </c>
      <c r="J164" t="s">
        <v>23</v>
      </c>
      <c r="K164" t="s">
        <v>32</v>
      </c>
      <c r="L164" t="s">
        <v>37</v>
      </c>
      <c r="M164">
        <v>28</v>
      </c>
      <c r="N164">
        <v>78</v>
      </c>
      <c r="O164" t="s">
        <v>34</v>
      </c>
      <c r="P164">
        <v>30</v>
      </c>
      <c r="Q164">
        <v>50</v>
      </c>
      <c r="R164">
        <v>40</v>
      </c>
      <c r="S164">
        <v>80</v>
      </c>
      <c r="T164">
        <v>19</v>
      </c>
      <c r="U164" t="s">
        <v>35</v>
      </c>
    </row>
    <row r="165" spans="1:21" x14ac:dyDescent="0.35">
      <c r="A165">
        <v>351</v>
      </c>
      <c r="B165">
        <v>32</v>
      </c>
      <c r="C165">
        <v>-11</v>
      </c>
      <c r="D165" s="1">
        <v>41611</v>
      </c>
      <c r="E165">
        <v>482</v>
      </c>
      <c r="F165">
        <v>48</v>
      </c>
      <c r="G165" t="s">
        <v>21</v>
      </c>
      <c r="H165" t="s">
        <v>31</v>
      </c>
      <c r="I165">
        <v>8</v>
      </c>
      <c r="J165" t="s">
        <v>23</v>
      </c>
      <c r="K165" t="s">
        <v>32</v>
      </c>
      <c r="L165" t="s">
        <v>37</v>
      </c>
      <c r="M165">
        <v>29</v>
      </c>
      <c r="N165">
        <v>80</v>
      </c>
      <c r="O165" t="s">
        <v>76</v>
      </c>
      <c r="P165">
        <v>30</v>
      </c>
      <c r="Q165">
        <v>50</v>
      </c>
      <c r="R165">
        <v>40</v>
      </c>
      <c r="S165">
        <v>80</v>
      </c>
      <c r="T165">
        <v>19</v>
      </c>
      <c r="U165" t="s">
        <v>35</v>
      </c>
    </row>
    <row r="166" spans="1:21" x14ac:dyDescent="0.35">
      <c r="A166">
        <v>650</v>
      </c>
      <c r="B166">
        <v>50</v>
      </c>
      <c r="C166">
        <v>7</v>
      </c>
      <c r="D166" t="s">
        <v>157</v>
      </c>
      <c r="E166">
        <v>589</v>
      </c>
      <c r="F166">
        <v>73</v>
      </c>
      <c r="G166" t="s">
        <v>21</v>
      </c>
      <c r="H166" t="s">
        <v>36</v>
      </c>
      <c r="I166">
        <v>14</v>
      </c>
      <c r="J166" t="s">
        <v>23</v>
      </c>
      <c r="K166" t="s">
        <v>32</v>
      </c>
      <c r="L166" t="s">
        <v>70</v>
      </c>
      <c r="M166">
        <v>47</v>
      </c>
      <c r="N166">
        <v>123</v>
      </c>
      <c r="O166" t="s">
        <v>38</v>
      </c>
      <c r="P166">
        <v>30</v>
      </c>
      <c r="Q166">
        <v>50</v>
      </c>
      <c r="R166">
        <v>40</v>
      </c>
      <c r="S166">
        <v>80</v>
      </c>
      <c r="T166">
        <v>26</v>
      </c>
      <c r="U166" t="s">
        <v>35</v>
      </c>
    </row>
    <row r="167" spans="1:21" x14ac:dyDescent="0.35">
      <c r="A167">
        <v>712</v>
      </c>
      <c r="B167">
        <v>0</v>
      </c>
      <c r="C167">
        <v>-9</v>
      </c>
      <c r="D167" t="s">
        <v>158</v>
      </c>
      <c r="E167">
        <v>387</v>
      </c>
      <c r="F167">
        <v>43</v>
      </c>
      <c r="G167" t="s">
        <v>39</v>
      </c>
      <c r="H167" t="s">
        <v>22</v>
      </c>
      <c r="I167">
        <v>0</v>
      </c>
      <c r="J167" t="s">
        <v>40</v>
      </c>
      <c r="K167" t="s">
        <v>41</v>
      </c>
      <c r="L167" t="s">
        <v>42</v>
      </c>
      <c r="M167">
        <v>31</v>
      </c>
      <c r="N167">
        <v>43</v>
      </c>
      <c r="O167" t="s">
        <v>43</v>
      </c>
      <c r="P167">
        <v>0</v>
      </c>
      <c r="Q167">
        <v>50</v>
      </c>
      <c r="R167">
        <v>40</v>
      </c>
      <c r="S167">
        <v>50</v>
      </c>
      <c r="T167">
        <v>12</v>
      </c>
      <c r="U167" t="s">
        <v>27</v>
      </c>
    </row>
    <row r="168" spans="1:21" x14ac:dyDescent="0.35">
      <c r="A168">
        <v>505</v>
      </c>
      <c r="B168">
        <v>82</v>
      </c>
      <c r="C168">
        <v>-18</v>
      </c>
      <c r="D168" t="s">
        <v>159</v>
      </c>
      <c r="E168">
        <v>1804</v>
      </c>
      <c r="F168">
        <v>40</v>
      </c>
      <c r="G168" t="s">
        <v>39</v>
      </c>
      <c r="H168" t="s">
        <v>29</v>
      </c>
      <c r="I168">
        <v>25</v>
      </c>
      <c r="J168" t="s">
        <v>40</v>
      </c>
      <c r="K168" t="s">
        <v>45</v>
      </c>
      <c r="L168" t="s">
        <v>46</v>
      </c>
      <c r="M168">
        <v>-8</v>
      </c>
      <c r="N168">
        <v>122</v>
      </c>
      <c r="O168" t="s">
        <v>101</v>
      </c>
      <c r="P168">
        <v>90</v>
      </c>
      <c r="Q168">
        <v>50</v>
      </c>
      <c r="R168">
        <v>10</v>
      </c>
      <c r="S168">
        <v>140</v>
      </c>
      <c r="T168">
        <v>48</v>
      </c>
      <c r="U168" t="s">
        <v>27</v>
      </c>
    </row>
    <row r="169" spans="1:21" x14ac:dyDescent="0.35">
      <c r="A169">
        <v>515</v>
      </c>
      <c r="B169">
        <v>22</v>
      </c>
      <c r="C169">
        <v>-24</v>
      </c>
      <c r="D169" t="s">
        <v>160</v>
      </c>
      <c r="E169">
        <v>802</v>
      </c>
      <c r="F169">
        <v>34</v>
      </c>
      <c r="G169" t="s">
        <v>39</v>
      </c>
      <c r="H169" t="s">
        <v>22</v>
      </c>
      <c r="I169">
        <v>6</v>
      </c>
      <c r="J169" t="s">
        <v>40</v>
      </c>
      <c r="K169" t="s">
        <v>41</v>
      </c>
      <c r="L169" t="s">
        <v>53</v>
      </c>
      <c r="M169">
        <v>16</v>
      </c>
      <c r="N169">
        <v>56</v>
      </c>
      <c r="O169" t="s">
        <v>43</v>
      </c>
      <c r="P169">
        <v>20</v>
      </c>
      <c r="Q169">
        <v>50</v>
      </c>
      <c r="R169">
        <v>40</v>
      </c>
      <c r="S169">
        <v>70</v>
      </c>
      <c r="T169">
        <v>18</v>
      </c>
      <c r="U169" t="s">
        <v>35</v>
      </c>
    </row>
    <row r="170" spans="1:21" x14ac:dyDescent="0.35">
      <c r="A170">
        <v>505</v>
      </c>
      <c r="B170">
        <v>44</v>
      </c>
      <c r="C170">
        <v>-7</v>
      </c>
      <c r="D170" t="s">
        <v>161</v>
      </c>
      <c r="E170">
        <v>325</v>
      </c>
      <c r="F170">
        <v>62</v>
      </c>
      <c r="G170" t="s">
        <v>39</v>
      </c>
      <c r="H170" t="s">
        <v>29</v>
      </c>
      <c r="I170">
        <v>40</v>
      </c>
      <c r="J170" t="s">
        <v>40</v>
      </c>
      <c r="K170" t="s">
        <v>41</v>
      </c>
      <c r="L170" t="s">
        <v>53</v>
      </c>
      <c r="M170">
        <v>-7</v>
      </c>
      <c r="N170">
        <v>106</v>
      </c>
      <c r="O170" t="s">
        <v>101</v>
      </c>
      <c r="P170">
        <v>30</v>
      </c>
      <c r="Q170">
        <v>50</v>
      </c>
      <c r="R170">
        <v>0</v>
      </c>
      <c r="S170">
        <v>80</v>
      </c>
      <c r="T170">
        <v>69</v>
      </c>
      <c r="U170" t="s">
        <v>35</v>
      </c>
    </row>
    <row r="171" spans="1:21" x14ac:dyDescent="0.35">
      <c r="A171">
        <v>775</v>
      </c>
      <c r="B171">
        <v>33</v>
      </c>
      <c r="C171">
        <v>-14</v>
      </c>
      <c r="D171" t="s">
        <v>162</v>
      </c>
      <c r="E171">
        <v>243</v>
      </c>
      <c r="F171">
        <v>41</v>
      </c>
      <c r="G171" t="s">
        <v>39</v>
      </c>
      <c r="H171" t="s">
        <v>36</v>
      </c>
      <c r="I171">
        <v>12</v>
      </c>
      <c r="J171" t="s">
        <v>40</v>
      </c>
      <c r="K171" t="s">
        <v>45</v>
      </c>
      <c r="L171" t="s">
        <v>52</v>
      </c>
      <c r="M171">
        <v>-4</v>
      </c>
      <c r="N171">
        <v>74</v>
      </c>
      <c r="O171" t="s">
        <v>48</v>
      </c>
      <c r="P171">
        <v>30</v>
      </c>
      <c r="Q171">
        <v>50</v>
      </c>
      <c r="R171">
        <v>10</v>
      </c>
      <c r="S171">
        <v>80</v>
      </c>
      <c r="T171">
        <v>45</v>
      </c>
      <c r="U171" t="s">
        <v>35</v>
      </c>
    </row>
    <row r="172" spans="1:21" x14ac:dyDescent="0.35">
      <c r="A172">
        <v>573</v>
      </c>
      <c r="B172">
        <v>44</v>
      </c>
      <c r="C172">
        <v>-8</v>
      </c>
      <c r="D172" t="s">
        <v>163</v>
      </c>
      <c r="E172">
        <v>325</v>
      </c>
      <c r="F172">
        <v>62</v>
      </c>
      <c r="G172" t="s">
        <v>39</v>
      </c>
      <c r="H172" t="s">
        <v>22</v>
      </c>
      <c r="I172">
        <v>40</v>
      </c>
      <c r="J172" t="s">
        <v>23</v>
      </c>
      <c r="K172" t="s">
        <v>24</v>
      </c>
      <c r="L172" t="s">
        <v>61</v>
      </c>
      <c r="M172">
        <v>-8</v>
      </c>
      <c r="N172">
        <v>106</v>
      </c>
      <c r="O172" t="s">
        <v>62</v>
      </c>
      <c r="P172">
        <v>40</v>
      </c>
      <c r="Q172">
        <v>50</v>
      </c>
      <c r="R172">
        <v>0</v>
      </c>
      <c r="S172">
        <v>90</v>
      </c>
      <c r="T172">
        <v>70</v>
      </c>
      <c r="U172" t="s">
        <v>27</v>
      </c>
    </row>
    <row r="173" spans="1:21" x14ac:dyDescent="0.35">
      <c r="A173">
        <v>262</v>
      </c>
      <c r="B173">
        <v>31</v>
      </c>
      <c r="C173">
        <v>-13</v>
      </c>
      <c r="D173" t="s">
        <v>164</v>
      </c>
      <c r="E173">
        <v>856</v>
      </c>
      <c r="F173">
        <v>47</v>
      </c>
      <c r="G173" t="s">
        <v>39</v>
      </c>
      <c r="H173" t="s">
        <v>22</v>
      </c>
      <c r="I173">
        <v>8</v>
      </c>
      <c r="J173" t="s">
        <v>23</v>
      </c>
      <c r="K173" t="s">
        <v>24</v>
      </c>
      <c r="L173" t="s">
        <v>25</v>
      </c>
      <c r="M173">
        <v>27</v>
      </c>
      <c r="N173">
        <v>78</v>
      </c>
      <c r="O173" t="s">
        <v>64</v>
      </c>
      <c r="P173">
        <v>20</v>
      </c>
      <c r="Q173">
        <v>50</v>
      </c>
      <c r="R173">
        <v>40</v>
      </c>
      <c r="S173">
        <v>70</v>
      </c>
      <c r="T173">
        <v>20</v>
      </c>
      <c r="U173" t="s">
        <v>27</v>
      </c>
    </row>
    <row r="174" spans="1:21" x14ac:dyDescent="0.35">
      <c r="A174">
        <v>475</v>
      </c>
      <c r="B174">
        <v>69</v>
      </c>
      <c r="C174">
        <v>8</v>
      </c>
      <c r="D174" t="s">
        <v>165</v>
      </c>
      <c r="E174">
        <v>1060</v>
      </c>
      <c r="F174">
        <v>81</v>
      </c>
      <c r="G174" t="s">
        <v>39</v>
      </c>
      <c r="H174" t="s">
        <v>31</v>
      </c>
      <c r="I174">
        <v>21</v>
      </c>
      <c r="J174" t="s">
        <v>23</v>
      </c>
      <c r="K174" t="s">
        <v>24</v>
      </c>
      <c r="L174" t="s">
        <v>28</v>
      </c>
      <c r="M174">
        <v>38</v>
      </c>
      <c r="N174">
        <v>150</v>
      </c>
      <c r="O174" t="s">
        <v>44</v>
      </c>
      <c r="P174">
        <v>50</v>
      </c>
      <c r="Q174">
        <v>50</v>
      </c>
      <c r="R174">
        <v>30</v>
      </c>
      <c r="S174">
        <v>100</v>
      </c>
      <c r="T174">
        <v>43</v>
      </c>
      <c r="U174" t="s">
        <v>27</v>
      </c>
    </row>
    <row r="175" spans="1:21" x14ac:dyDescent="0.35">
      <c r="A175">
        <v>262</v>
      </c>
      <c r="B175">
        <v>49</v>
      </c>
      <c r="C175">
        <v>13</v>
      </c>
      <c r="D175" t="s">
        <v>166</v>
      </c>
      <c r="E175">
        <v>454</v>
      </c>
      <c r="F175">
        <v>71</v>
      </c>
      <c r="G175" t="s">
        <v>39</v>
      </c>
      <c r="H175" t="s">
        <v>22</v>
      </c>
      <c r="I175">
        <v>15</v>
      </c>
      <c r="J175" t="s">
        <v>23</v>
      </c>
      <c r="K175" t="s">
        <v>32</v>
      </c>
      <c r="L175" t="s">
        <v>33</v>
      </c>
      <c r="M175">
        <v>33</v>
      </c>
      <c r="N175">
        <v>120</v>
      </c>
      <c r="O175" t="s">
        <v>64</v>
      </c>
      <c r="P175">
        <v>40</v>
      </c>
      <c r="Q175">
        <v>50</v>
      </c>
      <c r="R175">
        <v>20</v>
      </c>
      <c r="S175">
        <v>90</v>
      </c>
      <c r="T175">
        <v>38</v>
      </c>
      <c r="U175" t="s">
        <v>35</v>
      </c>
    </row>
    <row r="176" spans="1:21" x14ac:dyDescent="0.35">
      <c r="A176">
        <v>206</v>
      </c>
      <c r="B176">
        <v>49</v>
      </c>
      <c r="C176">
        <v>4</v>
      </c>
      <c r="D176" t="s">
        <v>167</v>
      </c>
      <c r="E176">
        <v>454</v>
      </c>
      <c r="F176">
        <v>71</v>
      </c>
      <c r="G176" t="s">
        <v>39</v>
      </c>
      <c r="H176" t="s">
        <v>36</v>
      </c>
      <c r="I176">
        <v>15</v>
      </c>
      <c r="J176" t="s">
        <v>23</v>
      </c>
      <c r="K176" t="s">
        <v>32</v>
      </c>
      <c r="L176" t="s">
        <v>70</v>
      </c>
      <c r="M176">
        <v>34</v>
      </c>
      <c r="N176">
        <v>120</v>
      </c>
      <c r="O176" t="s">
        <v>67</v>
      </c>
      <c r="P176">
        <v>30</v>
      </c>
      <c r="Q176">
        <v>50</v>
      </c>
      <c r="R176">
        <v>30</v>
      </c>
      <c r="S176">
        <v>80</v>
      </c>
      <c r="T176">
        <v>37</v>
      </c>
      <c r="U176" t="s">
        <v>35</v>
      </c>
    </row>
    <row r="177" spans="1:21" x14ac:dyDescent="0.35">
      <c r="A177">
        <v>970</v>
      </c>
      <c r="B177">
        <v>43</v>
      </c>
      <c r="C177">
        <v>-1</v>
      </c>
      <c r="D177" t="s">
        <v>168</v>
      </c>
      <c r="E177">
        <v>531</v>
      </c>
      <c r="F177">
        <v>56</v>
      </c>
      <c r="G177" t="s">
        <v>21</v>
      </c>
      <c r="H177" t="s">
        <v>22</v>
      </c>
      <c r="I177">
        <v>14</v>
      </c>
      <c r="J177" t="s">
        <v>40</v>
      </c>
      <c r="K177" t="s">
        <v>45</v>
      </c>
      <c r="L177" t="s">
        <v>52</v>
      </c>
      <c r="M177">
        <v>29</v>
      </c>
      <c r="N177">
        <v>99</v>
      </c>
      <c r="O177" t="s">
        <v>26</v>
      </c>
      <c r="P177">
        <v>40</v>
      </c>
      <c r="Q177">
        <v>50</v>
      </c>
      <c r="R177">
        <v>30</v>
      </c>
      <c r="S177">
        <v>90</v>
      </c>
      <c r="T177">
        <v>27</v>
      </c>
      <c r="U177" t="s">
        <v>35</v>
      </c>
    </row>
    <row r="178" spans="1:21" x14ac:dyDescent="0.35">
      <c r="A178">
        <v>614</v>
      </c>
      <c r="B178">
        <v>41</v>
      </c>
      <c r="C178">
        <v>4</v>
      </c>
      <c r="D178" t="s">
        <v>169</v>
      </c>
      <c r="E178">
        <v>435</v>
      </c>
      <c r="F178">
        <v>60</v>
      </c>
      <c r="G178" t="s">
        <v>21</v>
      </c>
      <c r="H178" t="s">
        <v>22</v>
      </c>
      <c r="I178">
        <v>13</v>
      </c>
      <c r="J178" t="s">
        <v>40</v>
      </c>
      <c r="K178" t="s">
        <v>45</v>
      </c>
      <c r="L178" t="s">
        <v>52</v>
      </c>
      <c r="M178">
        <v>24</v>
      </c>
      <c r="N178">
        <v>101</v>
      </c>
      <c r="O178" t="s">
        <v>156</v>
      </c>
      <c r="P178">
        <v>40</v>
      </c>
      <c r="Q178">
        <v>50</v>
      </c>
      <c r="R178">
        <v>20</v>
      </c>
      <c r="S178">
        <v>90</v>
      </c>
      <c r="T178">
        <v>36</v>
      </c>
      <c r="U178" t="s">
        <v>35</v>
      </c>
    </row>
    <row r="179" spans="1:21" x14ac:dyDescent="0.35">
      <c r="A179">
        <v>339</v>
      </c>
      <c r="B179">
        <v>47</v>
      </c>
      <c r="C179">
        <v>-10</v>
      </c>
      <c r="D179" t="s">
        <v>170</v>
      </c>
      <c r="E179">
        <v>571</v>
      </c>
      <c r="F179">
        <v>52</v>
      </c>
      <c r="G179" t="s">
        <v>21</v>
      </c>
      <c r="H179" t="s">
        <v>31</v>
      </c>
      <c r="I179">
        <v>42</v>
      </c>
      <c r="J179" t="s">
        <v>40</v>
      </c>
      <c r="K179" t="s">
        <v>41</v>
      </c>
      <c r="L179" t="s">
        <v>53</v>
      </c>
      <c r="M179">
        <v>-20</v>
      </c>
      <c r="N179">
        <v>99</v>
      </c>
      <c r="O179" t="s">
        <v>76</v>
      </c>
      <c r="P179">
        <v>40</v>
      </c>
      <c r="Q179">
        <v>50</v>
      </c>
      <c r="R179">
        <v>-10</v>
      </c>
      <c r="S179">
        <v>90</v>
      </c>
      <c r="T179">
        <v>72</v>
      </c>
      <c r="U179" t="s">
        <v>35</v>
      </c>
    </row>
    <row r="180" spans="1:21" x14ac:dyDescent="0.35">
      <c r="A180">
        <v>773</v>
      </c>
      <c r="B180">
        <v>43</v>
      </c>
      <c r="C180">
        <v>-1</v>
      </c>
      <c r="D180" t="s">
        <v>171</v>
      </c>
      <c r="E180">
        <v>531</v>
      </c>
      <c r="F180">
        <v>56</v>
      </c>
      <c r="G180" t="s">
        <v>21</v>
      </c>
      <c r="H180" t="s">
        <v>22</v>
      </c>
      <c r="I180">
        <v>14</v>
      </c>
      <c r="J180" t="s">
        <v>23</v>
      </c>
      <c r="K180" t="s">
        <v>24</v>
      </c>
      <c r="L180" t="s">
        <v>25</v>
      </c>
      <c r="M180">
        <v>29</v>
      </c>
      <c r="N180">
        <v>99</v>
      </c>
      <c r="O180" t="s">
        <v>81</v>
      </c>
      <c r="P180">
        <v>40</v>
      </c>
      <c r="Q180">
        <v>50</v>
      </c>
      <c r="R180">
        <v>30</v>
      </c>
      <c r="S180">
        <v>90</v>
      </c>
      <c r="T180">
        <v>27</v>
      </c>
      <c r="U180" t="s">
        <v>27</v>
      </c>
    </row>
    <row r="181" spans="1:21" x14ac:dyDescent="0.35">
      <c r="A181">
        <v>805</v>
      </c>
      <c r="B181">
        <v>43</v>
      </c>
      <c r="C181">
        <v>-1</v>
      </c>
      <c r="D181" t="s">
        <v>172</v>
      </c>
      <c r="E181">
        <v>531</v>
      </c>
      <c r="F181">
        <v>56</v>
      </c>
      <c r="G181" t="s">
        <v>21</v>
      </c>
      <c r="H181" t="s">
        <v>36</v>
      </c>
      <c r="I181">
        <v>14</v>
      </c>
      <c r="J181" t="s">
        <v>23</v>
      </c>
      <c r="K181" t="s">
        <v>24</v>
      </c>
      <c r="L181" t="s">
        <v>28</v>
      </c>
      <c r="M181">
        <v>29</v>
      </c>
      <c r="N181">
        <v>99</v>
      </c>
      <c r="O181" t="s">
        <v>38</v>
      </c>
      <c r="P181">
        <v>40</v>
      </c>
      <c r="Q181">
        <v>50</v>
      </c>
      <c r="R181">
        <v>30</v>
      </c>
      <c r="S181">
        <v>90</v>
      </c>
      <c r="T181">
        <v>27</v>
      </c>
      <c r="U181" t="s">
        <v>27</v>
      </c>
    </row>
    <row r="182" spans="1:21" x14ac:dyDescent="0.35">
      <c r="A182">
        <v>303</v>
      </c>
      <c r="B182">
        <v>46</v>
      </c>
      <c r="C182">
        <v>-4</v>
      </c>
      <c r="D182" t="s">
        <v>173</v>
      </c>
      <c r="E182">
        <v>422</v>
      </c>
      <c r="F182">
        <v>57</v>
      </c>
      <c r="G182" t="s">
        <v>21</v>
      </c>
      <c r="H182" t="s">
        <v>22</v>
      </c>
      <c r="I182">
        <v>17</v>
      </c>
      <c r="J182" t="s">
        <v>23</v>
      </c>
      <c r="K182" t="s">
        <v>32</v>
      </c>
      <c r="L182" t="s">
        <v>33</v>
      </c>
      <c r="M182">
        <v>6</v>
      </c>
      <c r="N182">
        <v>103</v>
      </c>
      <c r="O182" t="s">
        <v>26</v>
      </c>
      <c r="P182">
        <v>30</v>
      </c>
      <c r="Q182">
        <v>50</v>
      </c>
      <c r="R182">
        <v>10</v>
      </c>
      <c r="S182">
        <v>80</v>
      </c>
      <c r="T182">
        <v>51</v>
      </c>
      <c r="U182" t="s">
        <v>35</v>
      </c>
    </row>
    <row r="183" spans="1:21" x14ac:dyDescent="0.35">
      <c r="A183">
        <v>303</v>
      </c>
      <c r="B183">
        <v>53</v>
      </c>
      <c r="C183">
        <v>6</v>
      </c>
      <c r="D183" t="s">
        <v>174</v>
      </c>
      <c r="E183">
        <v>1054</v>
      </c>
      <c r="F183">
        <v>63</v>
      </c>
      <c r="G183" t="s">
        <v>21</v>
      </c>
      <c r="H183" t="s">
        <v>22</v>
      </c>
      <c r="I183">
        <v>16</v>
      </c>
      <c r="J183" t="s">
        <v>23</v>
      </c>
      <c r="K183" t="s">
        <v>32</v>
      </c>
      <c r="L183" t="s">
        <v>70</v>
      </c>
      <c r="M183">
        <v>26</v>
      </c>
      <c r="N183">
        <v>116</v>
      </c>
      <c r="O183" t="s">
        <v>26</v>
      </c>
      <c r="P183">
        <v>40</v>
      </c>
      <c r="Q183">
        <v>50</v>
      </c>
      <c r="R183">
        <v>20</v>
      </c>
      <c r="S183">
        <v>90</v>
      </c>
      <c r="T183">
        <v>37</v>
      </c>
      <c r="U183" t="s">
        <v>35</v>
      </c>
    </row>
    <row r="184" spans="1:21" x14ac:dyDescent="0.35">
      <c r="A184">
        <v>617</v>
      </c>
      <c r="B184">
        <v>33</v>
      </c>
      <c r="C184">
        <v>-11</v>
      </c>
      <c r="D184" t="s">
        <v>175</v>
      </c>
      <c r="E184">
        <v>870</v>
      </c>
      <c r="F184">
        <v>49</v>
      </c>
      <c r="G184" t="s">
        <v>21</v>
      </c>
      <c r="H184" t="s">
        <v>31</v>
      </c>
      <c r="I184">
        <v>9</v>
      </c>
      <c r="J184" t="s">
        <v>23</v>
      </c>
      <c r="K184" t="s">
        <v>32</v>
      </c>
      <c r="L184" t="s">
        <v>33</v>
      </c>
      <c r="M184">
        <v>29</v>
      </c>
      <c r="N184">
        <v>82</v>
      </c>
      <c r="O184" t="s">
        <v>76</v>
      </c>
      <c r="P184">
        <v>30</v>
      </c>
      <c r="Q184">
        <v>50</v>
      </c>
      <c r="R184">
        <v>40</v>
      </c>
      <c r="S184">
        <v>80</v>
      </c>
      <c r="T184">
        <v>20</v>
      </c>
      <c r="U184" t="s">
        <v>35</v>
      </c>
    </row>
    <row r="185" spans="1:21" x14ac:dyDescent="0.35">
      <c r="A185">
        <v>863</v>
      </c>
      <c r="B185">
        <v>34</v>
      </c>
      <c r="C185">
        <v>-10</v>
      </c>
      <c r="D185" s="1">
        <v>41278</v>
      </c>
      <c r="E185">
        <v>863</v>
      </c>
      <c r="F185">
        <v>51</v>
      </c>
      <c r="G185" t="s">
        <v>21</v>
      </c>
      <c r="H185" t="s">
        <v>31</v>
      </c>
      <c r="I185">
        <v>9</v>
      </c>
      <c r="J185" t="s">
        <v>23</v>
      </c>
      <c r="K185" t="s">
        <v>32</v>
      </c>
      <c r="L185" t="s">
        <v>37</v>
      </c>
      <c r="M185">
        <v>30</v>
      </c>
      <c r="N185">
        <v>85</v>
      </c>
      <c r="O185" t="s">
        <v>34</v>
      </c>
      <c r="P185">
        <v>30</v>
      </c>
      <c r="Q185">
        <v>50</v>
      </c>
      <c r="R185">
        <v>40</v>
      </c>
      <c r="S185">
        <v>80</v>
      </c>
      <c r="T185">
        <v>21</v>
      </c>
      <c r="U185" t="s">
        <v>35</v>
      </c>
    </row>
    <row r="186" spans="1:21" x14ac:dyDescent="0.35">
      <c r="A186">
        <v>641</v>
      </c>
      <c r="B186">
        <v>0</v>
      </c>
      <c r="C186">
        <v>-8</v>
      </c>
      <c r="D186" s="1">
        <v>41309</v>
      </c>
      <c r="E186">
        <v>344</v>
      </c>
      <c r="F186">
        <v>43</v>
      </c>
      <c r="G186" t="s">
        <v>39</v>
      </c>
      <c r="H186" t="s">
        <v>22</v>
      </c>
      <c r="I186">
        <v>0</v>
      </c>
      <c r="J186" t="s">
        <v>40</v>
      </c>
      <c r="K186" t="s">
        <v>41</v>
      </c>
      <c r="L186" t="s">
        <v>42</v>
      </c>
      <c r="M186">
        <v>32</v>
      </c>
      <c r="N186">
        <v>43</v>
      </c>
      <c r="O186" t="s">
        <v>43</v>
      </c>
      <c r="P186">
        <v>0</v>
      </c>
      <c r="Q186">
        <v>50</v>
      </c>
      <c r="R186">
        <v>40</v>
      </c>
      <c r="S186">
        <v>50</v>
      </c>
      <c r="T186">
        <v>11</v>
      </c>
      <c r="U186" t="s">
        <v>27</v>
      </c>
    </row>
    <row r="187" spans="1:21" x14ac:dyDescent="0.35">
      <c r="A187">
        <v>225</v>
      </c>
      <c r="B187">
        <v>43</v>
      </c>
      <c r="C187">
        <v>7</v>
      </c>
      <c r="D187" s="1">
        <v>41337</v>
      </c>
      <c r="E187">
        <v>466</v>
      </c>
      <c r="F187">
        <v>63</v>
      </c>
      <c r="G187" t="s">
        <v>39</v>
      </c>
      <c r="H187" t="s">
        <v>29</v>
      </c>
      <c r="I187">
        <v>13</v>
      </c>
      <c r="J187" t="s">
        <v>40</v>
      </c>
      <c r="K187" t="s">
        <v>41</v>
      </c>
      <c r="L187" t="s">
        <v>42</v>
      </c>
      <c r="M187">
        <v>27</v>
      </c>
      <c r="N187">
        <v>106</v>
      </c>
      <c r="O187" t="s">
        <v>56</v>
      </c>
      <c r="P187">
        <v>30</v>
      </c>
      <c r="Q187">
        <v>50</v>
      </c>
      <c r="R187">
        <v>20</v>
      </c>
      <c r="S187">
        <v>80</v>
      </c>
      <c r="T187">
        <v>36</v>
      </c>
      <c r="U187" t="s">
        <v>27</v>
      </c>
    </row>
    <row r="188" spans="1:21" x14ac:dyDescent="0.35">
      <c r="A188">
        <v>702</v>
      </c>
      <c r="B188">
        <v>31</v>
      </c>
      <c r="C188">
        <v>-22</v>
      </c>
      <c r="D188" s="1">
        <v>41368</v>
      </c>
      <c r="E188">
        <v>1009</v>
      </c>
      <c r="F188">
        <v>38</v>
      </c>
      <c r="G188" t="s">
        <v>39</v>
      </c>
      <c r="H188" t="s">
        <v>36</v>
      </c>
      <c r="I188">
        <v>9</v>
      </c>
      <c r="J188" t="s">
        <v>40</v>
      </c>
      <c r="K188" t="s">
        <v>45</v>
      </c>
      <c r="L188" t="s">
        <v>46</v>
      </c>
      <c r="M188">
        <v>8</v>
      </c>
      <c r="N188">
        <v>69</v>
      </c>
      <c r="O188" t="s">
        <v>48</v>
      </c>
      <c r="P188">
        <v>30</v>
      </c>
      <c r="Q188">
        <v>50</v>
      </c>
      <c r="R188">
        <v>30</v>
      </c>
      <c r="S188">
        <v>80</v>
      </c>
      <c r="T188">
        <v>30</v>
      </c>
      <c r="U188" t="s">
        <v>27</v>
      </c>
    </row>
    <row r="189" spans="1:21" x14ac:dyDescent="0.35">
      <c r="A189">
        <v>515</v>
      </c>
      <c r="B189">
        <v>23</v>
      </c>
      <c r="C189">
        <v>-23</v>
      </c>
      <c r="D189" s="1">
        <v>41398</v>
      </c>
      <c r="E189">
        <v>807</v>
      </c>
      <c r="F189">
        <v>35</v>
      </c>
      <c r="G189" t="s">
        <v>39</v>
      </c>
      <c r="H189" t="s">
        <v>22</v>
      </c>
      <c r="I189">
        <v>6</v>
      </c>
      <c r="J189" t="s">
        <v>40</v>
      </c>
      <c r="K189" t="s">
        <v>41</v>
      </c>
      <c r="L189" t="s">
        <v>53</v>
      </c>
      <c r="M189">
        <v>17</v>
      </c>
      <c r="N189">
        <v>58</v>
      </c>
      <c r="O189" t="s">
        <v>43</v>
      </c>
      <c r="P189">
        <v>20</v>
      </c>
      <c r="Q189">
        <v>50</v>
      </c>
      <c r="R189">
        <v>40</v>
      </c>
      <c r="S189">
        <v>70</v>
      </c>
      <c r="T189">
        <v>18</v>
      </c>
      <c r="U189" t="s">
        <v>35</v>
      </c>
    </row>
    <row r="190" spans="1:21" x14ac:dyDescent="0.35">
      <c r="A190">
        <v>985</v>
      </c>
      <c r="B190">
        <v>41</v>
      </c>
      <c r="C190">
        <v>11</v>
      </c>
      <c r="D190" s="1">
        <v>41429</v>
      </c>
      <c r="E190">
        <v>320</v>
      </c>
      <c r="F190">
        <v>66</v>
      </c>
      <c r="G190" t="s">
        <v>39</v>
      </c>
      <c r="H190" t="s">
        <v>29</v>
      </c>
      <c r="I190">
        <v>12</v>
      </c>
      <c r="J190" t="s">
        <v>40</v>
      </c>
      <c r="K190" t="s">
        <v>41</v>
      </c>
      <c r="L190" t="s">
        <v>53</v>
      </c>
      <c r="M190">
        <v>31</v>
      </c>
      <c r="N190">
        <v>107</v>
      </c>
      <c r="O190" t="s">
        <v>56</v>
      </c>
      <c r="P190">
        <v>30</v>
      </c>
      <c r="Q190">
        <v>50</v>
      </c>
      <c r="R190">
        <v>20</v>
      </c>
      <c r="S190">
        <v>80</v>
      </c>
      <c r="T190">
        <v>35</v>
      </c>
      <c r="U190" t="s">
        <v>35</v>
      </c>
    </row>
    <row r="191" spans="1:21" x14ac:dyDescent="0.35">
      <c r="A191">
        <v>971</v>
      </c>
      <c r="B191">
        <v>46</v>
      </c>
      <c r="C191">
        <v>-4</v>
      </c>
      <c r="D191" s="1">
        <v>41459</v>
      </c>
      <c r="E191">
        <v>422</v>
      </c>
      <c r="F191">
        <v>57</v>
      </c>
      <c r="G191" t="s">
        <v>39</v>
      </c>
      <c r="H191" t="s">
        <v>36</v>
      </c>
      <c r="I191">
        <v>17</v>
      </c>
      <c r="J191" t="s">
        <v>40</v>
      </c>
      <c r="K191" t="s">
        <v>41</v>
      </c>
      <c r="L191" t="s">
        <v>55</v>
      </c>
      <c r="M191">
        <v>6</v>
      </c>
      <c r="N191">
        <v>103</v>
      </c>
      <c r="O191" t="s">
        <v>59</v>
      </c>
      <c r="P191">
        <v>40</v>
      </c>
      <c r="Q191">
        <v>50</v>
      </c>
      <c r="R191">
        <v>10</v>
      </c>
      <c r="S191">
        <v>90</v>
      </c>
      <c r="T191">
        <v>51</v>
      </c>
      <c r="U191" t="s">
        <v>35</v>
      </c>
    </row>
    <row r="192" spans="1:21" x14ac:dyDescent="0.35">
      <c r="A192">
        <v>262</v>
      </c>
      <c r="B192">
        <v>43</v>
      </c>
      <c r="C192">
        <v>8</v>
      </c>
      <c r="D192" s="1">
        <v>41490</v>
      </c>
      <c r="E192">
        <v>466</v>
      </c>
      <c r="F192">
        <v>63</v>
      </c>
      <c r="G192" t="s">
        <v>39</v>
      </c>
      <c r="H192" t="s">
        <v>22</v>
      </c>
      <c r="I192">
        <v>13</v>
      </c>
      <c r="J192" t="s">
        <v>23</v>
      </c>
      <c r="K192" t="s">
        <v>32</v>
      </c>
      <c r="L192" t="s">
        <v>33</v>
      </c>
      <c r="M192">
        <v>28</v>
      </c>
      <c r="N192">
        <v>106</v>
      </c>
      <c r="O192" t="s">
        <v>64</v>
      </c>
      <c r="P192">
        <v>30</v>
      </c>
      <c r="Q192">
        <v>50</v>
      </c>
      <c r="R192">
        <v>20</v>
      </c>
      <c r="S192">
        <v>80</v>
      </c>
      <c r="T192">
        <v>35</v>
      </c>
      <c r="U192" t="s">
        <v>35</v>
      </c>
    </row>
    <row r="193" spans="1:21" x14ac:dyDescent="0.35">
      <c r="A193">
        <v>959</v>
      </c>
      <c r="B193">
        <v>33</v>
      </c>
      <c r="C193">
        <v>-12</v>
      </c>
      <c r="D193" s="1">
        <v>41521</v>
      </c>
      <c r="E193">
        <v>818</v>
      </c>
      <c r="F193">
        <v>49</v>
      </c>
      <c r="G193" t="s">
        <v>39</v>
      </c>
      <c r="H193" t="s">
        <v>31</v>
      </c>
      <c r="I193">
        <v>9</v>
      </c>
      <c r="J193" t="s">
        <v>23</v>
      </c>
      <c r="K193" t="s">
        <v>32</v>
      </c>
      <c r="L193" t="s">
        <v>37</v>
      </c>
      <c r="M193">
        <v>28</v>
      </c>
      <c r="N193">
        <v>82</v>
      </c>
      <c r="O193" t="s">
        <v>44</v>
      </c>
      <c r="P193">
        <v>30</v>
      </c>
      <c r="Q193">
        <v>50</v>
      </c>
      <c r="R193">
        <v>40</v>
      </c>
      <c r="S193">
        <v>80</v>
      </c>
      <c r="T193">
        <v>21</v>
      </c>
      <c r="U193" t="s">
        <v>35</v>
      </c>
    </row>
    <row r="194" spans="1:21" x14ac:dyDescent="0.35">
      <c r="A194">
        <v>435</v>
      </c>
      <c r="B194">
        <v>49</v>
      </c>
      <c r="C194">
        <v>-4</v>
      </c>
      <c r="D194" s="1">
        <v>41551</v>
      </c>
      <c r="E194">
        <v>335</v>
      </c>
      <c r="F194">
        <v>69</v>
      </c>
      <c r="G194" t="s">
        <v>39</v>
      </c>
      <c r="H194" t="s">
        <v>36</v>
      </c>
      <c r="I194">
        <v>44</v>
      </c>
      <c r="J194" t="s">
        <v>23</v>
      </c>
      <c r="K194" t="s">
        <v>32</v>
      </c>
      <c r="L194" t="s">
        <v>33</v>
      </c>
      <c r="M194">
        <v>-4</v>
      </c>
      <c r="N194">
        <v>118</v>
      </c>
      <c r="O194" t="s">
        <v>49</v>
      </c>
      <c r="P194">
        <v>30</v>
      </c>
      <c r="Q194">
        <v>50</v>
      </c>
      <c r="R194">
        <v>0</v>
      </c>
      <c r="S194">
        <v>80</v>
      </c>
      <c r="T194">
        <v>73</v>
      </c>
      <c r="U194" t="s">
        <v>35</v>
      </c>
    </row>
    <row r="195" spans="1:21" x14ac:dyDescent="0.35">
      <c r="A195">
        <v>360</v>
      </c>
      <c r="B195">
        <v>55</v>
      </c>
      <c r="C195">
        <v>7</v>
      </c>
      <c r="D195" s="1">
        <v>41582</v>
      </c>
      <c r="E195">
        <v>627</v>
      </c>
      <c r="F195">
        <v>76</v>
      </c>
      <c r="G195" t="s">
        <v>39</v>
      </c>
      <c r="H195" t="s">
        <v>36</v>
      </c>
      <c r="I195">
        <v>49</v>
      </c>
      <c r="J195" t="s">
        <v>23</v>
      </c>
      <c r="K195" t="s">
        <v>32</v>
      </c>
      <c r="L195" t="s">
        <v>37</v>
      </c>
      <c r="M195">
        <v>-3</v>
      </c>
      <c r="N195">
        <v>131</v>
      </c>
      <c r="O195" t="s">
        <v>67</v>
      </c>
      <c r="P195">
        <v>40</v>
      </c>
      <c r="Q195">
        <v>50</v>
      </c>
      <c r="R195">
        <v>-10</v>
      </c>
      <c r="S195">
        <v>90</v>
      </c>
      <c r="T195">
        <v>79</v>
      </c>
      <c r="U195" t="s">
        <v>35</v>
      </c>
    </row>
    <row r="196" spans="1:21" x14ac:dyDescent="0.35">
      <c r="A196">
        <v>303</v>
      </c>
      <c r="B196">
        <v>39</v>
      </c>
      <c r="C196">
        <v>-10</v>
      </c>
      <c r="D196" s="1">
        <v>41612</v>
      </c>
      <c r="E196">
        <v>541</v>
      </c>
      <c r="F196">
        <v>51</v>
      </c>
      <c r="G196" t="s">
        <v>21</v>
      </c>
      <c r="H196" t="s">
        <v>22</v>
      </c>
      <c r="I196">
        <v>12</v>
      </c>
      <c r="J196" t="s">
        <v>40</v>
      </c>
      <c r="K196" t="s">
        <v>45</v>
      </c>
      <c r="L196" t="s">
        <v>52</v>
      </c>
      <c r="M196">
        <v>40</v>
      </c>
      <c r="N196">
        <v>96</v>
      </c>
      <c r="O196" t="s">
        <v>26</v>
      </c>
      <c r="P196">
        <v>30</v>
      </c>
      <c r="Q196">
        <v>50</v>
      </c>
      <c r="R196">
        <v>50</v>
      </c>
      <c r="S196">
        <v>80</v>
      </c>
      <c r="T196">
        <v>24</v>
      </c>
      <c r="U196" t="s">
        <v>35</v>
      </c>
    </row>
    <row r="197" spans="1:21" x14ac:dyDescent="0.35">
      <c r="A197">
        <v>904</v>
      </c>
      <c r="B197">
        <v>80</v>
      </c>
      <c r="C197">
        <v>31</v>
      </c>
      <c r="D197" t="s">
        <v>176</v>
      </c>
      <c r="E197">
        <v>1055</v>
      </c>
      <c r="F197">
        <v>94</v>
      </c>
      <c r="G197" t="s">
        <v>21</v>
      </c>
      <c r="H197" t="s">
        <v>31</v>
      </c>
      <c r="I197">
        <v>24</v>
      </c>
      <c r="J197" t="s">
        <v>23</v>
      </c>
      <c r="K197" t="s">
        <v>24</v>
      </c>
      <c r="L197" t="s">
        <v>28</v>
      </c>
      <c r="M197">
        <v>71</v>
      </c>
      <c r="N197">
        <v>185</v>
      </c>
      <c r="O197" t="s">
        <v>34</v>
      </c>
      <c r="P197">
        <v>40</v>
      </c>
      <c r="Q197">
        <v>50</v>
      </c>
      <c r="R197">
        <v>40</v>
      </c>
      <c r="S197">
        <v>90</v>
      </c>
      <c r="T197">
        <v>46</v>
      </c>
      <c r="U197" t="s">
        <v>27</v>
      </c>
    </row>
    <row r="198" spans="1:21" x14ac:dyDescent="0.35">
      <c r="A198">
        <v>720</v>
      </c>
      <c r="B198">
        <v>54</v>
      </c>
      <c r="C198">
        <v>-11</v>
      </c>
      <c r="D198" t="s">
        <v>177</v>
      </c>
      <c r="E198">
        <v>404</v>
      </c>
      <c r="F198">
        <v>66</v>
      </c>
      <c r="G198" t="s">
        <v>21</v>
      </c>
      <c r="H198" t="s">
        <v>22</v>
      </c>
      <c r="I198">
        <v>20</v>
      </c>
      <c r="J198" t="s">
        <v>23</v>
      </c>
      <c r="K198" t="s">
        <v>32</v>
      </c>
      <c r="L198" t="s">
        <v>33</v>
      </c>
      <c r="M198">
        <v>19</v>
      </c>
      <c r="N198">
        <v>128</v>
      </c>
      <c r="O198" t="s">
        <v>26</v>
      </c>
      <c r="P198">
        <v>30</v>
      </c>
      <c r="Q198">
        <v>50</v>
      </c>
      <c r="R198">
        <v>30</v>
      </c>
      <c r="S198">
        <v>80</v>
      </c>
      <c r="T198">
        <v>53</v>
      </c>
      <c r="U198" t="s">
        <v>35</v>
      </c>
    </row>
    <row r="199" spans="1:21" x14ac:dyDescent="0.35">
      <c r="A199">
        <v>970</v>
      </c>
      <c r="B199">
        <v>54</v>
      </c>
      <c r="C199">
        <v>0</v>
      </c>
      <c r="D199" t="s">
        <v>178</v>
      </c>
      <c r="E199">
        <v>1037</v>
      </c>
      <c r="F199">
        <v>64</v>
      </c>
      <c r="G199" t="s">
        <v>21</v>
      </c>
      <c r="H199" t="s">
        <v>22</v>
      </c>
      <c r="I199">
        <v>16</v>
      </c>
      <c r="J199" t="s">
        <v>23</v>
      </c>
      <c r="K199" t="s">
        <v>32</v>
      </c>
      <c r="L199" t="s">
        <v>70</v>
      </c>
      <c r="M199">
        <v>40</v>
      </c>
      <c r="N199">
        <v>126</v>
      </c>
      <c r="O199" t="s">
        <v>26</v>
      </c>
      <c r="P199">
        <v>30</v>
      </c>
      <c r="Q199">
        <v>50</v>
      </c>
      <c r="R199">
        <v>40</v>
      </c>
      <c r="S199">
        <v>80</v>
      </c>
      <c r="T199">
        <v>37</v>
      </c>
      <c r="U199" t="s">
        <v>35</v>
      </c>
    </row>
    <row r="200" spans="1:21" x14ac:dyDescent="0.35">
      <c r="A200">
        <v>978</v>
      </c>
      <c r="B200">
        <v>27</v>
      </c>
      <c r="C200">
        <v>-20</v>
      </c>
      <c r="D200" t="s">
        <v>179</v>
      </c>
      <c r="E200">
        <v>859</v>
      </c>
      <c r="F200">
        <v>39</v>
      </c>
      <c r="G200" t="s">
        <v>21</v>
      </c>
      <c r="H200" t="s">
        <v>31</v>
      </c>
      <c r="I200">
        <v>7</v>
      </c>
      <c r="J200" t="s">
        <v>23</v>
      </c>
      <c r="K200" t="s">
        <v>32</v>
      </c>
      <c r="L200" t="s">
        <v>33</v>
      </c>
      <c r="M200">
        <v>30</v>
      </c>
      <c r="N200">
        <v>70</v>
      </c>
      <c r="O200" t="s">
        <v>76</v>
      </c>
      <c r="P200">
        <v>20</v>
      </c>
      <c r="Q200">
        <v>50</v>
      </c>
      <c r="R200">
        <v>50</v>
      </c>
      <c r="S200">
        <v>70</v>
      </c>
      <c r="T200">
        <v>19</v>
      </c>
      <c r="U200" t="s">
        <v>35</v>
      </c>
    </row>
    <row r="201" spans="1:21" x14ac:dyDescent="0.35">
      <c r="A201">
        <v>626</v>
      </c>
      <c r="B201">
        <v>76</v>
      </c>
      <c r="C201">
        <v>67</v>
      </c>
      <c r="D201" t="s">
        <v>180</v>
      </c>
      <c r="E201">
        <v>580</v>
      </c>
      <c r="F201">
        <v>111</v>
      </c>
      <c r="G201" t="s">
        <v>21</v>
      </c>
      <c r="H201" t="s">
        <v>36</v>
      </c>
      <c r="I201">
        <v>21</v>
      </c>
      <c r="J201" t="s">
        <v>23</v>
      </c>
      <c r="K201" t="s">
        <v>32</v>
      </c>
      <c r="L201" t="s">
        <v>70</v>
      </c>
      <c r="M201">
        <v>117</v>
      </c>
      <c r="N201">
        <v>199</v>
      </c>
      <c r="O201" t="s">
        <v>38</v>
      </c>
      <c r="P201">
        <v>30</v>
      </c>
      <c r="Q201">
        <v>50</v>
      </c>
      <c r="R201">
        <v>50</v>
      </c>
      <c r="S201">
        <v>80</v>
      </c>
      <c r="T201">
        <v>32</v>
      </c>
      <c r="U201" t="s">
        <v>35</v>
      </c>
    </row>
    <row r="202" spans="1:21" x14ac:dyDescent="0.35">
      <c r="A202">
        <v>262</v>
      </c>
      <c r="B202">
        <v>22</v>
      </c>
      <c r="C202">
        <v>-35</v>
      </c>
      <c r="D202" t="s">
        <v>181</v>
      </c>
      <c r="E202">
        <v>573</v>
      </c>
      <c r="F202">
        <v>29</v>
      </c>
      <c r="G202" t="s">
        <v>39</v>
      </c>
      <c r="H202" t="s">
        <v>22</v>
      </c>
      <c r="I202">
        <v>7</v>
      </c>
      <c r="J202" t="s">
        <v>40</v>
      </c>
      <c r="K202" t="s">
        <v>41</v>
      </c>
      <c r="L202" t="s">
        <v>42</v>
      </c>
      <c r="M202">
        <v>15</v>
      </c>
      <c r="N202">
        <v>54</v>
      </c>
      <c r="O202" t="s">
        <v>64</v>
      </c>
      <c r="P202">
        <v>20</v>
      </c>
      <c r="Q202">
        <v>50</v>
      </c>
      <c r="R202">
        <v>50</v>
      </c>
      <c r="S202">
        <v>70</v>
      </c>
      <c r="T202">
        <v>19</v>
      </c>
      <c r="U202" t="s">
        <v>27</v>
      </c>
    </row>
    <row r="203" spans="1:21" x14ac:dyDescent="0.35">
      <c r="A203">
        <v>641</v>
      </c>
      <c r="B203">
        <v>23</v>
      </c>
      <c r="C203">
        <v>-23</v>
      </c>
      <c r="D203" t="s">
        <v>182</v>
      </c>
      <c r="E203">
        <v>800</v>
      </c>
      <c r="F203">
        <v>35</v>
      </c>
      <c r="G203" t="s">
        <v>39</v>
      </c>
      <c r="H203" t="s">
        <v>22</v>
      </c>
      <c r="I203">
        <v>6</v>
      </c>
      <c r="J203" t="s">
        <v>40</v>
      </c>
      <c r="K203" t="s">
        <v>41</v>
      </c>
      <c r="L203" t="s">
        <v>53</v>
      </c>
      <c r="M203">
        <v>27</v>
      </c>
      <c r="N203">
        <v>62</v>
      </c>
      <c r="O203" t="s">
        <v>43</v>
      </c>
      <c r="P203">
        <v>20</v>
      </c>
      <c r="Q203">
        <v>50</v>
      </c>
      <c r="R203">
        <v>50</v>
      </c>
      <c r="S203">
        <v>70</v>
      </c>
      <c r="T203">
        <v>17</v>
      </c>
      <c r="U203" t="s">
        <v>35</v>
      </c>
    </row>
    <row r="204" spans="1:21" x14ac:dyDescent="0.35">
      <c r="A204">
        <v>203</v>
      </c>
      <c r="B204">
        <v>79</v>
      </c>
      <c r="C204">
        <v>20</v>
      </c>
      <c r="D204" t="s">
        <v>183</v>
      </c>
      <c r="E204">
        <v>593</v>
      </c>
      <c r="F204">
        <v>98</v>
      </c>
      <c r="G204" t="s">
        <v>39</v>
      </c>
      <c r="H204" t="s">
        <v>31</v>
      </c>
      <c r="I204">
        <v>30</v>
      </c>
      <c r="J204" t="s">
        <v>23</v>
      </c>
      <c r="K204" t="s">
        <v>24</v>
      </c>
      <c r="L204" t="s">
        <v>25</v>
      </c>
      <c r="M204">
        <v>50</v>
      </c>
      <c r="N204">
        <v>189</v>
      </c>
      <c r="O204" t="s">
        <v>44</v>
      </c>
      <c r="P204">
        <v>40</v>
      </c>
      <c r="Q204">
        <v>50</v>
      </c>
      <c r="R204">
        <v>30</v>
      </c>
      <c r="S204">
        <v>90</v>
      </c>
      <c r="T204">
        <v>64</v>
      </c>
      <c r="U204" t="s">
        <v>27</v>
      </c>
    </row>
    <row r="205" spans="1:21" x14ac:dyDescent="0.35">
      <c r="A205">
        <v>203</v>
      </c>
      <c r="B205">
        <v>65</v>
      </c>
      <c r="C205">
        <v>2</v>
      </c>
      <c r="D205" t="s">
        <v>184</v>
      </c>
      <c r="E205">
        <v>1053</v>
      </c>
      <c r="F205">
        <v>77</v>
      </c>
      <c r="G205" t="s">
        <v>39</v>
      </c>
      <c r="H205" t="s">
        <v>31</v>
      </c>
      <c r="I205">
        <v>20</v>
      </c>
      <c r="J205" t="s">
        <v>23</v>
      </c>
      <c r="K205" t="s">
        <v>24</v>
      </c>
      <c r="L205" t="s">
        <v>28</v>
      </c>
      <c r="M205">
        <v>52</v>
      </c>
      <c r="N205">
        <v>151</v>
      </c>
      <c r="O205" t="s">
        <v>44</v>
      </c>
      <c r="P205">
        <v>30</v>
      </c>
      <c r="Q205">
        <v>50</v>
      </c>
      <c r="R205">
        <v>50</v>
      </c>
      <c r="S205">
        <v>80</v>
      </c>
      <c r="T205">
        <v>42</v>
      </c>
      <c r="U205" t="s">
        <v>27</v>
      </c>
    </row>
    <row r="206" spans="1:21" x14ac:dyDescent="0.35">
      <c r="A206">
        <v>262</v>
      </c>
      <c r="B206">
        <v>46</v>
      </c>
      <c r="C206">
        <v>5</v>
      </c>
      <c r="D206" t="s">
        <v>185</v>
      </c>
      <c r="E206">
        <v>449</v>
      </c>
      <c r="F206">
        <v>67</v>
      </c>
      <c r="G206" t="s">
        <v>39</v>
      </c>
      <c r="H206" t="s">
        <v>22</v>
      </c>
      <c r="I206">
        <v>14</v>
      </c>
      <c r="J206" t="s">
        <v>23</v>
      </c>
      <c r="K206" t="s">
        <v>32</v>
      </c>
      <c r="L206" t="s">
        <v>33</v>
      </c>
      <c r="M206">
        <v>45</v>
      </c>
      <c r="N206">
        <v>120</v>
      </c>
      <c r="O206" t="s">
        <v>64</v>
      </c>
      <c r="P206">
        <v>20</v>
      </c>
      <c r="Q206">
        <v>50</v>
      </c>
      <c r="R206">
        <v>40</v>
      </c>
      <c r="S206">
        <v>70</v>
      </c>
      <c r="T206">
        <v>37</v>
      </c>
      <c r="U206" t="s">
        <v>35</v>
      </c>
    </row>
    <row r="207" spans="1:21" x14ac:dyDescent="0.35">
      <c r="A207">
        <v>262</v>
      </c>
      <c r="B207">
        <v>60</v>
      </c>
      <c r="C207">
        <v>0</v>
      </c>
      <c r="D207" t="s">
        <v>186</v>
      </c>
      <c r="E207">
        <v>606</v>
      </c>
      <c r="F207">
        <v>84</v>
      </c>
      <c r="G207" t="s">
        <v>39</v>
      </c>
      <c r="H207" t="s">
        <v>22</v>
      </c>
      <c r="I207">
        <v>54</v>
      </c>
      <c r="J207" t="s">
        <v>23</v>
      </c>
      <c r="K207" t="s">
        <v>32</v>
      </c>
      <c r="L207" t="s">
        <v>70</v>
      </c>
      <c r="M207">
        <v>0</v>
      </c>
      <c r="N207">
        <v>153</v>
      </c>
      <c r="O207" t="s">
        <v>64</v>
      </c>
      <c r="P207">
        <v>40</v>
      </c>
      <c r="Q207">
        <v>50</v>
      </c>
      <c r="R207">
        <v>0</v>
      </c>
      <c r="S207">
        <v>90</v>
      </c>
      <c r="T207">
        <v>84</v>
      </c>
      <c r="U207" t="s">
        <v>35</v>
      </c>
    </row>
    <row r="208" spans="1:21" x14ac:dyDescent="0.35">
      <c r="A208">
        <v>425</v>
      </c>
      <c r="B208">
        <v>60</v>
      </c>
      <c r="C208">
        <v>45</v>
      </c>
      <c r="D208" t="s">
        <v>187</v>
      </c>
      <c r="E208">
        <v>329</v>
      </c>
      <c r="F208">
        <v>99</v>
      </c>
      <c r="G208" t="s">
        <v>39</v>
      </c>
      <c r="H208" t="s">
        <v>36</v>
      </c>
      <c r="I208">
        <v>18</v>
      </c>
      <c r="J208" t="s">
        <v>23</v>
      </c>
      <c r="K208" t="s">
        <v>32</v>
      </c>
      <c r="L208" t="s">
        <v>33</v>
      </c>
      <c r="M208">
        <v>85</v>
      </c>
      <c r="N208">
        <v>169</v>
      </c>
      <c r="O208" t="s">
        <v>67</v>
      </c>
      <c r="P208">
        <v>20</v>
      </c>
      <c r="Q208">
        <v>50</v>
      </c>
      <c r="R208">
        <v>40</v>
      </c>
      <c r="S208">
        <v>70</v>
      </c>
      <c r="T208">
        <v>42</v>
      </c>
      <c r="U208" t="s">
        <v>35</v>
      </c>
    </row>
    <row r="209" spans="1:21" x14ac:dyDescent="0.35">
      <c r="A209">
        <v>312</v>
      </c>
      <c r="B209">
        <v>40</v>
      </c>
      <c r="C209">
        <v>10</v>
      </c>
      <c r="D209" t="s">
        <v>188</v>
      </c>
      <c r="E209">
        <v>536</v>
      </c>
      <c r="F209">
        <v>52</v>
      </c>
      <c r="G209" t="s">
        <v>21</v>
      </c>
      <c r="H209" t="s">
        <v>22</v>
      </c>
      <c r="I209">
        <v>13</v>
      </c>
      <c r="J209" t="s">
        <v>23</v>
      </c>
      <c r="K209" t="s">
        <v>24</v>
      </c>
      <c r="L209" t="s">
        <v>25</v>
      </c>
      <c r="M209">
        <v>40</v>
      </c>
      <c r="N209">
        <v>98</v>
      </c>
      <c r="O209" t="s">
        <v>81</v>
      </c>
      <c r="P209">
        <v>30</v>
      </c>
      <c r="Q209">
        <v>50</v>
      </c>
      <c r="R209">
        <v>30</v>
      </c>
      <c r="S209">
        <v>80</v>
      </c>
      <c r="T209">
        <v>25</v>
      </c>
      <c r="U209" t="s">
        <v>27</v>
      </c>
    </row>
    <row r="210" spans="1:21" x14ac:dyDescent="0.35">
      <c r="A210">
        <v>419</v>
      </c>
      <c r="B210">
        <v>36</v>
      </c>
      <c r="C210">
        <v>5</v>
      </c>
      <c r="D210" t="s">
        <v>189</v>
      </c>
      <c r="E210">
        <v>862</v>
      </c>
      <c r="F210">
        <v>52</v>
      </c>
      <c r="G210" t="s">
        <v>21</v>
      </c>
      <c r="H210" t="s">
        <v>22</v>
      </c>
      <c r="I210">
        <v>10</v>
      </c>
      <c r="J210" t="s">
        <v>23</v>
      </c>
      <c r="K210" t="s">
        <v>24</v>
      </c>
      <c r="L210" t="s">
        <v>25</v>
      </c>
      <c r="M210">
        <v>45</v>
      </c>
      <c r="N210">
        <v>94</v>
      </c>
      <c r="O210" t="s">
        <v>156</v>
      </c>
      <c r="P210">
        <v>30</v>
      </c>
      <c r="Q210">
        <v>50</v>
      </c>
      <c r="R210">
        <v>40</v>
      </c>
      <c r="S210">
        <v>80</v>
      </c>
      <c r="T210">
        <v>22</v>
      </c>
      <c r="U210" t="s">
        <v>27</v>
      </c>
    </row>
    <row r="211" spans="1:21" x14ac:dyDescent="0.35">
      <c r="A211">
        <v>857</v>
      </c>
      <c r="B211">
        <v>55</v>
      </c>
      <c r="C211">
        <v>2</v>
      </c>
      <c r="D211" t="s">
        <v>190</v>
      </c>
      <c r="E211">
        <v>410</v>
      </c>
      <c r="F211">
        <v>69</v>
      </c>
      <c r="G211" t="s">
        <v>21</v>
      </c>
      <c r="H211" t="s">
        <v>31</v>
      </c>
      <c r="I211">
        <v>20</v>
      </c>
      <c r="J211" t="s">
        <v>23</v>
      </c>
      <c r="K211" t="s">
        <v>24</v>
      </c>
      <c r="L211" t="s">
        <v>25</v>
      </c>
      <c r="M211">
        <v>22</v>
      </c>
      <c r="N211">
        <v>132</v>
      </c>
      <c r="O211" t="s">
        <v>76</v>
      </c>
      <c r="P211">
        <v>40</v>
      </c>
      <c r="Q211">
        <v>50</v>
      </c>
      <c r="R211">
        <v>20</v>
      </c>
      <c r="S211">
        <v>90</v>
      </c>
      <c r="T211">
        <v>54</v>
      </c>
      <c r="U211" t="s">
        <v>27</v>
      </c>
    </row>
    <row r="212" spans="1:21" x14ac:dyDescent="0.35">
      <c r="A212">
        <v>323</v>
      </c>
      <c r="B212">
        <v>40</v>
      </c>
      <c r="C212">
        <v>10</v>
      </c>
      <c r="D212" t="s">
        <v>191</v>
      </c>
      <c r="E212">
        <v>536</v>
      </c>
      <c r="F212">
        <v>52</v>
      </c>
      <c r="G212" t="s">
        <v>21</v>
      </c>
      <c r="H212" t="s">
        <v>36</v>
      </c>
      <c r="I212">
        <v>13</v>
      </c>
      <c r="J212" t="s">
        <v>23</v>
      </c>
      <c r="K212" t="s">
        <v>24</v>
      </c>
      <c r="L212" t="s">
        <v>28</v>
      </c>
      <c r="M212">
        <v>40</v>
      </c>
      <c r="N212">
        <v>98</v>
      </c>
      <c r="O212" t="s">
        <v>38</v>
      </c>
      <c r="P212">
        <v>30</v>
      </c>
      <c r="Q212">
        <v>50</v>
      </c>
      <c r="R212">
        <v>30</v>
      </c>
      <c r="S212">
        <v>80</v>
      </c>
      <c r="T212">
        <v>25</v>
      </c>
      <c r="U212" t="s">
        <v>27</v>
      </c>
    </row>
    <row r="213" spans="1:21" x14ac:dyDescent="0.35">
      <c r="A213">
        <v>352</v>
      </c>
      <c r="B213">
        <v>28</v>
      </c>
      <c r="C213">
        <v>-6</v>
      </c>
      <c r="D213" t="s">
        <v>192</v>
      </c>
      <c r="E213">
        <v>875</v>
      </c>
      <c r="F213">
        <v>42</v>
      </c>
      <c r="G213" t="s">
        <v>21</v>
      </c>
      <c r="H213" t="s">
        <v>31</v>
      </c>
      <c r="I213">
        <v>7</v>
      </c>
      <c r="J213" t="s">
        <v>23</v>
      </c>
      <c r="K213" t="s">
        <v>32</v>
      </c>
      <c r="L213" t="s">
        <v>33</v>
      </c>
      <c r="M213">
        <v>34</v>
      </c>
      <c r="N213">
        <v>75</v>
      </c>
      <c r="O213" t="s">
        <v>34</v>
      </c>
      <c r="P213">
        <v>20</v>
      </c>
      <c r="Q213">
        <v>50</v>
      </c>
      <c r="R213">
        <v>40</v>
      </c>
      <c r="S213">
        <v>70</v>
      </c>
      <c r="T213">
        <v>19</v>
      </c>
      <c r="U213" t="s">
        <v>35</v>
      </c>
    </row>
    <row r="214" spans="1:21" x14ac:dyDescent="0.35">
      <c r="A214">
        <v>904</v>
      </c>
      <c r="B214">
        <v>31</v>
      </c>
      <c r="C214">
        <v>2</v>
      </c>
      <c r="D214" t="s">
        <v>193</v>
      </c>
      <c r="E214">
        <v>856</v>
      </c>
      <c r="F214">
        <v>47</v>
      </c>
      <c r="G214" t="s">
        <v>21</v>
      </c>
      <c r="H214" t="s">
        <v>31</v>
      </c>
      <c r="I214">
        <v>8</v>
      </c>
      <c r="J214" t="s">
        <v>23</v>
      </c>
      <c r="K214" t="s">
        <v>32</v>
      </c>
      <c r="L214" t="s">
        <v>37</v>
      </c>
      <c r="M214">
        <v>42</v>
      </c>
      <c r="N214">
        <v>83</v>
      </c>
      <c r="O214" t="s">
        <v>34</v>
      </c>
      <c r="P214">
        <v>30</v>
      </c>
      <c r="Q214">
        <v>50</v>
      </c>
      <c r="R214">
        <v>40</v>
      </c>
      <c r="S214">
        <v>80</v>
      </c>
      <c r="T214">
        <v>19</v>
      </c>
      <c r="U214" t="s">
        <v>35</v>
      </c>
    </row>
    <row r="215" spans="1:21" x14ac:dyDescent="0.35">
      <c r="A215">
        <v>978</v>
      </c>
      <c r="B215">
        <v>32</v>
      </c>
      <c r="C215">
        <v>3</v>
      </c>
      <c r="D215" s="1">
        <v>41279</v>
      </c>
      <c r="E215">
        <v>482</v>
      </c>
      <c r="F215">
        <v>48</v>
      </c>
      <c r="G215" t="s">
        <v>21</v>
      </c>
      <c r="H215" t="s">
        <v>31</v>
      </c>
      <c r="I215">
        <v>8</v>
      </c>
      <c r="J215" t="s">
        <v>23</v>
      </c>
      <c r="K215" t="s">
        <v>32</v>
      </c>
      <c r="L215" t="s">
        <v>37</v>
      </c>
      <c r="M215">
        <v>43</v>
      </c>
      <c r="N215">
        <v>85</v>
      </c>
      <c r="O215" t="s">
        <v>76</v>
      </c>
      <c r="P215">
        <v>30</v>
      </c>
      <c r="Q215">
        <v>50</v>
      </c>
      <c r="R215">
        <v>40</v>
      </c>
      <c r="S215">
        <v>80</v>
      </c>
      <c r="T215">
        <v>19</v>
      </c>
      <c r="U215" t="s">
        <v>35</v>
      </c>
    </row>
    <row r="216" spans="1:21" x14ac:dyDescent="0.35">
      <c r="A216">
        <v>760</v>
      </c>
      <c r="B216">
        <v>50</v>
      </c>
      <c r="C216">
        <v>30</v>
      </c>
      <c r="D216" s="1">
        <v>41310</v>
      </c>
      <c r="E216">
        <v>589</v>
      </c>
      <c r="F216">
        <v>73</v>
      </c>
      <c r="G216" t="s">
        <v>21</v>
      </c>
      <c r="H216" t="s">
        <v>36</v>
      </c>
      <c r="I216">
        <v>14</v>
      </c>
      <c r="J216" t="s">
        <v>23</v>
      </c>
      <c r="K216" t="s">
        <v>32</v>
      </c>
      <c r="L216" t="s">
        <v>70</v>
      </c>
      <c r="M216">
        <v>70</v>
      </c>
      <c r="N216">
        <v>131</v>
      </c>
      <c r="O216" t="s">
        <v>38</v>
      </c>
      <c r="P216">
        <v>30</v>
      </c>
      <c r="Q216">
        <v>50</v>
      </c>
      <c r="R216">
        <v>40</v>
      </c>
      <c r="S216">
        <v>80</v>
      </c>
      <c r="T216">
        <v>26</v>
      </c>
      <c r="U216" t="s">
        <v>35</v>
      </c>
    </row>
    <row r="217" spans="1:21" x14ac:dyDescent="0.35">
      <c r="A217">
        <v>515</v>
      </c>
      <c r="B217">
        <v>0</v>
      </c>
      <c r="C217">
        <v>6</v>
      </c>
      <c r="D217" s="1">
        <v>41338</v>
      </c>
      <c r="E217">
        <v>387</v>
      </c>
      <c r="F217">
        <v>43</v>
      </c>
      <c r="G217" t="s">
        <v>39</v>
      </c>
      <c r="H217" t="s">
        <v>22</v>
      </c>
      <c r="I217">
        <v>0</v>
      </c>
      <c r="J217" t="s">
        <v>40</v>
      </c>
      <c r="K217" t="s">
        <v>41</v>
      </c>
      <c r="L217" t="s">
        <v>42</v>
      </c>
      <c r="M217">
        <v>46</v>
      </c>
      <c r="N217">
        <v>46</v>
      </c>
      <c r="O217" t="s">
        <v>43</v>
      </c>
      <c r="P217">
        <v>0</v>
      </c>
      <c r="Q217">
        <v>50</v>
      </c>
      <c r="R217">
        <v>40</v>
      </c>
      <c r="S217">
        <v>50</v>
      </c>
      <c r="T217">
        <v>12</v>
      </c>
      <c r="U217" t="s">
        <v>27</v>
      </c>
    </row>
    <row r="218" spans="1:21" x14ac:dyDescent="0.35">
      <c r="A218">
        <v>505</v>
      </c>
      <c r="B218">
        <v>82</v>
      </c>
      <c r="C218">
        <v>-22</v>
      </c>
      <c r="D218" s="1">
        <v>41369</v>
      </c>
      <c r="E218">
        <v>1804</v>
      </c>
      <c r="F218">
        <v>40</v>
      </c>
      <c r="G218" t="s">
        <v>39</v>
      </c>
      <c r="H218" t="s">
        <v>29</v>
      </c>
      <c r="I218">
        <v>25</v>
      </c>
      <c r="J218" t="s">
        <v>40</v>
      </c>
      <c r="K218" t="s">
        <v>45</v>
      </c>
      <c r="L218" t="s">
        <v>46</v>
      </c>
      <c r="M218">
        <v>-12</v>
      </c>
      <c r="N218">
        <v>130</v>
      </c>
      <c r="O218" t="s">
        <v>101</v>
      </c>
      <c r="P218">
        <v>90</v>
      </c>
      <c r="Q218">
        <v>50</v>
      </c>
      <c r="R218">
        <v>10</v>
      </c>
      <c r="S218">
        <v>140</v>
      </c>
      <c r="T218">
        <v>48</v>
      </c>
      <c r="U218" t="s">
        <v>27</v>
      </c>
    </row>
    <row r="219" spans="1:21" x14ac:dyDescent="0.35">
      <c r="A219">
        <v>515</v>
      </c>
      <c r="B219">
        <v>22</v>
      </c>
      <c r="C219">
        <v>-16</v>
      </c>
      <c r="D219" s="1">
        <v>41399</v>
      </c>
      <c r="E219">
        <v>802</v>
      </c>
      <c r="F219">
        <v>34</v>
      </c>
      <c r="G219" t="s">
        <v>39</v>
      </c>
      <c r="H219" t="s">
        <v>22</v>
      </c>
      <c r="I219">
        <v>6</v>
      </c>
      <c r="J219" t="s">
        <v>40</v>
      </c>
      <c r="K219" t="s">
        <v>41</v>
      </c>
      <c r="L219" t="s">
        <v>53</v>
      </c>
      <c r="M219">
        <v>24</v>
      </c>
      <c r="N219">
        <v>60</v>
      </c>
      <c r="O219" t="s">
        <v>43</v>
      </c>
      <c r="P219">
        <v>20</v>
      </c>
      <c r="Q219">
        <v>50</v>
      </c>
      <c r="R219">
        <v>40</v>
      </c>
      <c r="S219">
        <v>70</v>
      </c>
      <c r="T219">
        <v>18</v>
      </c>
      <c r="U219" t="s">
        <v>35</v>
      </c>
    </row>
    <row r="220" spans="1:21" x14ac:dyDescent="0.35">
      <c r="A220">
        <v>505</v>
      </c>
      <c r="B220">
        <v>44</v>
      </c>
      <c r="C220">
        <v>-10</v>
      </c>
      <c r="D220" s="1">
        <v>41430</v>
      </c>
      <c r="E220">
        <v>325</v>
      </c>
      <c r="F220">
        <v>62</v>
      </c>
      <c r="G220" t="s">
        <v>39</v>
      </c>
      <c r="H220" t="s">
        <v>29</v>
      </c>
      <c r="I220">
        <v>40</v>
      </c>
      <c r="J220" t="s">
        <v>40</v>
      </c>
      <c r="K220" t="s">
        <v>41</v>
      </c>
      <c r="L220" t="s">
        <v>53</v>
      </c>
      <c r="M220">
        <v>-10</v>
      </c>
      <c r="N220">
        <v>113</v>
      </c>
      <c r="O220" t="s">
        <v>101</v>
      </c>
      <c r="P220">
        <v>30</v>
      </c>
      <c r="Q220">
        <v>50</v>
      </c>
      <c r="R220">
        <v>0</v>
      </c>
      <c r="S220">
        <v>80</v>
      </c>
      <c r="T220">
        <v>69</v>
      </c>
      <c r="U220" t="s">
        <v>35</v>
      </c>
    </row>
    <row r="221" spans="1:21" x14ac:dyDescent="0.35">
      <c r="A221">
        <v>775</v>
      </c>
      <c r="B221">
        <v>33</v>
      </c>
      <c r="C221">
        <v>-16</v>
      </c>
      <c r="D221" s="1">
        <v>41460</v>
      </c>
      <c r="E221">
        <v>243</v>
      </c>
      <c r="F221">
        <v>41</v>
      </c>
      <c r="G221" t="s">
        <v>39</v>
      </c>
      <c r="H221" t="s">
        <v>36</v>
      </c>
      <c r="I221">
        <v>12</v>
      </c>
      <c r="J221" t="s">
        <v>40</v>
      </c>
      <c r="K221" t="s">
        <v>45</v>
      </c>
      <c r="L221" t="s">
        <v>52</v>
      </c>
      <c r="M221">
        <v>-6</v>
      </c>
      <c r="N221">
        <v>79</v>
      </c>
      <c r="O221" t="s">
        <v>48</v>
      </c>
      <c r="P221">
        <v>30</v>
      </c>
      <c r="Q221">
        <v>50</v>
      </c>
      <c r="R221">
        <v>10</v>
      </c>
      <c r="S221">
        <v>80</v>
      </c>
      <c r="T221">
        <v>45</v>
      </c>
      <c r="U221" t="s">
        <v>35</v>
      </c>
    </row>
    <row r="222" spans="1:21" x14ac:dyDescent="0.35">
      <c r="A222">
        <v>314</v>
      </c>
      <c r="B222">
        <v>44</v>
      </c>
      <c r="C222">
        <v>-12</v>
      </c>
      <c r="D222" s="1">
        <v>41491</v>
      </c>
      <c r="E222">
        <v>325</v>
      </c>
      <c r="F222">
        <v>62</v>
      </c>
      <c r="G222" t="s">
        <v>39</v>
      </c>
      <c r="H222" t="s">
        <v>22</v>
      </c>
      <c r="I222">
        <v>40</v>
      </c>
      <c r="J222" t="s">
        <v>23</v>
      </c>
      <c r="K222" t="s">
        <v>24</v>
      </c>
      <c r="L222" t="s">
        <v>61</v>
      </c>
      <c r="M222">
        <v>-12</v>
      </c>
      <c r="N222">
        <v>113</v>
      </c>
      <c r="O222" t="s">
        <v>62</v>
      </c>
      <c r="P222">
        <v>40</v>
      </c>
      <c r="Q222">
        <v>50</v>
      </c>
      <c r="R222">
        <v>0</v>
      </c>
      <c r="S222">
        <v>90</v>
      </c>
      <c r="T222">
        <v>70</v>
      </c>
      <c r="U222" t="s">
        <v>27</v>
      </c>
    </row>
    <row r="223" spans="1:21" x14ac:dyDescent="0.35">
      <c r="A223">
        <v>715</v>
      </c>
      <c r="B223">
        <v>31</v>
      </c>
      <c r="C223">
        <v>0</v>
      </c>
      <c r="D223" s="1">
        <v>41522</v>
      </c>
      <c r="E223">
        <v>856</v>
      </c>
      <c r="F223">
        <v>47</v>
      </c>
      <c r="G223" t="s">
        <v>39</v>
      </c>
      <c r="H223" t="s">
        <v>22</v>
      </c>
      <c r="I223">
        <v>8</v>
      </c>
      <c r="J223" t="s">
        <v>23</v>
      </c>
      <c r="K223" t="s">
        <v>24</v>
      </c>
      <c r="L223" t="s">
        <v>25</v>
      </c>
      <c r="M223">
        <v>40</v>
      </c>
      <c r="N223">
        <v>83</v>
      </c>
      <c r="O223" t="s">
        <v>64</v>
      </c>
      <c r="P223">
        <v>20</v>
      </c>
      <c r="Q223">
        <v>50</v>
      </c>
      <c r="R223">
        <v>40</v>
      </c>
      <c r="S223">
        <v>70</v>
      </c>
      <c r="T223">
        <v>20</v>
      </c>
      <c r="U223" t="s">
        <v>27</v>
      </c>
    </row>
    <row r="224" spans="1:21" x14ac:dyDescent="0.35">
      <c r="A224">
        <v>959</v>
      </c>
      <c r="B224">
        <v>69</v>
      </c>
      <c r="C224">
        <v>26</v>
      </c>
      <c r="D224" s="1">
        <v>41552</v>
      </c>
      <c r="E224">
        <v>1060</v>
      </c>
      <c r="F224">
        <v>81</v>
      </c>
      <c r="G224" t="s">
        <v>39</v>
      </c>
      <c r="H224" t="s">
        <v>31</v>
      </c>
      <c r="I224">
        <v>21</v>
      </c>
      <c r="J224" t="s">
        <v>23</v>
      </c>
      <c r="K224" t="s">
        <v>24</v>
      </c>
      <c r="L224" t="s">
        <v>28</v>
      </c>
      <c r="M224">
        <v>56</v>
      </c>
      <c r="N224">
        <v>160</v>
      </c>
      <c r="O224" t="s">
        <v>44</v>
      </c>
      <c r="P224">
        <v>50</v>
      </c>
      <c r="Q224">
        <v>50</v>
      </c>
      <c r="R224">
        <v>30</v>
      </c>
      <c r="S224">
        <v>100</v>
      </c>
      <c r="T224">
        <v>43</v>
      </c>
      <c r="U224" t="s">
        <v>27</v>
      </c>
    </row>
    <row r="225" spans="1:21" x14ac:dyDescent="0.35">
      <c r="A225">
        <v>715</v>
      </c>
      <c r="B225">
        <v>49</v>
      </c>
      <c r="C225">
        <v>29</v>
      </c>
      <c r="D225" s="1">
        <v>41583</v>
      </c>
      <c r="E225">
        <v>454</v>
      </c>
      <c r="F225">
        <v>71</v>
      </c>
      <c r="G225" t="s">
        <v>39</v>
      </c>
      <c r="H225" t="s">
        <v>22</v>
      </c>
      <c r="I225">
        <v>15</v>
      </c>
      <c r="J225" t="s">
        <v>23</v>
      </c>
      <c r="K225" t="s">
        <v>32</v>
      </c>
      <c r="L225" t="s">
        <v>33</v>
      </c>
      <c r="M225">
        <v>49</v>
      </c>
      <c r="N225">
        <v>128</v>
      </c>
      <c r="O225" t="s">
        <v>64</v>
      </c>
      <c r="P225">
        <v>40</v>
      </c>
      <c r="Q225">
        <v>50</v>
      </c>
      <c r="R225">
        <v>20</v>
      </c>
      <c r="S225">
        <v>90</v>
      </c>
      <c r="T225">
        <v>38</v>
      </c>
      <c r="U225" t="s">
        <v>35</v>
      </c>
    </row>
    <row r="226" spans="1:21" x14ac:dyDescent="0.35">
      <c r="A226">
        <v>206</v>
      </c>
      <c r="B226">
        <v>49</v>
      </c>
      <c r="C226">
        <v>20</v>
      </c>
      <c r="D226" s="1">
        <v>41613</v>
      </c>
      <c r="E226">
        <v>454</v>
      </c>
      <c r="F226">
        <v>71</v>
      </c>
      <c r="G226" t="s">
        <v>39</v>
      </c>
      <c r="H226" t="s">
        <v>36</v>
      </c>
      <c r="I226">
        <v>15</v>
      </c>
      <c r="J226" t="s">
        <v>23</v>
      </c>
      <c r="K226" t="s">
        <v>32</v>
      </c>
      <c r="L226" t="s">
        <v>70</v>
      </c>
      <c r="M226">
        <v>50</v>
      </c>
      <c r="N226">
        <v>128</v>
      </c>
      <c r="O226" t="s">
        <v>67</v>
      </c>
      <c r="P226">
        <v>30</v>
      </c>
      <c r="Q226">
        <v>50</v>
      </c>
      <c r="R226">
        <v>30</v>
      </c>
      <c r="S226">
        <v>80</v>
      </c>
      <c r="T226">
        <v>37</v>
      </c>
      <c r="U226" t="s">
        <v>35</v>
      </c>
    </row>
    <row r="227" spans="1:21" x14ac:dyDescent="0.35">
      <c r="A227">
        <v>970</v>
      </c>
      <c r="B227">
        <v>43</v>
      </c>
      <c r="C227">
        <v>13</v>
      </c>
      <c r="D227" t="s">
        <v>194</v>
      </c>
      <c r="E227">
        <v>531</v>
      </c>
      <c r="F227">
        <v>56</v>
      </c>
      <c r="G227" t="s">
        <v>21</v>
      </c>
      <c r="H227" t="s">
        <v>22</v>
      </c>
      <c r="I227">
        <v>14</v>
      </c>
      <c r="J227" t="s">
        <v>40</v>
      </c>
      <c r="K227" t="s">
        <v>45</v>
      </c>
      <c r="L227" t="s">
        <v>52</v>
      </c>
      <c r="M227">
        <v>43</v>
      </c>
      <c r="N227">
        <v>106</v>
      </c>
      <c r="O227" t="s">
        <v>26</v>
      </c>
      <c r="P227">
        <v>40</v>
      </c>
      <c r="Q227">
        <v>50</v>
      </c>
      <c r="R227">
        <v>30</v>
      </c>
      <c r="S227">
        <v>90</v>
      </c>
      <c r="T227">
        <v>27</v>
      </c>
      <c r="U227" t="s">
        <v>35</v>
      </c>
    </row>
    <row r="228" spans="1:21" x14ac:dyDescent="0.35">
      <c r="A228">
        <v>330</v>
      </c>
      <c r="B228">
        <v>41</v>
      </c>
      <c r="C228">
        <v>16</v>
      </c>
      <c r="D228" t="s">
        <v>195</v>
      </c>
      <c r="E228">
        <v>435</v>
      </c>
      <c r="F228">
        <v>60</v>
      </c>
      <c r="G228" t="s">
        <v>21</v>
      </c>
      <c r="H228" t="s">
        <v>22</v>
      </c>
      <c r="I228">
        <v>13</v>
      </c>
      <c r="J228" t="s">
        <v>40</v>
      </c>
      <c r="K228" t="s">
        <v>45</v>
      </c>
      <c r="L228" t="s">
        <v>52</v>
      </c>
      <c r="M228">
        <v>36</v>
      </c>
      <c r="N228">
        <v>108</v>
      </c>
      <c r="O228" t="s">
        <v>156</v>
      </c>
      <c r="P228">
        <v>40</v>
      </c>
      <c r="Q228">
        <v>50</v>
      </c>
      <c r="R228">
        <v>20</v>
      </c>
      <c r="S228">
        <v>90</v>
      </c>
      <c r="T228">
        <v>36</v>
      </c>
      <c r="U228" t="s">
        <v>35</v>
      </c>
    </row>
    <row r="229" spans="1:21" x14ac:dyDescent="0.35">
      <c r="A229">
        <v>978</v>
      </c>
      <c r="B229">
        <v>47</v>
      </c>
      <c r="C229">
        <v>-20</v>
      </c>
      <c r="D229" t="s">
        <v>196</v>
      </c>
      <c r="E229">
        <v>571</v>
      </c>
      <c r="F229">
        <v>52</v>
      </c>
      <c r="G229" t="s">
        <v>21</v>
      </c>
      <c r="H229" t="s">
        <v>31</v>
      </c>
      <c r="I229">
        <v>42</v>
      </c>
      <c r="J229" t="s">
        <v>40</v>
      </c>
      <c r="K229" t="s">
        <v>41</v>
      </c>
      <c r="L229" t="s">
        <v>53</v>
      </c>
      <c r="M229">
        <v>-30</v>
      </c>
      <c r="N229">
        <v>106</v>
      </c>
      <c r="O229" t="s">
        <v>76</v>
      </c>
      <c r="P229">
        <v>40</v>
      </c>
      <c r="Q229">
        <v>50</v>
      </c>
      <c r="R229">
        <v>-10</v>
      </c>
      <c r="S229">
        <v>90</v>
      </c>
      <c r="T229">
        <v>72</v>
      </c>
      <c r="U229" t="s">
        <v>35</v>
      </c>
    </row>
    <row r="230" spans="1:21" x14ac:dyDescent="0.35">
      <c r="A230">
        <v>312</v>
      </c>
      <c r="B230">
        <v>43</v>
      </c>
      <c r="C230">
        <v>13</v>
      </c>
      <c r="D230" t="s">
        <v>197</v>
      </c>
      <c r="E230">
        <v>531</v>
      </c>
      <c r="F230">
        <v>56</v>
      </c>
      <c r="G230" t="s">
        <v>21</v>
      </c>
      <c r="H230" t="s">
        <v>22</v>
      </c>
      <c r="I230">
        <v>14</v>
      </c>
      <c r="J230" t="s">
        <v>23</v>
      </c>
      <c r="K230" t="s">
        <v>24</v>
      </c>
      <c r="L230" t="s">
        <v>25</v>
      </c>
      <c r="M230">
        <v>43</v>
      </c>
      <c r="N230">
        <v>106</v>
      </c>
      <c r="O230" t="s">
        <v>81</v>
      </c>
      <c r="P230">
        <v>40</v>
      </c>
      <c r="Q230">
        <v>50</v>
      </c>
      <c r="R230">
        <v>30</v>
      </c>
      <c r="S230">
        <v>90</v>
      </c>
      <c r="T230">
        <v>27</v>
      </c>
      <c r="U230" t="s">
        <v>27</v>
      </c>
    </row>
    <row r="231" spans="1:21" x14ac:dyDescent="0.35">
      <c r="A231">
        <v>323</v>
      </c>
      <c r="B231">
        <v>43</v>
      </c>
      <c r="C231">
        <v>13</v>
      </c>
      <c r="D231" t="s">
        <v>198</v>
      </c>
      <c r="E231">
        <v>531</v>
      </c>
      <c r="F231">
        <v>56</v>
      </c>
      <c r="G231" t="s">
        <v>21</v>
      </c>
      <c r="H231" t="s">
        <v>36</v>
      </c>
      <c r="I231">
        <v>14</v>
      </c>
      <c r="J231" t="s">
        <v>23</v>
      </c>
      <c r="K231" t="s">
        <v>24</v>
      </c>
      <c r="L231" t="s">
        <v>28</v>
      </c>
      <c r="M231">
        <v>43</v>
      </c>
      <c r="N231">
        <v>106</v>
      </c>
      <c r="O231" t="s">
        <v>38</v>
      </c>
      <c r="P231">
        <v>40</v>
      </c>
      <c r="Q231">
        <v>50</v>
      </c>
      <c r="R231">
        <v>30</v>
      </c>
      <c r="S231">
        <v>90</v>
      </c>
      <c r="T231">
        <v>27</v>
      </c>
      <c r="U231" t="s">
        <v>27</v>
      </c>
    </row>
    <row r="232" spans="1:21" x14ac:dyDescent="0.35">
      <c r="A232">
        <v>303</v>
      </c>
      <c r="B232">
        <v>46</v>
      </c>
      <c r="C232">
        <v>-1</v>
      </c>
      <c r="D232" t="s">
        <v>199</v>
      </c>
      <c r="E232">
        <v>422</v>
      </c>
      <c r="F232">
        <v>57</v>
      </c>
      <c r="G232" t="s">
        <v>21</v>
      </c>
      <c r="H232" t="s">
        <v>22</v>
      </c>
      <c r="I232">
        <v>17</v>
      </c>
      <c r="J232" t="s">
        <v>23</v>
      </c>
      <c r="K232" t="s">
        <v>32</v>
      </c>
      <c r="L232" t="s">
        <v>33</v>
      </c>
      <c r="M232">
        <v>9</v>
      </c>
      <c r="N232">
        <v>110</v>
      </c>
      <c r="O232" t="s">
        <v>26</v>
      </c>
      <c r="P232">
        <v>30</v>
      </c>
      <c r="Q232">
        <v>50</v>
      </c>
      <c r="R232">
        <v>10</v>
      </c>
      <c r="S232">
        <v>80</v>
      </c>
      <c r="T232">
        <v>51</v>
      </c>
      <c r="U232" t="s">
        <v>35</v>
      </c>
    </row>
    <row r="233" spans="1:21" x14ac:dyDescent="0.35">
      <c r="A233">
        <v>970</v>
      </c>
      <c r="B233">
        <v>53</v>
      </c>
      <c r="C233">
        <v>19</v>
      </c>
      <c r="D233" t="s">
        <v>200</v>
      </c>
      <c r="E233">
        <v>1054</v>
      </c>
      <c r="F233">
        <v>63</v>
      </c>
      <c r="G233" t="s">
        <v>21</v>
      </c>
      <c r="H233" t="s">
        <v>22</v>
      </c>
      <c r="I233">
        <v>16</v>
      </c>
      <c r="J233" t="s">
        <v>23</v>
      </c>
      <c r="K233" t="s">
        <v>32</v>
      </c>
      <c r="L233" t="s">
        <v>70</v>
      </c>
      <c r="M233">
        <v>39</v>
      </c>
      <c r="N233">
        <v>124</v>
      </c>
      <c r="O233" t="s">
        <v>26</v>
      </c>
      <c r="P233">
        <v>40</v>
      </c>
      <c r="Q233">
        <v>50</v>
      </c>
      <c r="R233">
        <v>20</v>
      </c>
      <c r="S233">
        <v>90</v>
      </c>
      <c r="T233">
        <v>37</v>
      </c>
      <c r="U233" t="s">
        <v>35</v>
      </c>
    </row>
    <row r="234" spans="1:21" x14ac:dyDescent="0.35">
      <c r="A234">
        <v>978</v>
      </c>
      <c r="B234">
        <v>33</v>
      </c>
      <c r="C234">
        <v>3</v>
      </c>
      <c r="D234" t="s">
        <v>201</v>
      </c>
      <c r="E234">
        <v>870</v>
      </c>
      <c r="F234">
        <v>49</v>
      </c>
      <c r="G234" t="s">
        <v>21</v>
      </c>
      <c r="H234" t="s">
        <v>31</v>
      </c>
      <c r="I234">
        <v>9</v>
      </c>
      <c r="J234" t="s">
        <v>23</v>
      </c>
      <c r="K234" t="s">
        <v>32</v>
      </c>
      <c r="L234" t="s">
        <v>33</v>
      </c>
      <c r="M234">
        <v>43</v>
      </c>
      <c r="N234">
        <v>87</v>
      </c>
      <c r="O234" t="s">
        <v>76</v>
      </c>
      <c r="P234">
        <v>30</v>
      </c>
      <c r="Q234">
        <v>50</v>
      </c>
      <c r="R234">
        <v>40</v>
      </c>
      <c r="S234">
        <v>80</v>
      </c>
      <c r="T234">
        <v>20</v>
      </c>
      <c r="U234" t="s">
        <v>35</v>
      </c>
    </row>
    <row r="235" spans="1:21" x14ac:dyDescent="0.35">
      <c r="A235">
        <v>321</v>
      </c>
      <c r="B235">
        <v>34</v>
      </c>
      <c r="C235">
        <v>5</v>
      </c>
      <c r="D235" t="s">
        <v>202</v>
      </c>
      <c r="E235">
        <v>863</v>
      </c>
      <c r="F235">
        <v>51</v>
      </c>
      <c r="G235" t="s">
        <v>21</v>
      </c>
      <c r="H235" t="s">
        <v>31</v>
      </c>
      <c r="I235">
        <v>9</v>
      </c>
      <c r="J235" t="s">
        <v>23</v>
      </c>
      <c r="K235" t="s">
        <v>32</v>
      </c>
      <c r="L235" t="s">
        <v>37</v>
      </c>
      <c r="M235">
        <v>45</v>
      </c>
      <c r="N235">
        <v>91</v>
      </c>
      <c r="O235" t="s">
        <v>34</v>
      </c>
      <c r="P235">
        <v>30</v>
      </c>
      <c r="Q235">
        <v>50</v>
      </c>
      <c r="R235">
        <v>40</v>
      </c>
      <c r="S235">
        <v>80</v>
      </c>
      <c r="T235">
        <v>21</v>
      </c>
      <c r="U235" t="s">
        <v>35</v>
      </c>
    </row>
    <row r="236" spans="1:21" x14ac:dyDescent="0.35">
      <c r="A236">
        <v>563</v>
      </c>
      <c r="B236">
        <v>0</v>
      </c>
      <c r="C236">
        <v>7</v>
      </c>
      <c r="D236" t="s">
        <v>203</v>
      </c>
      <c r="E236">
        <v>344</v>
      </c>
      <c r="F236">
        <v>43</v>
      </c>
      <c r="G236" t="s">
        <v>39</v>
      </c>
      <c r="H236" t="s">
        <v>22</v>
      </c>
      <c r="I236">
        <v>0</v>
      </c>
      <c r="J236" t="s">
        <v>40</v>
      </c>
      <c r="K236" t="s">
        <v>41</v>
      </c>
      <c r="L236" t="s">
        <v>42</v>
      </c>
      <c r="M236">
        <v>47</v>
      </c>
      <c r="N236">
        <v>46</v>
      </c>
      <c r="O236" t="s">
        <v>43</v>
      </c>
      <c r="P236">
        <v>0</v>
      </c>
      <c r="Q236">
        <v>50</v>
      </c>
      <c r="R236">
        <v>40</v>
      </c>
      <c r="S236">
        <v>50</v>
      </c>
      <c r="T236">
        <v>11</v>
      </c>
      <c r="U236" t="s">
        <v>27</v>
      </c>
    </row>
    <row r="237" spans="1:21" x14ac:dyDescent="0.35">
      <c r="A237">
        <v>318</v>
      </c>
      <c r="B237">
        <v>43</v>
      </c>
      <c r="C237">
        <v>20</v>
      </c>
      <c r="D237" t="s">
        <v>204</v>
      </c>
      <c r="E237">
        <v>466</v>
      </c>
      <c r="F237">
        <v>63</v>
      </c>
      <c r="G237" t="s">
        <v>39</v>
      </c>
      <c r="H237" t="s">
        <v>29</v>
      </c>
      <c r="I237">
        <v>13</v>
      </c>
      <c r="J237" t="s">
        <v>40</v>
      </c>
      <c r="K237" t="s">
        <v>41</v>
      </c>
      <c r="L237" t="s">
        <v>42</v>
      </c>
      <c r="M237">
        <v>40</v>
      </c>
      <c r="N237">
        <v>113</v>
      </c>
      <c r="O237" t="s">
        <v>56</v>
      </c>
      <c r="P237">
        <v>30</v>
      </c>
      <c r="Q237">
        <v>50</v>
      </c>
      <c r="R237">
        <v>20</v>
      </c>
      <c r="S237">
        <v>80</v>
      </c>
      <c r="T237">
        <v>36</v>
      </c>
      <c r="U237" t="s">
        <v>27</v>
      </c>
    </row>
    <row r="238" spans="1:21" x14ac:dyDescent="0.35">
      <c r="A238">
        <v>775</v>
      </c>
      <c r="B238">
        <v>31</v>
      </c>
      <c r="C238">
        <v>-18</v>
      </c>
      <c r="D238" t="s">
        <v>205</v>
      </c>
      <c r="E238">
        <v>1009</v>
      </c>
      <c r="F238">
        <v>38</v>
      </c>
      <c r="G238" t="s">
        <v>39</v>
      </c>
      <c r="H238" t="s">
        <v>36</v>
      </c>
      <c r="I238">
        <v>9</v>
      </c>
      <c r="J238" t="s">
        <v>40</v>
      </c>
      <c r="K238" t="s">
        <v>45</v>
      </c>
      <c r="L238" t="s">
        <v>46</v>
      </c>
      <c r="M238">
        <v>12</v>
      </c>
      <c r="N238">
        <v>74</v>
      </c>
      <c r="O238" t="s">
        <v>48</v>
      </c>
      <c r="P238">
        <v>30</v>
      </c>
      <c r="Q238">
        <v>50</v>
      </c>
      <c r="R238">
        <v>30</v>
      </c>
      <c r="S238">
        <v>80</v>
      </c>
      <c r="T238">
        <v>30</v>
      </c>
      <c r="U238" t="s">
        <v>27</v>
      </c>
    </row>
    <row r="239" spans="1:21" x14ac:dyDescent="0.35">
      <c r="A239">
        <v>515</v>
      </c>
      <c r="B239">
        <v>23</v>
      </c>
      <c r="C239">
        <v>-15</v>
      </c>
      <c r="D239" t="s">
        <v>206</v>
      </c>
      <c r="E239">
        <v>807</v>
      </c>
      <c r="F239">
        <v>35</v>
      </c>
      <c r="G239" t="s">
        <v>39</v>
      </c>
      <c r="H239" t="s">
        <v>22</v>
      </c>
      <c r="I239">
        <v>6</v>
      </c>
      <c r="J239" t="s">
        <v>40</v>
      </c>
      <c r="K239" t="s">
        <v>41</v>
      </c>
      <c r="L239" t="s">
        <v>53</v>
      </c>
      <c r="M239">
        <v>25</v>
      </c>
      <c r="N239">
        <v>62</v>
      </c>
      <c r="O239" t="s">
        <v>43</v>
      </c>
      <c r="P239">
        <v>20</v>
      </c>
      <c r="Q239">
        <v>50</v>
      </c>
      <c r="R239">
        <v>40</v>
      </c>
      <c r="S239">
        <v>70</v>
      </c>
      <c r="T239">
        <v>18</v>
      </c>
      <c r="U239" t="s">
        <v>35</v>
      </c>
    </row>
    <row r="240" spans="1:21" x14ac:dyDescent="0.35">
      <c r="A240">
        <v>225</v>
      </c>
      <c r="B240">
        <v>41</v>
      </c>
      <c r="C240">
        <v>26</v>
      </c>
      <c r="D240" t="s">
        <v>207</v>
      </c>
      <c r="E240">
        <v>320</v>
      </c>
      <c r="F240">
        <v>66</v>
      </c>
      <c r="G240" t="s">
        <v>39</v>
      </c>
      <c r="H240" t="s">
        <v>29</v>
      </c>
      <c r="I240">
        <v>12</v>
      </c>
      <c r="J240" t="s">
        <v>40</v>
      </c>
      <c r="K240" t="s">
        <v>41</v>
      </c>
      <c r="L240" t="s">
        <v>53</v>
      </c>
      <c r="M240">
        <v>46</v>
      </c>
      <c r="N240">
        <v>114</v>
      </c>
      <c r="O240" t="s">
        <v>56</v>
      </c>
      <c r="P240">
        <v>30</v>
      </c>
      <c r="Q240">
        <v>50</v>
      </c>
      <c r="R240">
        <v>20</v>
      </c>
      <c r="S240">
        <v>80</v>
      </c>
      <c r="T240">
        <v>35</v>
      </c>
      <c r="U240" t="s">
        <v>35</v>
      </c>
    </row>
    <row r="241" spans="1:21" x14ac:dyDescent="0.35">
      <c r="A241">
        <v>971</v>
      </c>
      <c r="B241">
        <v>46</v>
      </c>
      <c r="C241">
        <v>-1</v>
      </c>
      <c r="D241" t="s">
        <v>208</v>
      </c>
      <c r="E241">
        <v>422</v>
      </c>
      <c r="F241">
        <v>57</v>
      </c>
      <c r="G241" t="s">
        <v>39</v>
      </c>
      <c r="H241" t="s">
        <v>36</v>
      </c>
      <c r="I241">
        <v>17</v>
      </c>
      <c r="J241" t="s">
        <v>40</v>
      </c>
      <c r="K241" t="s">
        <v>41</v>
      </c>
      <c r="L241" t="s">
        <v>55</v>
      </c>
      <c r="M241">
        <v>9</v>
      </c>
      <c r="N241">
        <v>110</v>
      </c>
      <c r="O241" t="s">
        <v>59</v>
      </c>
      <c r="P241">
        <v>40</v>
      </c>
      <c r="Q241">
        <v>50</v>
      </c>
      <c r="R241">
        <v>10</v>
      </c>
      <c r="S241">
        <v>90</v>
      </c>
      <c r="T241">
        <v>51</v>
      </c>
      <c r="U241" t="s">
        <v>35</v>
      </c>
    </row>
    <row r="242" spans="1:21" x14ac:dyDescent="0.35">
      <c r="A242">
        <v>262</v>
      </c>
      <c r="B242">
        <v>43</v>
      </c>
      <c r="C242">
        <v>22</v>
      </c>
      <c r="D242" t="s">
        <v>209</v>
      </c>
      <c r="E242">
        <v>466</v>
      </c>
      <c r="F242">
        <v>63</v>
      </c>
      <c r="G242" t="s">
        <v>39</v>
      </c>
      <c r="H242" t="s">
        <v>22</v>
      </c>
      <c r="I242">
        <v>13</v>
      </c>
      <c r="J242" t="s">
        <v>23</v>
      </c>
      <c r="K242" t="s">
        <v>32</v>
      </c>
      <c r="L242" t="s">
        <v>33</v>
      </c>
      <c r="M242">
        <v>42</v>
      </c>
      <c r="N242">
        <v>113</v>
      </c>
      <c r="O242" t="s">
        <v>64</v>
      </c>
      <c r="P242">
        <v>30</v>
      </c>
      <c r="Q242">
        <v>50</v>
      </c>
      <c r="R242">
        <v>20</v>
      </c>
      <c r="S242">
        <v>80</v>
      </c>
      <c r="T242">
        <v>35</v>
      </c>
      <c r="U242" t="s">
        <v>35</v>
      </c>
    </row>
    <row r="243" spans="1:21" x14ac:dyDescent="0.35">
      <c r="A243">
        <v>959</v>
      </c>
      <c r="B243">
        <v>33</v>
      </c>
      <c r="C243">
        <v>2</v>
      </c>
      <c r="D243" t="s">
        <v>210</v>
      </c>
      <c r="E243">
        <v>818</v>
      </c>
      <c r="F243">
        <v>49</v>
      </c>
      <c r="G243" t="s">
        <v>39</v>
      </c>
      <c r="H243" t="s">
        <v>31</v>
      </c>
      <c r="I243">
        <v>9</v>
      </c>
      <c r="J243" t="s">
        <v>23</v>
      </c>
      <c r="K243" t="s">
        <v>32</v>
      </c>
      <c r="L243" t="s">
        <v>37</v>
      </c>
      <c r="M243">
        <v>42</v>
      </c>
      <c r="N243">
        <v>87</v>
      </c>
      <c r="O243" t="s">
        <v>44</v>
      </c>
      <c r="P243">
        <v>30</v>
      </c>
      <c r="Q243">
        <v>50</v>
      </c>
      <c r="R243">
        <v>40</v>
      </c>
      <c r="S243">
        <v>80</v>
      </c>
      <c r="T243">
        <v>21</v>
      </c>
      <c r="U243" t="s">
        <v>35</v>
      </c>
    </row>
    <row r="244" spans="1:21" x14ac:dyDescent="0.35">
      <c r="A244">
        <v>435</v>
      </c>
      <c r="B244">
        <v>49</v>
      </c>
      <c r="C244">
        <v>-6</v>
      </c>
      <c r="D244" t="s">
        <v>211</v>
      </c>
      <c r="E244">
        <v>335</v>
      </c>
      <c r="F244">
        <v>69</v>
      </c>
      <c r="G244" t="s">
        <v>39</v>
      </c>
      <c r="H244" t="s">
        <v>36</v>
      </c>
      <c r="I244">
        <v>44</v>
      </c>
      <c r="J244" t="s">
        <v>23</v>
      </c>
      <c r="K244" t="s">
        <v>32</v>
      </c>
      <c r="L244" t="s">
        <v>33</v>
      </c>
      <c r="M244">
        <v>-6</v>
      </c>
      <c r="N244">
        <v>126</v>
      </c>
      <c r="O244" t="s">
        <v>49</v>
      </c>
      <c r="P244">
        <v>30</v>
      </c>
      <c r="Q244">
        <v>50</v>
      </c>
      <c r="R244">
        <v>0</v>
      </c>
      <c r="S244">
        <v>80</v>
      </c>
      <c r="T244">
        <v>73</v>
      </c>
      <c r="U244" t="s">
        <v>35</v>
      </c>
    </row>
    <row r="245" spans="1:21" x14ac:dyDescent="0.35">
      <c r="A245">
        <v>509</v>
      </c>
      <c r="B245">
        <v>55</v>
      </c>
      <c r="C245">
        <v>6</v>
      </c>
      <c r="D245" t="s">
        <v>212</v>
      </c>
      <c r="E245">
        <v>627</v>
      </c>
      <c r="F245">
        <v>76</v>
      </c>
      <c r="G245" t="s">
        <v>39</v>
      </c>
      <c r="H245" t="s">
        <v>36</v>
      </c>
      <c r="I245">
        <v>49</v>
      </c>
      <c r="J245" t="s">
        <v>23</v>
      </c>
      <c r="K245" t="s">
        <v>32</v>
      </c>
      <c r="L245" t="s">
        <v>37</v>
      </c>
      <c r="M245">
        <v>-4</v>
      </c>
      <c r="N245">
        <v>140</v>
      </c>
      <c r="O245" t="s">
        <v>67</v>
      </c>
      <c r="P245">
        <v>40</v>
      </c>
      <c r="Q245">
        <v>50</v>
      </c>
      <c r="R245">
        <v>-10</v>
      </c>
      <c r="S245">
        <v>90</v>
      </c>
      <c r="T245">
        <v>79</v>
      </c>
      <c r="U245" t="s">
        <v>35</v>
      </c>
    </row>
    <row r="246" spans="1:21" x14ac:dyDescent="0.35">
      <c r="A246">
        <v>630</v>
      </c>
      <c r="B246">
        <v>39</v>
      </c>
      <c r="C246">
        <v>-13</v>
      </c>
      <c r="D246" s="1">
        <v>41280</v>
      </c>
      <c r="E246">
        <v>541</v>
      </c>
      <c r="F246">
        <v>51</v>
      </c>
      <c r="G246" t="s">
        <v>21</v>
      </c>
      <c r="H246" t="s">
        <v>22</v>
      </c>
      <c r="I246">
        <v>12</v>
      </c>
      <c r="J246" t="s">
        <v>23</v>
      </c>
      <c r="K246" t="s">
        <v>24</v>
      </c>
      <c r="L246" t="s">
        <v>25</v>
      </c>
      <c r="M246">
        <v>27</v>
      </c>
      <c r="N246">
        <v>90</v>
      </c>
      <c r="O246" t="s">
        <v>81</v>
      </c>
      <c r="P246">
        <v>20</v>
      </c>
      <c r="Q246">
        <v>40</v>
      </c>
      <c r="R246">
        <v>40</v>
      </c>
      <c r="S246">
        <v>60</v>
      </c>
      <c r="T246">
        <v>24</v>
      </c>
      <c r="U246" t="s">
        <v>27</v>
      </c>
    </row>
    <row r="247" spans="1:21" x14ac:dyDescent="0.35">
      <c r="A247">
        <v>209</v>
      </c>
      <c r="B247">
        <v>39</v>
      </c>
      <c r="C247">
        <v>-14</v>
      </c>
      <c r="D247" s="1">
        <v>41311</v>
      </c>
      <c r="E247">
        <v>541</v>
      </c>
      <c r="F247">
        <v>51</v>
      </c>
      <c r="G247" t="s">
        <v>21</v>
      </c>
      <c r="H247" t="s">
        <v>36</v>
      </c>
      <c r="I247">
        <v>12</v>
      </c>
      <c r="J247" t="s">
        <v>23</v>
      </c>
      <c r="K247" t="s">
        <v>24</v>
      </c>
      <c r="L247" t="s">
        <v>28</v>
      </c>
      <c r="M247">
        <v>26</v>
      </c>
      <c r="N247">
        <v>90</v>
      </c>
      <c r="O247" t="s">
        <v>38</v>
      </c>
      <c r="P247">
        <v>20</v>
      </c>
      <c r="Q247">
        <v>40</v>
      </c>
      <c r="R247">
        <v>40</v>
      </c>
      <c r="S247">
        <v>60</v>
      </c>
      <c r="T247">
        <v>25</v>
      </c>
      <c r="U247" t="s">
        <v>27</v>
      </c>
    </row>
    <row r="248" spans="1:21" x14ac:dyDescent="0.35">
      <c r="A248">
        <v>505</v>
      </c>
      <c r="B248">
        <v>86</v>
      </c>
      <c r="C248">
        <v>-36</v>
      </c>
      <c r="D248" s="1">
        <v>41339</v>
      </c>
      <c r="E248">
        <v>1698</v>
      </c>
      <c r="F248">
        <v>23</v>
      </c>
      <c r="G248" t="s">
        <v>39</v>
      </c>
      <c r="H248" t="s">
        <v>29</v>
      </c>
      <c r="I248">
        <v>26</v>
      </c>
      <c r="J248" t="s">
        <v>40</v>
      </c>
      <c r="K248" t="s">
        <v>45</v>
      </c>
      <c r="L248" t="s">
        <v>46</v>
      </c>
      <c r="M248">
        <v>-26</v>
      </c>
      <c r="N248">
        <v>109</v>
      </c>
      <c r="O248" t="s">
        <v>101</v>
      </c>
      <c r="P248">
        <v>110</v>
      </c>
      <c r="Q248">
        <v>40</v>
      </c>
      <c r="R248">
        <v>10</v>
      </c>
      <c r="S248">
        <v>150</v>
      </c>
      <c r="T248">
        <v>49</v>
      </c>
      <c r="U248" t="s">
        <v>27</v>
      </c>
    </row>
    <row r="249" spans="1:21" x14ac:dyDescent="0.35">
      <c r="A249">
        <v>318</v>
      </c>
      <c r="B249">
        <v>46</v>
      </c>
      <c r="C249">
        <v>-10</v>
      </c>
      <c r="D249" s="1">
        <v>41370</v>
      </c>
      <c r="E249">
        <v>449</v>
      </c>
      <c r="F249">
        <v>67</v>
      </c>
      <c r="G249" t="s">
        <v>39</v>
      </c>
      <c r="H249" t="s">
        <v>29</v>
      </c>
      <c r="I249">
        <v>14</v>
      </c>
      <c r="J249" t="s">
        <v>40</v>
      </c>
      <c r="K249" t="s">
        <v>41</v>
      </c>
      <c r="L249" t="s">
        <v>42</v>
      </c>
      <c r="M249">
        <v>30</v>
      </c>
      <c r="N249">
        <v>113</v>
      </c>
      <c r="O249" t="s">
        <v>56</v>
      </c>
      <c r="P249">
        <v>20</v>
      </c>
      <c r="Q249">
        <v>40</v>
      </c>
      <c r="R249">
        <v>40</v>
      </c>
      <c r="S249">
        <v>60</v>
      </c>
      <c r="T249">
        <v>37</v>
      </c>
      <c r="U249" t="s">
        <v>27</v>
      </c>
    </row>
    <row r="250" spans="1:21" x14ac:dyDescent="0.35">
      <c r="A250">
        <v>515</v>
      </c>
      <c r="B250">
        <v>31</v>
      </c>
      <c r="C250">
        <v>-23</v>
      </c>
      <c r="D250" s="1">
        <v>41400</v>
      </c>
      <c r="E250">
        <v>1000</v>
      </c>
      <c r="F250">
        <v>37</v>
      </c>
      <c r="G250" t="s">
        <v>39</v>
      </c>
      <c r="H250" t="s">
        <v>22</v>
      </c>
      <c r="I250">
        <v>9</v>
      </c>
      <c r="J250" t="s">
        <v>40</v>
      </c>
      <c r="K250" t="s">
        <v>45</v>
      </c>
      <c r="L250" t="s">
        <v>52</v>
      </c>
      <c r="M250">
        <v>7</v>
      </c>
      <c r="N250">
        <v>68</v>
      </c>
      <c r="O250" t="s">
        <v>43</v>
      </c>
      <c r="P250">
        <v>20</v>
      </c>
      <c r="Q250">
        <v>40</v>
      </c>
      <c r="R250">
        <v>30</v>
      </c>
      <c r="S250">
        <v>60</v>
      </c>
      <c r="T250">
        <v>30</v>
      </c>
      <c r="U250" t="s">
        <v>35</v>
      </c>
    </row>
    <row r="251" spans="1:21" x14ac:dyDescent="0.35">
      <c r="A251">
        <v>505</v>
      </c>
      <c r="B251">
        <v>45</v>
      </c>
      <c r="C251">
        <v>-16</v>
      </c>
      <c r="D251" s="1">
        <v>41431</v>
      </c>
      <c r="E251">
        <v>320</v>
      </c>
      <c r="F251">
        <v>64</v>
      </c>
      <c r="G251" t="s">
        <v>39</v>
      </c>
      <c r="H251" t="s">
        <v>29</v>
      </c>
      <c r="I251">
        <v>41</v>
      </c>
      <c r="J251" t="s">
        <v>40</v>
      </c>
      <c r="K251" t="s">
        <v>41</v>
      </c>
      <c r="L251" t="s">
        <v>53</v>
      </c>
      <c r="M251">
        <v>-6</v>
      </c>
      <c r="N251">
        <v>109</v>
      </c>
      <c r="O251" t="s">
        <v>101</v>
      </c>
      <c r="P251">
        <v>20</v>
      </c>
      <c r="Q251">
        <v>40</v>
      </c>
      <c r="R251">
        <v>10</v>
      </c>
      <c r="S251">
        <v>60</v>
      </c>
      <c r="T251">
        <v>70</v>
      </c>
      <c r="U251" t="s">
        <v>35</v>
      </c>
    </row>
    <row r="252" spans="1:21" x14ac:dyDescent="0.35">
      <c r="A252">
        <v>801</v>
      </c>
      <c r="B252">
        <v>32</v>
      </c>
      <c r="C252">
        <v>-12</v>
      </c>
      <c r="D252" s="1">
        <v>41461</v>
      </c>
      <c r="E252">
        <v>833</v>
      </c>
      <c r="F252">
        <v>47</v>
      </c>
      <c r="G252" t="s">
        <v>39</v>
      </c>
      <c r="H252" t="s">
        <v>36</v>
      </c>
      <c r="I252">
        <v>8</v>
      </c>
      <c r="J252" t="s">
        <v>40</v>
      </c>
      <c r="K252" t="s">
        <v>41</v>
      </c>
      <c r="L252" t="s">
        <v>55</v>
      </c>
      <c r="M252">
        <v>28</v>
      </c>
      <c r="N252">
        <v>79</v>
      </c>
      <c r="O252" t="s">
        <v>49</v>
      </c>
      <c r="P252">
        <v>20</v>
      </c>
      <c r="Q252">
        <v>40</v>
      </c>
      <c r="R252">
        <v>40</v>
      </c>
      <c r="S252">
        <v>60</v>
      </c>
      <c r="T252">
        <v>19</v>
      </c>
      <c r="U252" t="s">
        <v>35</v>
      </c>
    </row>
    <row r="253" spans="1:21" x14ac:dyDescent="0.35">
      <c r="A253">
        <v>505</v>
      </c>
      <c r="B253">
        <v>31</v>
      </c>
      <c r="C253">
        <v>-24</v>
      </c>
      <c r="D253" s="1">
        <v>41492</v>
      </c>
      <c r="E253">
        <v>1000</v>
      </c>
      <c r="F253">
        <v>37</v>
      </c>
      <c r="G253" t="s">
        <v>39</v>
      </c>
      <c r="H253" t="s">
        <v>29</v>
      </c>
      <c r="I253">
        <v>9</v>
      </c>
      <c r="J253" t="s">
        <v>23</v>
      </c>
      <c r="K253" t="s">
        <v>24</v>
      </c>
      <c r="L253" t="s">
        <v>25</v>
      </c>
      <c r="M253">
        <v>6</v>
      </c>
      <c r="N253">
        <v>68</v>
      </c>
      <c r="O253" t="s">
        <v>101</v>
      </c>
      <c r="P253">
        <v>10</v>
      </c>
      <c r="Q253">
        <v>40</v>
      </c>
      <c r="R253">
        <v>30</v>
      </c>
      <c r="S253">
        <v>50</v>
      </c>
      <c r="T253">
        <v>31</v>
      </c>
      <c r="U253" t="s">
        <v>27</v>
      </c>
    </row>
    <row r="254" spans="1:21" x14ac:dyDescent="0.35">
      <c r="A254">
        <v>636</v>
      </c>
      <c r="B254">
        <v>39</v>
      </c>
      <c r="C254">
        <v>-17</v>
      </c>
      <c r="D254" s="1">
        <v>41523</v>
      </c>
      <c r="E254">
        <v>244</v>
      </c>
      <c r="F254">
        <v>53</v>
      </c>
      <c r="G254" t="s">
        <v>39</v>
      </c>
      <c r="H254" t="s">
        <v>22</v>
      </c>
      <c r="I254">
        <v>12</v>
      </c>
      <c r="J254" t="s">
        <v>23</v>
      </c>
      <c r="K254" t="s">
        <v>32</v>
      </c>
      <c r="L254" t="s">
        <v>33</v>
      </c>
      <c r="M254">
        <v>13</v>
      </c>
      <c r="N254">
        <v>92</v>
      </c>
      <c r="O254" t="s">
        <v>62</v>
      </c>
      <c r="P254">
        <v>20</v>
      </c>
      <c r="Q254">
        <v>40</v>
      </c>
      <c r="R254">
        <v>30</v>
      </c>
      <c r="S254">
        <v>60</v>
      </c>
      <c r="T254">
        <v>40</v>
      </c>
      <c r="U254" t="s">
        <v>35</v>
      </c>
    </row>
    <row r="255" spans="1:21" x14ac:dyDescent="0.35">
      <c r="A255">
        <v>959</v>
      </c>
      <c r="B255">
        <v>24</v>
      </c>
      <c r="C255">
        <v>-22</v>
      </c>
      <c r="D255" s="1">
        <v>41553</v>
      </c>
      <c r="E255">
        <v>806</v>
      </c>
      <c r="F255">
        <v>36</v>
      </c>
      <c r="G255" t="s">
        <v>39</v>
      </c>
      <c r="H255" t="s">
        <v>31</v>
      </c>
      <c r="I255">
        <v>6</v>
      </c>
      <c r="J255" t="s">
        <v>23</v>
      </c>
      <c r="K255" t="s">
        <v>32</v>
      </c>
      <c r="L255" t="s">
        <v>37</v>
      </c>
      <c r="M255">
        <v>18</v>
      </c>
      <c r="N255">
        <v>60</v>
      </c>
      <c r="O255" t="s">
        <v>44</v>
      </c>
      <c r="P255">
        <v>20</v>
      </c>
      <c r="Q255">
        <v>40</v>
      </c>
      <c r="R255">
        <v>40</v>
      </c>
      <c r="S255">
        <v>60</v>
      </c>
      <c r="T255">
        <v>18</v>
      </c>
      <c r="U255" t="s">
        <v>35</v>
      </c>
    </row>
    <row r="256" spans="1:21" x14ac:dyDescent="0.35">
      <c r="A256">
        <v>603</v>
      </c>
      <c r="B256">
        <v>0</v>
      </c>
      <c r="C256">
        <v>-8</v>
      </c>
      <c r="D256" s="1">
        <v>41584</v>
      </c>
      <c r="E256">
        <v>430</v>
      </c>
      <c r="F256">
        <v>43</v>
      </c>
      <c r="G256" t="s">
        <v>39</v>
      </c>
      <c r="H256" t="s">
        <v>31</v>
      </c>
      <c r="I256">
        <v>0</v>
      </c>
      <c r="J256" t="s">
        <v>23</v>
      </c>
      <c r="K256" t="s">
        <v>32</v>
      </c>
      <c r="L256" t="s">
        <v>37</v>
      </c>
      <c r="M256">
        <v>32</v>
      </c>
      <c r="N256">
        <v>43</v>
      </c>
      <c r="O256" t="s">
        <v>51</v>
      </c>
      <c r="P256">
        <v>0</v>
      </c>
      <c r="Q256">
        <v>40</v>
      </c>
      <c r="R256">
        <v>40</v>
      </c>
      <c r="S256">
        <v>40</v>
      </c>
      <c r="T256">
        <v>11</v>
      </c>
      <c r="U256" t="s">
        <v>35</v>
      </c>
    </row>
    <row r="257" spans="1:21" x14ac:dyDescent="0.35">
      <c r="A257">
        <v>801</v>
      </c>
      <c r="B257">
        <v>45</v>
      </c>
      <c r="C257">
        <v>-26</v>
      </c>
      <c r="D257" s="1">
        <v>41614</v>
      </c>
      <c r="E257">
        <v>320</v>
      </c>
      <c r="F257">
        <v>64</v>
      </c>
      <c r="G257" t="s">
        <v>39</v>
      </c>
      <c r="H257" t="s">
        <v>36</v>
      </c>
      <c r="I257">
        <v>41</v>
      </c>
      <c r="J257" t="s">
        <v>23</v>
      </c>
      <c r="K257" t="s">
        <v>32</v>
      </c>
      <c r="L257" t="s">
        <v>33</v>
      </c>
      <c r="M257">
        <v>-6</v>
      </c>
      <c r="N257">
        <v>109</v>
      </c>
      <c r="O257" t="s">
        <v>49</v>
      </c>
      <c r="P257">
        <v>10</v>
      </c>
      <c r="Q257">
        <v>40</v>
      </c>
      <c r="R257">
        <v>20</v>
      </c>
      <c r="S257">
        <v>50</v>
      </c>
      <c r="T257">
        <v>70</v>
      </c>
      <c r="U257" t="s">
        <v>35</v>
      </c>
    </row>
    <row r="258" spans="1:21" x14ac:dyDescent="0.35">
      <c r="A258">
        <v>206</v>
      </c>
      <c r="B258">
        <v>60</v>
      </c>
      <c r="C258">
        <v>-10</v>
      </c>
      <c r="D258" t="s">
        <v>213</v>
      </c>
      <c r="E258">
        <v>606</v>
      </c>
      <c r="F258">
        <v>84</v>
      </c>
      <c r="G258" t="s">
        <v>39</v>
      </c>
      <c r="H258" t="s">
        <v>36</v>
      </c>
      <c r="I258">
        <v>54</v>
      </c>
      <c r="J258" t="s">
        <v>23</v>
      </c>
      <c r="K258" t="s">
        <v>32</v>
      </c>
      <c r="L258" t="s">
        <v>37</v>
      </c>
      <c r="M258">
        <v>0</v>
      </c>
      <c r="N258">
        <v>144</v>
      </c>
      <c r="O258" t="s">
        <v>67</v>
      </c>
      <c r="P258">
        <v>20</v>
      </c>
      <c r="Q258">
        <v>40</v>
      </c>
      <c r="R258">
        <v>10</v>
      </c>
      <c r="S258">
        <v>60</v>
      </c>
      <c r="T258">
        <v>84</v>
      </c>
      <c r="U258" t="s">
        <v>35</v>
      </c>
    </row>
    <row r="259" spans="1:21" x14ac:dyDescent="0.35">
      <c r="A259">
        <v>937</v>
      </c>
      <c r="B259">
        <v>32</v>
      </c>
      <c r="C259">
        <v>-1</v>
      </c>
      <c r="D259" t="s">
        <v>214</v>
      </c>
      <c r="E259">
        <v>482</v>
      </c>
      <c r="F259">
        <v>48</v>
      </c>
      <c r="G259" t="s">
        <v>21</v>
      </c>
      <c r="H259" t="s">
        <v>22</v>
      </c>
      <c r="I259">
        <v>8</v>
      </c>
      <c r="J259" t="s">
        <v>23</v>
      </c>
      <c r="K259" t="s">
        <v>24</v>
      </c>
      <c r="L259" t="s">
        <v>61</v>
      </c>
      <c r="M259">
        <v>29</v>
      </c>
      <c r="N259">
        <v>80</v>
      </c>
      <c r="O259" t="s">
        <v>156</v>
      </c>
      <c r="P259">
        <v>30</v>
      </c>
      <c r="Q259">
        <v>40</v>
      </c>
      <c r="R259">
        <v>30</v>
      </c>
      <c r="S259">
        <v>70</v>
      </c>
      <c r="T259">
        <v>19</v>
      </c>
      <c r="U259" t="s">
        <v>27</v>
      </c>
    </row>
    <row r="260" spans="1:21" x14ac:dyDescent="0.35">
      <c r="A260">
        <v>407</v>
      </c>
      <c r="B260">
        <v>54</v>
      </c>
      <c r="C260">
        <v>3</v>
      </c>
      <c r="D260" t="s">
        <v>215</v>
      </c>
      <c r="E260">
        <v>391</v>
      </c>
      <c r="F260">
        <v>67</v>
      </c>
      <c r="G260" t="s">
        <v>21</v>
      </c>
      <c r="H260" t="s">
        <v>31</v>
      </c>
      <c r="I260">
        <v>20</v>
      </c>
      <c r="J260" t="s">
        <v>23</v>
      </c>
      <c r="K260" t="s">
        <v>24</v>
      </c>
      <c r="L260" t="s">
        <v>25</v>
      </c>
      <c r="M260">
        <v>13</v>
      </c>
      <c r="N260">
        <v>121</v>
      </c>
      <c r="O260" t="s">
        <v>34</v>
      </c>
      <c r="P260">
        <v>40</v>
      </c>
      <c r="Q260">
        <v>40</v>
      </c>
      <c r="R260">
        <v>10</v>
      </c>
      <c r="S260">
        <v>80</v>
      </c>
      <c r="T260">
        <v>54</v>
      </c>
      <c r="U260" t="s">
        <v>27</v>
      </c>
    </row>
    <row r="261" spans="1:21" x14ac:dyDescent="0.35">
      <c r="A261">
        <v>715</v>
      </c>
      <c r="B261">
        <v>22</v>
      </c>
      <c r="C261">
        <v>-19</v>
      </c>
      <c r="D261" t="s">
        <v>216</v>
      </c>
      <c r="E261">
        <v>570</v>
      </c>
      <c r="F261">
        <v>30</v>
      </c>
      <c r="G261" t="s">
        <v>39</v>
      </c>
      <c r="H261" t="s">
        <v>22</v>
      </c>
      <c r="I261">
        <v>7</v>
      </c>
      <c r="J261" t="s">
        <v>40</v>
      </c>
      <c r="K261" t="s">
        <v>41</v>
      </c>
      <c r="L261" t="s">
        <v>42</v>
      </c>
      <c r="M261">
        <v>11</v>
      </c>
      <c r="N261">
        <v>52</v>
      </c>
      <c r="O261" t="s">
        <v>64</v>
      </c>
      <c r="P261">
        <v>20</v>
      </c>
      <c r="Q261">
        <v>40</v>
      </c>
      <c r="R261">
        <v>30</v>
      </c>
      <c r="S261">
        <v>60</v>
      </c>
      <c r="T261">
        <v>19</v>
      </c>
      <c r="U261" t="s">
        <v>27</v>
      </c>
    </row>
    <row r="262" spans="1:21" x14ac:dyDescent="0.35">
      <c r="A262">
        <v>505</v>
      </c>
      <c r="B262">
        <v>35</v>
      </c>
      <c r="C262">
        <v>-12</v>
      </c>
      <c r="D262" t="s">
        <v>217</v>
      </c>
      <c r="E262">
        <v>248</v>
      </c>
      <c r="F262">
        <v>47</v>
      </c>
      <c r="G262" t="s">
        <v>39</v>
      </c>
      <c r="H262" t="s">
        <v>29</v>
      </c>
      <c r="I262">
        <v>11</v>
      </c>
      <c r="J262" t="s">
        <v>40</v>
      </c>
      <c r="K262" t="s">
        <v>41</v>
      </c>
      <c r="L262" t="s">
        <v>42</v>
      </c>
      <c r="M262">
        <v>8</v>
      </c>
      <c r="N262">
        <v>82</v>
      </c>
      <c r="O262" t="s">
        <v>101</v>
      </c>
      <c r="P262">
        <v>20</v>
      </c>
      <c r="Q262">
        <v>40</v>
      </c>
      <c r="R262">
        <v>20</v>
      </c>
      <c r="S262">
        <v>60</v>
      </c>
      <c r="T262">
        <v>39</v>
      </c>
      <c r="U262" t="s">
        <v>27</v>
      </c>
    </row>
    <row r="263" spans="1:21" x14ac:dyDescent="0.35">
      <c r="A263">
        <v>775</v>
      </c>
      <c r="B263">
        <v>29</v>
      </c>
      <c r="C263">
        <v>-15</v>
      </c>
      <c r="D263" t="s">
        <v>218</v>
      </c>
      <c r="E263">
        <v>1003</v>
      </c>
      <c r="F263">
        <v>35</v>
      </c>
      <c r="G263" t="s">
        <v>39</v>
      </c>
      <c r="H263" t="s">
        <v>36</v>
      </c>
      <c r="I263">
        <v>8</v>
      </c>
      <c r="J263" t="s">
        <v>40</v>
      </c>
      <c r="K263" t="s">
        <v>45</v>
      </c>
      <c r="L263" t="s">
        <v>46</v>
      </c>
      <c r="M263">
        <v>5</v>
      </c>
      <c r="N263">
        <v>64</v>
      </c>
      <c r="O263" t="s">
        <v>48</v>
      </c>
      <c r="P263">
        <v>30</v>
      </c>
      <c r="Q263">
        <v>40</v>
      </c>
      <c r="R263">
        <v>20</v>
      </c>
      <c r="S263">
        <v>70</v>
      </c>
      <c r="T263">
        <v>30</v>
      </c>
      <c r="U263" t="s">
        <v>27</v>
      </c>
    </row>
    <row r="264" spans="1:21" x14ac:dyDescent="0.35">
      <c r="A264">
        <v>563</v>
      </c>
      <c r="B264">
        <v>29</v>
      </c>
      <c r="C264">
        <v>-15</v>
      </c>
      <c r="D264" t="s">
        <v>219</v>
      </c>
      <c r="E264">
        <v>1003</v>
      </c>
      <c r="F264">
        <v>35</v>
      </c>
      <c r="G264" t="s">
        <v>39</v>
      </c>
      <c r="H264" t="s">
        <v>22</v>
      </c>
      <c r="I264">
        <v>8</v>
      </c>
      <c r="J264" t="s">
        <v>40</v>
      </c>
      <c r="K264" t="s">
        <v>45</v>
      </c>
      <c r="L264" t="s">
        <v>52</v>
      </c>
      <c r="M264">
        <v>5</v>
      </c>
      <c r="N264">
        <v>64</v>
      </c>
      <c r="O264" t="s">
        <v>43</v>
      </c>
      <c r="P264">
        <v>20</v>
      </c>
      <c r="Q264">
        <v>40</v>
      </c>
      <c r="R264">
        <v>20</v>
      </c>
      <c r="S264">
        <v>60</v>
      </c>
      <c r="T264">
        <v>30</v>
      </c>
      <c r="U264" t="s">
        <v>35</v>
      </c>
    </row>
    <row r="265" spans="1:21" x14ac:dyDescent="0.35">
      <c r="A265">
        <v>603</v>
      </c>
      <c r="B265">
        <v>34</v>
      </c>
      <c r="C265">
        <v>-3</v>
      </c>
      <c r="D265" t="s">
        <v>220</v>
      </c>
      <c r="E265">
        <v>211</v>
      </c>
      <c r="F265">
        <v>42</v>
      </c>
      <c r="G265" t="s">
        <v>39</v>
      </c>
      <c r="H265" t="s">
        <v>31</v>
      </c>
      <c r="I265">
        <v>12</v>
      </c>
      <c r="J265" t="s">
        <v>40</v>
      </c>
      <c r="K265" t="s">
        <v>41</v>
      </c>
      <c r="L265" t="s">
        <v>221</v>
      </c>
      <c r="M265">
        <v>-3</v>
      </c>
      <c r="N265">
        <v>76</v>
      </c>
      <c r="O265" t="s">
        <v>51</v>
      </c>
      <c r="P265">
        <v>30</v>
      </c>
      <c r="Q265">
        <v>40</v>
      </c>
      <c r="R265">
        <v>0</v>
      </c>
      <c r="S265">
        <v>70</v>
      </c>
      <c r="T265">
        <v>45</v>
      </c>
      <c r="U265" t="s">
        <v>35</v>
      </c>
    </row>
    <row r="266" spans="1:21" x14ac:dyDescent="0.35">
      <c r="A266">
        <v>918</v>
      </c>
      <c r="B266">
        <v>32</v>
      </c>
      <c r="C266">
        <v>-1</v>
      </c>
      <c r="D266" t="s">
        <v>222</v>
      </c>
      <c r="E266">
        <v>482</v>
      </c>
      <c r="F266">
        <v>48</v>
      </c>
      <c r="G266" t="s">
        <v>39</v>
      </c>
      <c r="H266" t="s">
        <v>29</v>
      </c>
      <c r="I266">
        <v>8</v>
      </c>
      <c r="J266" t="s">
        <v>40</v>
      </c>
      <c r="K266" t="s">
        <v>41</v>
      </c>
      <c r="L266" t="s">
        <v>53</v>
      </c>
      <c r="M266">
        <v>29</v>
      </c>
      <c r="N266">
        <v>80</v>
      </c>
      <c r="O266" t="s">
        <v>47</v>
      </c>
      <c r="P266">
        <v>20</v>
      </c>
      <c r="Q266">
        <v>40</v>
      </c>
      <c r="R266">
        <v>30</v>
      </c>
      <c r="S266">
        <v>60</v>
      </c>
      <c r="T266">
        <v>19</v>
      </c>
      <c r="U266" t="s">
        <v>35</v>
      </c>
    </row>
    <row r="267" spans="1:21" x14ac:dyDescent="0.35">
      <c r="A267">
        <v>775</v>
      </c>
      <c r="B267">
        <v>0</v>
      </c>
      <c r="C267">
        <v>1</v>
      </c>
      <c r="D267" t="s">
        <v>223</v>
      </c>
      <c r="E267">
        <v>387</v>
      </c>
      <c r="F267">
        <v>43</v>
      </c>
      <c r="G267" t="s">
        <v>39</v>
      </c>
      <c r="H267" t="s">
        <v>36</v>
      </c>
      <c r="I267">
        <v>0</v>
      </c>
      <c r="J267" t="s">
        <v>40</v>
      </c>
      <c r="K267" t="s">
        <v>41</v>
      </c>
      <c r="L267" t="s">
        <v>55</v>
      </c>
      <c r="M267">
        <v>31</v>
      </c>
      <c r="N267">
        <v>43</v>
      </c>
      <c r="O267" t="s">
        <v>48</v>
      </c>
      <c r="P267">
        <v>0</v>
      </c>
      <c r="Q267">
        <v>40</v>
      </c>
      <c r="R267">
        <v>30</v>
      </c>
      <c r="S267">
        <v>40</v>
      </c>
      <c r="T267">
        <v>12</v>
      </c>
      <c r="U267" t="s">
        <v>35</v>
      </c>
    </row>
    <row r="268" spans="1:21" x14ac:dyDescent="0.35">
      <c r="A268">
        <v>435</v>
      </c>
      <c r="B268">
        <v>33</v>
      </c>
      <c r="C268">
        <v>-3</v>
      </c>
      <c r="D268" t="s">
        <v>224</v>
      </c>
      <c r="E268">
        <v>836</v>
      </c>
      <c r="F268">
        <v>48</v>
      </c>
      <c r="G268" t="s">
        <v>39</v>
      </c>
      <c r="H268" t="s">
        <v>36</v>
      </c>
      <c r="I268">
        <v>9</v>
      </c>
      <c r="J268" t="s">
        <v>40</v>
      </c>
      <c r="K268" t="s">
        <v>41</v>
      </c>
      <c r="L268" t="s">
        <v>55</v>
      </c>
      <c r="M268">
        <v>27</v>
      </c>
      <c r="N268">
        <v>81</v>
      </c>
      <c r="O268" t="s">
        <v>49</v>
      </c>
      <c r="P268">
        <v>30</v>
      </c>
      <c r="Q268">
        <v>40</v>
      </c>
      <c r="R268">
        <v>30</v>
      </c>
      <c r="S268">
        <v>70</v>
      </c>
      <c r="T268">
        <v>21</v>
      </c>
      <c r="U268" t="s">
        <v>35</v>
      </c>
    </row>
    <row r="269" spans="1:21" x14ac:dyDescent="0.35">
      <c r="A269">
        <v>573</v>
      </c>
      <c r="B269">
        <v>82</v>
      </c>
      <c r="C269">
        <v>-9</v>
      </c>
      <c r="D269" t="s">
        <v>225</v>
      </c>
      <c r="E269">
        <v>1804</v>
      </c>
      <c r="F269">
        <v>40</v>
      </c>
      <c r="G269" t="s">
        <v>39</v>
      </c>
      <c r="H269" t="s">
        <v>22</v>
      </c>
      <c r="I269">
        <v>25</v>
      </c>
      <c r="J269" t="s">
        <v>23</v>
      </c>
      <c r="K269" t="s">
        <v>24</v>
      </c>
      <c r="L269" t="s">
        <v>25</v>
      </c>
      <c r="M269">
        <v>-9</v>
      </c>
      <c r="N269">
        <v>122</v>
      </c>
      <c r="O269" t="s">
        <v>62</v>
      </c>
      <c r="P269">
        <v>70</v>
      </c>
      <c r="Q269">
        <v>40</v>
      </c>
      <c r="R269">
        <v>0</v>
      </c>
      <c r="S269">
        <v>110</v>
      </c>
      <c r="T269">
        <v>49</v>
      </c>
      <c r="U269" t="s">
        <v>27</v>
      </c>
    </row>
    <row r="270" spans="1:21" x14ac:dyDescent="0.35">
      <c r="A270">
        <v>801</v>
      </c>
      <c r="B270">
        <v>82</v>
      </c>
      <c r="C270">
        <v>-8</v>
      </c>
      <c r="D270" t="s">
        <v>226</v>
      </c>
      <c r="E270">
        <v>1804</v>
      </c>
      <c r="F270">
        <v>40</v>
      </c>
      <c r="G270" t="s">
        <v>39</v>
      </c>
      <c r="H270" t="s">
        <v>36</v>
      </c>
      <c r="I270">
        <v>25</v>
      </c>
      <c r="J270" t="s">
        <v>23</v>
      </c>
      <c r="K270" t="s">
        <v>24</v>
      </c>
      <c r="L270" t="s">
        <v>28</v>
      </c>
      <c r="M270">
        <v>-8</v>
      </c>
      <c r="N270">
        <v>122</v>
      </c>
      <c r="O270" t="s">
        <v>49</v>
      </c>
      <c r="P270">
        <v>70</v>
      </c>
      <c r="Q270">
        <v>40</v>
      </c>
      <c r="R270">
        <v>0</v>
      </c>
      <c r="S270">
        <v>110</v>
      </c>
      <c r="T270">
        <v>48</v>
      </c>
      <c r="U270" t="s">
        <v>27</v>
      </c>
    </row>
    <row r="271" spans="1:21" x14ac:dyDescent="0.35">
      <c r="A271">
        <v>417</v>
      </c>
      <c r="B271">
        <v>35</v>
      </c>
      <c r="C271">
        <v>-1</v>
      </c>
      <c r="D271" t="s">
        <v>227</v>
      </c>
      <c r="E271">
        <v>248</v>
      </c>
      <c r="F271">
        <v>47</v>
      </c>
      <c r="G271" t="s">
        <v>39</v>
      </c>
      <c r="H271" t="s">
        <v>22</v>
      </c>
      <c r="I271">
        <v>11</v>
      </c>
      <c r="J271" t="s">
        <v>23</v>
      </c>
      <c r="K271" t="s">
        <v>32</v>
      </c>
      <c r="L271" t="s">
        <v>33</v>
      </c>
      <c r="M271">
        <v>9</v>
      </c>
      <c r="N271">
        <v>82</v>
      </c>
      <c r="O271" t="s">
        <v>62</v>
      </c>
      <c r="P271">
        <v>20</v>
      </c>
      <c r="Q271">
        <v>40</v>
      </c>
      <c r="R271">
        <v>10</v>
      </c>
      <c r="S271">
        <v>60</v>
      </c>
      <c r="T271">
        <v>38</v>
      </c>
      <c r="U271" t="s">
        <v>35</v>
      </c>
    </row>
    <row r="272" spans="1:21" x14ac:dyDescent="0.35">
      <c r="A272">
        <v>636</v>
      </c>
      <c r="B272">
        <v>34</v>
      </c>
      <c r="C272">
        <v>-3</v>
      </c>
      <c r="D272" t="s">
        <v>228</v>
      </c>
      <c r="E272">
        <v>211</v>
      </c>
      <c r="F272">
        <v>42</v>
      </c>
      <c r="G272" t="s">
        <v>39</v>
      </c>
      <c r="H272" t="s">
        <v>22</v>
      </c>
      <c r="I272">
        <v>12</v>
      </c>
      <c r="J272" t="s">
        <v>23</v>
      </c>
      <c r="K272" t="s">
        <v>32</v>
      </c>
      <c r="L272" t="s">
        <v>70</v>
      </c>
      <c r="M272">
        <v>-3</v>
      </c>
      <c r="N272">
        <v>76</v>
      </c>
      <c r="O272" t="s">
        <v>62</v>
      </c>
      <c r="P272">
        <v>20</v>
      </c>
      <c r="Q272">
        <v>40</v>
      </c>
      <c r="R272">
        <v>0</v>
      </c>
      <c r="S272">
        <v>60</v>
      </c>
      <c r="T272">
        <v>45</v>
      </c>
      <c r="U272" t="s">
        <v>35</v>
      </c>
    </row>
    <row r="273" spans="1:21" x14ac:dyDescent="0.35">
      <c r="A273">
        <v>314</v>
      </c>
      <c r="B273">
        <v>33</v>
      </c>
      <c r="C273">
        <v>-4</v>
      </c>
      <c r="D273" t="s">
        <v>229</v>
      </c>
      <c r="E273">
        <v>243</v>
      </c>
      <c r="F273">
        <v>41</v>
      </c>
      <c r="G273" t="s">
        <v>39</v>
      </c>
      <c r="H273" t="s">
        <v>22</v>
      </c>
      <c r="I273">
        <v>12</v>
      </c>
      <c r="J273" t="s">
        <v>23</v>
      </c>
      <c r="K273" t="s">
        <v>32</v>
      </c>
      <c r="L273" t="s">
        <v>37</v>
      </c>
      <c r="M273">
        <v>-4</v>
      </c>
      <c r="N273">
        <v>74</v>
      </c>
      <c r="O273" t="s">
        <v>62</v>
      </c>
      <c r="P273">
        <v>20</v>
      </c>
      <c r="Q273">
        <v>40</v>
      </c>
      <c r="R273">
        <v>0</v>
      </c>
      <c r="S273">
        <v>60</v>
      </c>
      <c r="T273">
        <v>45</v>
      </c>
      <c r="U273" t="s">
        <v>35</v>
      </c>
    </row>
    <row r="274" spans="1:21" x14ac:dyDescent="0.35">
      <c r="A274">
        <v>603</v>
      </c>
      <c r="B274">
        <v>0</v>
      </c>
      <c r="C274">
        <v>2</v>
      </c>
      <c r="D274" t="s">
        <v>230</v>
      </c>
      <c r="E274">
        <v>387</v>
      </c>
      <c r="F274">
        <v>43</v>
      </c>
      <c r="G274" t="s">
        <v>39</v>
      </c>
      <c r="H274" t="s">
        <v>31</v>
      </c>
      <c r="I274">
        <v>0</v>
      </c>
      <c r="J274" t="s">
        <v>23</v>
      </c>
      <c r="K274" t="s">
        <v>32</v>
      </c>
      <c r="L274" t="s">
        <v>37</v>
      </c>
      <c r="M274">
        <v>32</v>
      </c>
      <c r="N274">
        <v>43</v>
      </c>
      <c r="O274" t="s">
        <v>51</v>
      </c>
      <c r="P274">
        <v>0</v>
      </c>
      <c r="Q274">
        <v>40</v>
      </c>
      <c r="R274">
        <v>30</v>
      </c>
      <c r="S274">
        <v>40</v>
      </c>
      <c r="T274">
        <v>11</v>
      </c>
      <c r="U274" t="s">
        <v>35</v>
      </c>
    </row>
    <row r="275" spans="1:21" x14ac:dyDescent="0.35">
      <c r="A275">
        <v>435</v>
      </c>
      <c r="B275">
        <v>44</v>
      </c>
      <c r="C275">
        <v>3</v>
      </c>
      <c r="D275" t="s">
        <v>231</v>
      </c>
      <c r="E275">
        <v>325</v>
      </c>
      <c r="F275">
        <v>62</v>
      </c>
      <c r="G275" t="s">
        <v>39</v>
      </c>
      <c r="H275" t="s">
        <v>36</v>
      </c>
      <c r="I275">
        <v>40</v>
      </c>
      <c r="J275" t="s">
        <v>23</v>
      </c>
      <c r="K275" t="s">
        <v>32</v>
      </c>
      <c r="L275" t="s">
        <v>33</v>
      </c>
      <c r="M275">
        <v>-7</v>
      </c>
      <c r="N275">
        <v>106</v>
      </c>
      <c r="O275" t="s">
        <v>49</v>
      </c>
      <c r="P275">
        <v>30</v>
      </c>
      <c r="Q275">
        <v>40</v>
      </c>
      <c r="R275">
        <v>-10</v>
      </c>
      <c r="S275">
        <v>70</v>
      </c>
      <c r="T275">
        <v>69</v>
      </c>
      <c r="U275" t="s">
        <v>35</v>
      </c>
    </row>
    <row r="276" spans="1:21" x14ac:dyDescent="0.35">
      <c r="A276">
        <v>937</v>
      </c>
      <c r="B276">
        <v>29</v>
      </c>
      <c r="C276">
        <v>-5</v>
      </c>
      <c r="D276" s="1">
        <v>41281</v>
      </c>
      <c r="E276">
        <v>490</v>
      </c>
      <c r="F276">
        <v>44</v>
      </c>
      <c r="G276" t="s">
        <v>21</v>
      </c>
      <c r="H276" t="s">
        <v>22</v>
      </c>
      <c r="I276">
        <v>8</v>
      </c>
      <c r="J276" t="s">
        <v>23</v>
      </c>
      <c r="K276" t="s">
        <v>24</v>
      </c>
      <c r="L276" t="s">
        <v>61</v>
      </c>
      <c r="M276">
        <v>25</v>
      </c>
      <c r="N276">
        <v>73</v>
      </c>
      <c r="O276" t="s">
        <v>156</v>
      </c>
      <c r="P276">
        <v>20</v>
      </c>
      <c r="Q276">
        <v>40</v>
      </c>
      <c r="R276">
        <v>30</v>
      </c>
      <c r="S276">
        <v>60</v>
      </c>
      <c r="T276">
        <v>19</v>
      </c>
      <c r="U276" t="s">
        <v>27</v>
      </c>
    </row>
    <row r="277" spans="1:21" x14ac:dyDescent="0.35">
      <c r="A277">
        <v>330</v>
      </c>
      <c r="B277">
        <v>33</v>
      </c>
      <c r="C277">
        <v>-1</v>
      </c>
      <c r="D277" s="1">
        <v>41312</v>
      </c>
      <c r="E277">
        <v>870</v>
      </c>
      <c r="F277">
        <v>49</v>
      </c>
      <c r="G277" t="s">
        <v>21</v>
      </c>
      <c r="H277" t="s">
        <v>22</v>
      </c>
      <c r="I277">
        <v>9</v>
      </c>
      <c r="J277" t="s">
        <v>23</v>
      </c>
      <c r="K277" t="s">
        <v>24</v>
      </c>
      <c r="L277" t="s">
        <v>25</v>
      </c>
      <c r="M277">
        <v>29</v>
      </c>
      <c r="N277">
        <v>82</v>
      </c>
      <c r="O277" t="s">
        <v>156</v>
      </c>
      <c r="P277">
        <v>30</v>
      </c>
      <c r="Q277">
        <v>40</v>
      </c>
      <c r="R277">
        <v>30</v>
      </c>
      <c r="S277">
        <v>70</v>
      </c>
      <c r="T277">
        <v>20</v>
      </c>
      <c r="U277" t="s">
        <v>27</v>
      </c>
    </row>
    <row r="278" spans="1:21" x14ac:dyDescent="0.35">
      <c r="A278">
        <v>508</v>
      </c>
      <c r="B278">
        <v>46</v>
      </c>
      <c r="C278">
        <v>-3</v>
      </c>
      <c r="D278" s="1">
        <v>41340</v>
      </c>
      <c r="E278">
        <v>422</v>
      </c>
      <c r="F278">
        <v>57</v>
      </c>
      <c r="G278" t="s">
        <v>21</v>
      </c>
      <c r="H278" t="s">
        <v>31</v>
      </c>
      <c r="I278">
        <v>17</v>
      </c>
      <c r="J278" t="s">
        <v>23</v>
      </c>
      <c r="K278" t="s">
        <v>24</v>
      </c>
      <c r="L278" t="s">
        <v>25</v>
      </c>
      <c r="M278">
        <v>7</v>
      </c>
      <c r="N278">
        <v>103</v>
      </c>
      <c r="O278" t="s">
        <v>76</v>
      </c>
      <c r="P278">
        <v>30</v>
      </c>
      <c r="Q278">
        <v>40</v>
      </c>
      <c r="R278">
        <v>10</v>
      </c>
      <c r="S278">
        <v>70</v>
      </c>
      <c r="T278">
        <v>50</v>
      </c>
      <c r="U278" t="s">
        <v>27</v>
      </c>
    </row>
    <row r="279" spans="1:21" x14ac:dyDescent="0.35">
      <c r="A279">
        <v>813</v>
      </c>
      <c r="B279">
        <v>30</v>
      </c>
      <c r="C279">
        <v>-4</v>
      </c>
      <c r="D279" s="1">
        <v>41371</v>
      </c>
      <c r="E279">
        <v>882</v>
      </c>
      <c r="F279">
        <v>45</v>
      </c>
      <c r="G279" t="s">
        <v>21</v>
      </c>
      <c r="H279" t="s">
        <v>31</v>
      </c>
      <c r="I279">
        <v>8</v>
      </c>
      <c r="J279" t="s">
        <v>23</v>
      </c>
      <c r="K279" t="s">
        <v>32</v>
      </c>
      <c r="L279" t="s">
        <v>33</v>
      </c>
      <c r="M279">
        <v>26</v>
      </c>
      <c r="N279">
        <v>75</v>
      </c>
      <c r="O279" t="s">
        <v>34</v>
      </c>
      <c r="P279">
        <v>30</v>
      </c>
      <c r="Q279">
        <v>40</v>
      </c>
      <c r="R279">
        <v>30</v>
      </c>
      <c r="S279">
        <v>70</v>
      </c>
      <c r="T279">
        <v>19</v>
      </c>
      <c r="U279" t="s">
        <v>35</v>
      </c>
    </row>
    <row r="280" spans="1:21" x14ac:dyDescent="0.35">
      <c r="A280">
        <v>857</v>
      </c>
      <c r="B280">
        <v>29</v>
      </c>
      <c r="C280">
        <v>-5</v>
      </c>
      <c r="D280" s="1">
        <v>41401</v>
      </c>
      <c r="E280">
        <v>490</v>
      </c>
      <c r="F280">
        <v>44</v>
      </c>
      <c r="G280" t="s">
        <v>21</v>
      </c>
      <c r="H280" t="s">
        <v>31</v>
      </c>
      <c r="I280">
        <v>8</v>
      </c>
      <c r="J280" t="s">
        <v>23</v>
      </c>
      <c r="K280" t="s">
        <v>32</v>
      </c>
      <c r="L280" t="s">
        <v>37</v>
      </c>
      <c r="M280">
        <v>25</v>
      </c>
      <c r="N280">
        <v>73</v>
      </c>
      <c r="O280" t="s">
        <v>76</v>
      </c>
      <c r="P280">
        <v>30</v>
      </c>
      <c r="Q280">
        <v>40</v>
      </c>
      <c r="R280">
        <v>30</v>
      </c>
      <c r="S280">
        <v>70</v>
      </c>
      <c r="T280">
        <v>19</v>
      </c>
      <c r="U280" t="s">
        <v>35</v>
      </c>
    </row>
    <row r="281" spans="1:21" x14ac:dyDescent="0.35">
      <c r="A281">
        <v>262</v>
      </c>
      <c r="B281">
        <v>24</v>
      </c>
      <c r="C281">
        <v>-17</v>
      </c>
      <c r="D281" s="1">
        <v>41432</v>
      </c>
      <c r="E281">
        <v>567</v>
      </c>
      <c r="F281">
        <v>32</v>
      </c>
      <c r="G281" t="s">
        <v>39</v>
      </c>
      <c r="H281" t="s">
        <v>22</v>
      </c>
      <c r="I281">
        <v>7</v>
      </c>
      <c r="J281" t="s">
        <v>40</v>
      </c>
      <c r="K281" t="s">
        <v>41</v>
      </c>
      <c r="L281" t="s">
        <v>42</v>
      </c>
      <c r="M281">
        <v>13</v>
      </c>
      <c r="N281">
        <v>56</v>
      </c>
      <c r="O281" t="s">
        <v>64</v>
      </c>
      <c r="P281">
        <v>30</v>
      </c>
      <c r="Q281">
        <v>40</v>
      </c>
      <c r="R281">
        <v>30</v>
      </c>
      <c r="S281">
        <v>70</v>
      </c>
      <c r="T281">
        <v>19</v>
      </c>
      <c r="U281" t="s">
        <v>27</v>
      </c>
    </row>
    <row r="282" spans="1:21" x14ac:dyDescent="0.35">
      <c r="A282">
        <v>702</v>
      </c>
      <c r="B282">
        <v>0</v>
      </c>
      <c r="C282">
        <v>1</v>
      </c>
      <c r="D282" s="1">
        <v>41462</v>
      </c>
      <c r="E282">
        <v>344</v>
      </c>
      <c r="F282">
        <v>43</v>
      </c>
      <c r="G282" t="s">
        <v>39</v>
      </c>
      <c r="H282" t="s">
        <v>36</v>
      </c>
      <c r="I282">
        <v>0</v>
      </c>
      <c r="J282" t="s">
        <v>40</v>
      </c>
      <c r="K282" t="s">
        <v>41</v>
      </c>
      <c r="L282" t="s">
        <v>55</v>
      </c>
      <c r="M282">
        <v>31</v>
      </c>
      <c r="N282">
        <v>43</v>
      </c>
      <c r="O282" t="s">
        <v>48</v>
      </c>
      <c r="P282">
        <v>0</v>
      </c>
      <c r="Q282">
        <v>40</v>
      </c>
      <c r="R282">
        <v>30</v>
      </c>
      <c r="S282">
        <v>40</v>
      </c>
      <c r="T282">
        <v>12</v>
      </c>
      <c r="U282" t="s">
        <v>35</v>
      </c>
    </row>
    <row r="283" spans="1:21" x14ac:dyDescent="0.35">
      <c r="A283">
        <v>435</v>
      </c>
      <c r="B283">
        <v>31</v>
      </c>
      <c r="C283">
        <v>-4</v>
      </c>
      <c r="D283" s="1">
        <v>41493</v>
      </c>
      <c r="E283">
        <v>844</v>
      </c>
      <c r="F283">
        <v>46</v>
      </c>
      <c r="G283" t="s">
        <v>39</v>
      </c>
      <c r="H283" t="s">
        <v>36</v>
      </c>
      <c r="I283">
        <v>8</v>
      </c>
      <c r="J283" t="s">
        <v>40</v>
      </c>
      <c r="K283" t="s">
        <v>41</v>
      </c>
      <c r="L283" t="s">
        <v>55</v>
      </c>
      <c r="M283">
        <v>26</v>
      </c>
      <c r="N283">
        <v>77</v>
      </c>
      <c r="O283" t="s">
        <v>49</v>
      </c>
      <c r="P283">
        <v>30</v>
      </c>
      <c r="Q283">
        <v>40</v>
      </c>
      <c r="R283">
        <v>30</v>
      </c>
      <c r="S283">
        <v>70</v>
      </c>
      <c r="T283">
        <v>20</v>
      </c>
      <c r="U283" t="s">
        <v>35</v>
      </c>
    </row>
    <row r="284" spans="1:21" x14ac:dyDescent="0.35">
      <c r="A284">
        <v>715</v>
      </c>
      <c r="B284">
        <v>34</v>
      </c>
      <c r="C284">
        <v>0</v>
      </c>
      <c r="D284" s="1">
        <v>41524</v>
      </c>
      <c r="E284">
        <v>863</v>
      </c>
      <c r="F284">
        <v>51</v>
      </c>
      <c r="G284" t="s">
        <v>39</v>
      </c>
      <c r="H284" t="s">
        <v>22</v>
      </c>
      <c r="I284">
        <v>9</v>
      </c>
      <c r="J284" t="s">
        <v>23</v>
      </c>
      <c r="K284" t="s">
        <v>24</v>
      </c>
      <c r="L284" t="s">
        <v>25</v>
      </c>
      <c r="M284">
        <v>30</v>
      </c>
      <c r="N284">
        <v>85</v>
      </c>
      <c r="O284" t="s">
        <v>64</v>
      </c>
      <c r="P284">
        <v>30</v>
      </c>
      <c r="Q284">
        <v>40</v>
      </c>
      <c r="R284">
        <v>30</v>
      </c>
      <c r="S284">
        <v>70</v>
      </c>
      <c r="T284">
        <v>21</v>
      </c>
      <c r="U284" t="s">
        <v>27</v>
      </c>
    </row>
    <row r="285" spans="1:21" x14ac:dyDescent="0.35">
      <c r="A285">
        <v>603</v>
      </c>
      <c r="B285">
        <v>39</v>
      </c>
      <c r="C285">
        <v>-8</v>
      </c>
      <c r="D285" s="1">
        <v>41554</v>
      </c>
      <c r="E285">
        <v>250</v>
      </c>
      <c r="F285">
        <v>49</v>
      </c>
      <c r="G285" t="s">
        <v>39</v>
      </c>
      <c r="H285" t="s">
        <v>31</v>
      </c>
      <c r="I285">
        <v>14</v>
      </c>
      <c r="J285" t="s">
        <v>23</v>
      </c>
      <c r="K285" t="s">
        <v>24</v>
      </c>
      <c r="L285" t="s">
        <v>25</v>
      </c>
      <c r="M285">
        <v>2</v>
      </c>
      <c r="N285">
        <v>88</v>
      </c>
      <c r="O285" t="s">
        <v>51</v>
      </c>
      <c r="P285">
        <v>20</v>
      </c>
      <c r="Q285">
        <v>40</v>
      </c>
      <c r="R285">
        <v>10</v>
      </c>
      <c r="S285">
        <v>60</v>
      </c>
      <c r="T285">
        <v>47</v>
      </c>
      <c r="U285" t="s">
        <v>27</v>
      </c>
    </row>
    <row r="286" spans="1:21" x14ac:dyDescent="0.35">
      <c r="A286">
        <v>505</v>
      </c>
      <c r="B286">
        <v>31</v>
      </c>
      <c r="C286">
        <v>-13</v>
      </c>
      <c r="D286" s="1">
        <v>41585</v>
      </c>
      <c r="E286">
        <v>1009</v>
      </c>
      <c r="F286">
        <v>38</v>
      </c>
      <c r="G286" t="s">
        <v>39</v>
      </c>
      <c r="H286" t="s">
        <v>29</v>
      </c>
      <c r="I286">
        <v>9</v>
      </c>
      <c r="J286" t="s">
        <v>23</v>
      </c>
      <c r="K286" t="s">
        <v>24</v>
      </c>
      <c r="L286" t="s">
        <v>25</v>
      </c>
      <c r="M286">
        <v>7</v>
      </c>
      <c r="N286">
        <v>69</v>
      </c>
      <c r="O286" t="s">
        <v>101</v>
      </c>
      <c r="P286">
        <v>20</v>
      </c>
      <c r="Q286">
        <v>40</v>
      </c>
      <c r="R286">
        <v>20</v>
      </c>
      <c r="S286">
        <v>60</v>
      </c>
      <c r="T286">
        <v>31</v>
      </c>
      <c r="U286" t="s">
        <v>27</v>
      </c>
    </row>
    <row r="287" spans="1:21" x14ac:dyDescent="0.35">
      <c r="A287">
        <v>573</v>
      </c>
      <c r="B287">
        <v>38</v>
      </c>
      <c r="C287">
        <v>1</v>
      </c>
      <c r="D287" s="1">
        <v>41615</v>
      </c>
      <c r="E287">
        <v>256</v>
      </c>
      <c r="F287">
        <v>51</v>
      </c>
      <c r="G287" t="s">
        <v>39</v>
      </c>
      <c r="H287" t="s">
        <v>22</v>
      </c>
      <c r="I287">
        <v>12</v>
      </c>
      <c r="J287" t="s">
        <v>23</v>
      </c>
      <c r="K287" t="s">
        <v>32</v>
      </c>
      <c r="L287" t="s">
        <v>33</v>
      </c>
      <c r="M287">
        <v>11</v>
      </c>
      <c r="N287">
        <v>89</v>
      </c>
      <c r="O287" t="s">
        <v>62</v>
      </c>
      <c r="P287">
        <v>30</v>
      </c>
      <c r="Q287">
        <v>40</v>
      </c>
      <c r="R287">
        <v>10</v>
      </c>
      <c r="S287">
        <v>70</v>
      </c>
      <c r="T287">
        <v>40</v>
      </c>
      <c r="U287" t="s">
        <v>35</v>
      </c>
    </row>
    <row r="288" spans="1:21" x14ac:dyDescent="0.35">
      <c r="A288">
        <v>636</v>
      </c>
      <c r="B288">
        <v>39</v>
      </c>
      <c r="C288">
        <v>2</v>
      </c>
      <c r="D288" t="s">
        <v>232</v>
      </c>
      <c r="E288">
        <v>250</v>
      </c>
      <c r="F288">
        <v>49</v>
      </c>
      <c r="G288" t="s">
        <v>39</v>
      </c>
      <c r="H288" t="s">
        <v>22</v>
      </c>
      <c r="I288">
        <v>14</v>
      </c>
      <c r="J288" t="s">
        <v>23</v>
      </c>
      <c r="K288" t="s">
        <v>32</v>
      </c>
      <c r="L288" t="s">
        <v>37</v>
      </c>
      <c r="M288">
        <v>2</v>
      </c>
      <c r="N288">
        <v>88</v>
      </c>
      <c r="O288" t="s">
        <v>62</v>
      </c>
      <c r="P288">
        <v>30</v>
      </c>
      <c r="Q288">
        <v>40</v>
      </c>
      <c r="R288">
        <v>0</v>
      </c>
      <c r="S288">
        <v>70</v>
      </c>
      <c r="T288">
        <v>47</v>
      </c>
      <c r="U288" t="s">
        <v>35</v>
      </c>
    </row>
    <row r="289" spans="1:21" x14ac:dyDescent="0.35">
      <c r="A289">
        <v>603</v>
      </c>
      <c r="B289">
        <v>0</v>
      </c>
      <c r="C289">
        <v>2</v>
      </c>
      <c r="D289" t="s">
        <v>233</v>
      </c>
      <c r="E289">
        <v>344</v>
      </c>
      <c r="F289">
        <v>43</v>
      </c>
      <c r="G289" t="s">
        <v>39</v>
      </c>
      <c r="H289" t="s">
        <v>31</v>
      </c>
      <c r="I289">
        <v>0</v>
      </c>
      <c r="J289" t="s">
        <v>23</v>
      </c>
      <c r="K289" t="s">
        <v>32</v>
      </c>
      <c r="L289" t="s">
        <v>37</v>
      </c>
      <c r="M289">
        <v>32</v>
      </c>
      <c r="N289">
        <v>43</v>
      </c>
      <c r="O289" t="s">
        <v>51</v>
      </c>
      <c r="P289">
        <v>0</v>
      </c>
      <c r="Q289">
        <v>40</v>
      </c>
      <c r="R289">
        <v>30</v>
      </c>
      <c r="S289">
        <v>40</v>
      </c>
      <c r="T289">
        <v>11</v>
      </c>
      <c r="U289" t="s">
        <v>35</v>
      </c>
    </row>
    <row r="290" spans="1:21" x14ac:dyDescent="0.35">
      <c r="A290">
        <v>509</v>
      </c>
      <c r="B290">
        <v>41</v>
      </c>
      <c r="C290">
        <v>10</v>
      </c>
      <c r="D290" t="s">
        <v>234</v>
      </c>
      <c r="E290">
        <v>320</v>
      </c>
      <c r="F290">
        <v>66</v>
      </c>
      <c r="G290" t="s">
        <v>39</v>
      </c>
      <c r="H290" t="s">
        <v>36</v>
      </c>
      <c r="I290">
        <v>12</v>
      </c>
      <c r="J290" t="s">
        <v>23</v>
      </c>
      <c r="K290" t="s">
        <v>32</v>
      </c>
      <c r="L290" t="s">
        <v>33</v>
      </c>
      <c r="M290">
        <v>30</v>
      </c>
      <c r="N290">
        <v>107</v>
      </c>
      <c r="O290" t="s">
        <v>67</v>
      </c>
      <c r="P290">
        <v>30</v>
      </c>
      <c r="Q290">
        <v>40</v>
      </c>
      <c r="R290">
        <v>20</v>
      </c>
      <c r="S290">
        <v>70</v>
      </c>
      <c r="T290">
        <v>36</v>
      </c>
      <c r="U290" t="s">
        <v>35</v>
      </c>
    </row>
    <row r="291" spans="1:21" x14ac:dyDescent="0.35">
      <c r="A291">
        <v>801</v>
      </c>
      <c r="B291">
        <v>38</v>
      </c>
      <c r="C291">
        <v>2</v>
      </c>
      <c r="D291" t="s">
        <v>235</v>
      </c>
      <c r="E291">
        <v>256</v>
      </c>
      <c r="F291">
        <v>51</v>
      </c>
      <c r="G291" t="s">
        <v>39</v>
      </c>
      <c r="H291" t="s">
        <v>36</v>
      </c>
      <c r="I291">
        <v>12</v>
      </c>
      <c r="J291" t="s">
        <v>23</v>
      </c>
      <c r="K291" t="s">
        <v>32</v>
      </c>
      <c r="L291" t="s">
        <v>70</v>
      </c>
      <c r="M291">
        <v>12</v>
      </c>
      <c r="N291">
        <v>89</v>
      </c>
      <c r="O291" t="s">
        <v>49</v>
      </c>
      <c r="P291">
        <v>20</v>
      </c>
      <c r="Q291">
        <v>40</v>
      </c>
      <c r="R291">
        <v>10</v>
      </c>
      <c r="S291">
        <v>60</v>
      </c>
      <c r="T291">
        <v>39</v>
      </c>
      <c r="U291" t="s">
        <v>35</v>
      </c>
    </row>
    <row r="292" spans="1:21" x14ac:dyDescent="0.35">
      <c r="A292">
        <v>509</v>
      </c>
      <c r="B292">
        <v>43</v>
      </c>
      <c r="C292">
        <v>8</v>
      </c>
      <c r="D292" t="s">
        <v>236</v>
      </c>
      <c r="E292">
        <v>466</v>
      </c>
      <c r="F292">
        <v>63</v>
      </c>
      <c r="G292" t="s">
        <v>39</v>
      </c>
      <c r="H292" t="s">
        <v>36</v>
      </c>
      <c r="I292">
        <v>13</v>
      </c>
      <c r="J292" t="s">
        <v>23</v>
      </c>
      <c r="K292" t="s">
        <v>32</v>
      </c>
      <c r="L292" t="s">
        <v>70</v>
      </c>
      <c r="M292">
        <v>28</v>
      </c>
      <c r="N292">
        <v>106</v>
      </c>
      <c r="O292" t="s">
        <v>67</v>
      </c>
      <c r="P292">
        <v>30</v>
      </c>
      <c r="Q292">
        <v>40</v>
      </c>
      <c r="R292">
        <v>20</v>
      </c>
      <c r="S292">
        <v>70</v>
      </c>
      <c r="T292">
        <v>35</v>
      </c>
      <c r="U292" t="s">
        <v>35</v>
      </c>
    </row>
    <row r="293" spans="1:21" x14ac:dyDescent="0.35">
      <c r="A293">
        <v>312</v>
      </c>
      <c r="B293">
        <v>39</v>
      </c>
      <c r="C293">
        <v>0</v>
      </c>
      <c r="D293" t="s">
        <v>237</v>
      </c>
      <c r="E293">
        <v>541</v>
      </c>
      <c r="F293">
        <v>51</v>
      </c>
      <c r="G293" t="s">
        <v>21</v>
      </c>
      <c r="H293" t="s">
        <v>22</v>
      </c>
      <c r="I293">
        <v>12</v>
      </c>
      <c r="J293" t="s">
        <v>23</v>
      </c>
      <c r="K293" t="s">
        <v>24</v>
      </c>
      <c r="L293" t="s">
        <v>25</v>
      </c>
      <c r="M293">
        <v>40</v>
      </c>
      <c r="N293">
        <v>96</v>
      </c>
      <c r="O293" t="s">
        <v>81</v>
      </c>
      <c r="P293">
        <v>20</v>
      </c>
      <c r="Q293">
        <v>40</v>
      </c>
      <c r="R293">
        <v>40</v>
      </c>
      <c r="S293">
        <v>60</v>
      </c>
      <c r="T293">
        <v>24</v>
      </c>
      <c r="U293" t="s">
        <v>27</v>
      </c>
    </row>
    <row r="294" spans="1:21" x14ac:dyDescent="0.35">
      <c r="A294">
        <v>530</v>
      </c>
      <c r="B294">
        <v>39</v>
      </c>
      <c r="C294">
        <v>-1</v>
      </c>
      <c r="D294" t="s">
        <v>238</v>
      </c>
      <c r="E294">
        <v>541</v>
      </c>
      <c r="F294">
        <v>51</v>
      </c>
      <c r="G294" t="s">
        <v>21</v>
      </c>
      <c r="H294" t="s">
        <v>36</v>
      </c>
      <c r="I294">
        <v>12</v>
      </c>
      <c r="J294" t="s">
        <v>23</v>
      </c>
      <c r="K294" t="s">
        <v>24</v>
      </c>
      <c r="L294" t="s">
        <v>28</v>
      </c>
      <c r="M294">
        <v>39</v>
      </c>
      <c r="N294">
        <v>96</v>
      </c>
      <c r="O294" t="s">
        <v>38</v>
      </c>
      <c r="P294">
        <v>20</v>
      </c>
      <c r="Q294">
        <v>40</v>
      </c>
      <c r="R294">
        <v>40</v>
      </c>
      <c r="S294">
        <v>60</v>
      </c>
      <c r="T294">
        <v>25</v>
      </c>
      <c r="U294" t="s">
        <v>27</v>
      </c>
    </row>
    <row r="295" spans="1:21" x14ac:dyDescent="0.35">
      <c r="A295">
        <v>505</v>
      </c>
      <c r="B295">
        <v>86</v>
      </c>
      <c r="C295">
        <v>-49</v>
      </c>
      <c r="D295" t="s">
        <v>239</v>
      </c>
      <c r="E295">
        <v>1698</v>
      </c>
      <c r="F295">
        <v>23</v>
      </c>
      <c r="G295" t="s">
        <v>39</v>
      </c>
      <c r="H295" t="s">
        <v>29</v>
      </c>
      <c r="I295">
        <v>26</v>
      </c>
      <c r="J295" t="s">
        <v>40</v>
      </c>
      <c r="K295" t="s">
        <v>45</v>
      </c>
      <c r="L295" t="s">
        <v>46</v>
      </c>
      <c r="M295">
        <v>-39</v>
      </c>
      <c r="N295">
        <v>116</v>
      </c>
      <c r="O295" t="s">
        <v>101</v>
      </c>
      <c r="P295">
        <v>110</v>
      </c>
      <c r="Q295">
        <v>40</v>
      </c>
      <c r="R295">
        <v>10</v>
      </c>
      <c r="S295">
        <v>150</v>
      </c>
      <c r="T295">
        <v>49</v>
      </c>
      <c r="U295" t="s">
        <v>27</v>
      </c>
    </row>
    <row r="296" spans="1:21" x14ac:dyDescent="0.35">
      <c r="A296">
        <v>318</v>
      </c>
      <c r="B296">
        <v>46</v>
      </c>
      <c r="C296">
        <v>5</v>
      </c>
      <c r="D296" t="s">
        <v>240</v>
      </c>
      <c r="E296">
        <v>449</v>
      </c>
      <c r="F296">
        <v>67</v>
      </c>
      <c r="G296" t="s">
        <v>39</v>
      </c>
      <c r="H296" t="s">
        <v>29</v>
      </c>
      <c r="I296">
        <v>14</v>
      </c>
      <c r="J296" t="s">
        <v>40</v>
      </c>
      <c r="K296" t="s">
        <v>41</v>
      </c>
      <c r="L296" t="s">
        <v>42</v>
      </c>
      <c r="M296">
        <v>45</v>
      </c>
      <c r="N296">
        <v>120</v>
      </c>
      <c r="O296" t="s">
        <v>56</v>
      </c>
      <c r="P296">
        <v>20</v>
      </c>
      <c r="Q296">
        <v>40</v>
      </c>
      <c r="R296">
        <v>40</v>
      </c>
      <c r="S296">
        <v>60</v>
      </c>
      <c r="T296">
        <v>37</v>
      </c>
      <c r="U296" t="s">
        <v>27</v>
      </c>
    </row>
    <row r="297" spans="1:21" x14ac:dyDescent="0.35">
      <c r="A297">
        <v>515</v>
      </c>
      <c r="B297">
        <v>31</v>
      </c>
      <c r="C297">
        <v>-20</v>
      </c>
      <c r="D297" t="s">
        <v>241</v>
      </c>
      <c r="E297">
        <v>1000</v>
      </c>
      <c r="F297">
        <v>37</v>
      </c>
      <c r="G297" t="s">
        <v>39</v>
      </c>
      <c r="H297" t="s">
        <v>22</v>
      </c>
      <c r="I297">
        <v>9</v>
      </c>
      <c r="J297" t="s">
        <v>40</v>
      </c>
      <c r="K297" t="s">
        <v>45</v>
      </c>
      <c r="L297" t="s">
        <v>52</v>
      </c>
      <c r="M297">
        <v>10</v>
      </c>
      <c r="N297">
        <v>72</v>
      </c>
      <c r="O297" t="s">
        <v>43</v>
      </c>
      <c r="P297">
        <v>20</v>
      </c>
      <c r="Q297">
        <v>40</v>
      </c>
      <c r="R297">
        <v>30</v>
      </c>
      <c r="S297">
        <v>60</v>
      </c>
      <c r="T297">
        <v>30</v>
      </c>
      <c r="U297" t="s">
        <v>35</v>
      </c>
    </row>
    <row r="298" spans="1:21" x14ac:dyDescent="0.35">
      <c r="A298">
        <v>505</v>
      </c>
      <c r="B298">
        <v>45</v>
      </c>
      <c r="C298">
        <v>-19</v>
      </c>
      <c r="D298" t="s">
        <v>242</v>
      </c>
      <c r="E298">
        <v>320</v>
      </c>
      <c r="F298">
        <v>64</v>
      </c>
      <c r="G298" t="s">
        <v>39</v>
      </c>
      <c r="H298" t="s">
        <v>29</v>
      </c>
      <c r="I298">
        <v>41</v>
      </c>
      <c r="J298" t="s">
        <v>40</v>
      </c>
      <c r="K298" t="s">
        <v>41</v>
      </c>
      <c r="L298" t="s">
        <v>53</v>
      </c>
      <c r="M298">
        <v>-9</v>
      </c>
      <c r="N298">
        <v>116</v>
      </c>
      <c r="O298" t="s">
        <v>101</v>
      </c>
      <c r="P298">
        <v>20</v>
      </c>
      <c r="Q298">
        <v>40</v>
      </c>
      <c r="R298">
        <v>10</v>
      </c>
      <c r="S298">
        <v>60</v>
      </c>
      <c r="T298">
        <v>70</v>
      </c>
      <c r="U298" t="s">
        <v>35</v>
      </c>
    </row>
    <row r="299" spans="1:21" x14ac:dyDescent="0.35">
      <c r="A299">
        <v>435</v>
      </c>
      <c r="B299">
        <v>32</v>
      </c>
      <c r="C299">
        <v>2</v>
      </c>
      <c r="D299" t="s">
        <v>243</v>
      </c>
      <c r="E299">
        <v>833</v>
      </c>
      <c r="F299">
        <v>47</v>
      </c>
      <c r="G299" t="s">
        <v>39</v>
      </c>
      <c r="H299" t="s">
        <v>36</v>
      </c>
      <c r="I299">
        <v>8</v>
      </c>
      <c r="J299" t="s">
        <v>40</v>
      </c>
      <c r="K299" t="s">
        <v>41</v>
      </c>
      <c r="L299" t="s">
        <v>55</v>
      </c>
      <c r="M299">
        <v>42</v>
      </c>
      <c r="N299">
        <v>84</v>
      </c>
      <c r="O299" t="s">
        <v>49</v>
      </c>
      <c r="P299">
        <v>20</v>
      </c>
      <c r="Q299">
        <v>40</v>
      </c>
      <c r="R299">
        <v>40</v>
      </c>
      <c r="S299">
        <v>60</v>
      </c>
      <c r="T299">
        <v>19</v>
      </c>
      <c r="U299" t="s">
        <v>35</v>
      </c>
    </row>
    <row r="300" spans="1:21" x14ac:dyDescent="0.35">
      <c r="A300">
        <v>505</v>
      </c>
      <c r="B300">
        <v>31</v>
      </c>
      <c r="C300">
        <v>-21</v>
      </c>
      <c r="D300" t="s">
        <v>244</v>
      </c>
      <c r="E300">
        <v>1000</v>
      </c>
      <c r="F300">
        <v>37</v>
      </c>
      <c r="G300" t="s">
        <v>39</v>
      </c>
      <c r="H300" t="s">
        <v>29</v>
      </c>
      <c r="I300">
        <v>9</v>
      </c>
      <c r="J300" t="s">
        <v>23</v>
      </c>
      <c r="K300" t="s">
        <v>24</v>
      </c>
      <c r="L300" t="s">
        <v>25</v>
      </c>
      <c r="M300">
        <v>9</v>
      </c>
      <c r="N300">
        <v>72</v>
      </c>
      <c r="O300" t="s">
        <v>101</v>
      </c>
      <c r="P300">
        <v>10</v>
      </c>
      <c r="Q300">
        <v>40</v>
      </c>
      <c r="R300">
        <v>30</v>
      </c>
      <c r="S300">
        <v>50</v>
      </c>
      <c r="T300">
        <v>31</v>
      </c>
      <c r="U300" t="s">
        <v>27</v>
      </c>
    </row>
    <row r="301" spans="1:21" x14ac:dyDescent="0.35">
      <c r="A301">
        <v>314</v>
      </c>
      <c r="B301">
        <v>39</v>
      </c>
      <c r="C301">
        <v>-11</v>
      </c>
      <c r="D301" t="s">
        <v>245</v>
      </c>
      <c r="E301">
        <v>244</v>
      </c>
      <c r="F301">
        <v>53</v>
      </c>
      <c r="G301" t="s">
        <v>39</v>
      </c>
      <c r="H301" t="s">
        <v>22</v>
      </c>
      <c r="I301">
        <v>12</v>
      </c>
      <c r="J301" t="s">
        <v>23</v>
      </c>
      <c r="K301" t="s">
        <v>32</v>
      </c>
      <c r="L301" t="s">
        <v>33</v>
      </c>
      <c r="M301">
        <v>19</v>
      </c>
      <c r="N301">
        <v>98</v>
      </c>
      <c r="O301" t="s">
        <v>62</v>
      </c>
      <c r="P301">
        <v>20</v>
      </c>
      <c r="Q301">
        <v>40</v>
      </c>
      <c r="R301">
        <v>30</v>
      </c>
      <c r="S301">
        <v>60</v>
      </c>
      <c r="T301">
        <v>40</v>
      </c>
      <c r="U301" t="s">
        <v>35</v>
      </c>
    </row>
    <row r="302" spans="1:21" x14ac:dyDescent="0.35">
      <c r="A302">
        <v>203</v>
      </c>
      <c r="B302">
        <v>24</v>
      </c>
      <c r="C302">
        <v>-13</v>
      </c>
      <c r="D302" t="s">
        <v>246</v>
      </c>
      <c r="E302">
        <v>806</v>
      </c>
      <c r="F302">
        <v>36</v>
      </c>
      <c r="G302" t="s">
        <v>39</v>
      </c>
      <c r="H302" t="s">
        <v>31</v>
      </c>
      <c r="I302">
        <v>6</v>
      </c>
      <c r="J302" t="s">
        <v>23</v>
      </c>
      <c r="K302" t="s">
        <v>32</v>
      </c>
      <c r="L302" t="s">
        <v>37</v>
      </c>
      <c r="M302">
        <v>27</v>
      </c>
      <c r="N302">
        <v>64</v>
      </c>
      <c r="O302" t="s">
        <v>44</v>
      </c>
      <c r="P302">
        <v>20</v>
      </c>
      <c r="Q302">
        <v>40</v>
      </c>
      <c r="R302">
        <v>40</v>
      </c>
      <c r="S302">
        <v>60</v>
      </c>
      <c r="T302">
        <v>18</v>
      </c>
      <c r="U302" t="s">
        <v>35</v>
      </c>
    </row>
    <row r="303" spans="1:21" x14ac:dyDescent="0.35">
      <c r="A303">
        <v>603</v>
      </c>
      <c r="B303">
        <v>0</v>
      </c>
      <c r="C303">
        <v>7</v>
      </c>
      <c r="D303" t="s">
        <v>247</v>
      </c>
      <c r="E303">
        <v>430</v>
      </c>
      <c r="F303">
        <v>43</v>
      </c>
      <c r="G303" t="s">
        <v>39</v>
      </c>
      <c r="H303" t="s">
        <v>31</v>
      </c>
      <c r="I303">
        <v>0</v>
      </c>
      <c r="J303" t="s">
        <v>23</v>
      </c>
      <c r="K303" t="s">
        <v>32</v>
      </c>
      <c r="L303" t="s">
        <v>37</v>
      </c>
      <c r="M303">
        <v>47</v>
      </c>
      <c r="N303">
        <v>46</v>
      </c>
      <c r="O303" t="s">
        <v>51</v>
      </c>
      <c r="P303">
        <v>0</v>
      </c>
      <c r="Q303">
        <v>40</v>
      </c>
      <c r="R303">
        <v>40</v>
      </c>
      <c r="S303">
        <v>40</v>
      </c>
      <c r="T303">
        <v>11</v>
      </c>
      <c r="U303" t="s">
        <v>35</v>
      </c>
    </row>
    <row r="304" spans="1:21" x14ac:dyDescent="0.35">
      <c r="A304">
        <v>435</v>
      </c>
      <c r="B304">
        <v>45</v>
      </c>
      <c r="C304">
        <v>-29</v>
      </c>
      <c r="D304" t="s">
        <v>248</v>
      </c>
      <c r="E304">
        <v>320</v>
      </c>
      <c r="F304">
        <v>64</v>
      </c>
      <c r="G304" t="s">
        <v>39</v>
      </c>
      <c r="H304" t="s">
        <v>36</v>
      </c>
      <c r="I304">
        <v>41</v>
      </c>
      <c r="J304" t="s">
        <v>23</v>
      </c>
      <c r="K304" t="s">
        <v>32</v>
      </c>
      <c r="L304" t="s">
        <v>33</v>
      </c>
      <c r="M304">
        <v>-9</v>
      </c>
      <c r="N304">
        <v>116</v>
      </c>
      <c r="O304" t="s">
        <v>49</v>
      </c>
      <c r="P304">
        <v>10</v>
      </c>
      <c r="Q304">
        <v>40</v>
      </c>
      <c r="R304">
        <v>20</v>
      </c>
      <c r="S304">
        <v>50</v>
      </c>
      <c r="T304">
        <v>70</v>
      </c>
      <c r="U304" t="s">
        <v>35</v>
      </c>
    </row>
    <row r="305" spans="1:21" x14ac:dyDescent="0.35">
      <c r="A305">
        <v>206</v>
      </c>
      <c r="B305">
        <v>60</v>
      </c>
      <c r="C305">
        <v>-10</v>
      </c>
      <c r="D305" t="s">
        <v>249</v>
      </c>
      <c r="E305">
        <v>606</v>
      </c>
      <c r="F305">
        <v>84</v>
      </c>
      <c r="G305" t="s">
        <v>39</v>
      </c>
      <c r="H305" t="s">
        <v>36</v>
      </c>
      <c r="I305">
        <v>54</v>
      </c>
      <c r="J305" t="s">
        <v>23</v>
      </c>
      <c r="K305" t="s">
        <v>32</v>
      </c>
      <c r="L305" t="s">
        <v>37</v>
      </c>
      <c r="M305">
        <v>0</v>
      </c>
      <c r="N305">
        <v>153</v>
      </c>
      <c r="O305" t="s">
        <v>67</v>
      </c>
      <c r="P305">
        <v>20</v>
      </c>
      <c r="Q305">
        <v>40</v>
      </c>
      <c r="R305">
        <v>10</v>
      </c>
      <c r="S305">
        <v>60</v>
      </c>
      <c r="T305">
        <v>84</v>
      </c>
      <c r="U305" t="s">
        <v>35</v>
      </c>
    </row>
    <row r="306" spans="1:21" x14ac:dyDescent="0.35">
      <c r="A306">
        <v>440</v>
      </c>
      <c r="B306">
        <v>32</v>
      </c>
      <c r="C306">
        <v>13</v>
      </c>
      <c r="D306" t="s">
        <v>250</v>
      </c>
      <c r="E306">
        <v>482</v>
      </c>
      <c r="F306">
        <v>48</v>
      </c>
      <c r="G306" t="s">
        <v>21</v>
      </c>
      <c r="H306" t="s">
        <v>22</v>
      </c>
      <c r="I306">
        <v>8</v>
      </c>
      <c r="J306" t="s">
        <v>23</v>
      </c>
      <c r="K306" t="s">
        <v>24</v>
      </c>
      <c r="L306" t="s">
        <v>61</v>
      </c>
      <c r="M306">
        <v>43</v>
      </c>
      <c r="N306">
        <v>85</v>
      </c>
      <c r="O306" t="s">
        <v>156</v>
      </c>
      <c r="P306">
        <v>30</v>
      </c>
      <c r="Q306">
        <v>40</v>
      </c>
      <c r="R306">
        <v>30</v>
      </c>
      <c r="S306">
        <v>70</v>
      </c>
      <c r="T306">
        <v>19</v>
      </c>
      <c r="U306" t="s">
        <v>27</v>
      </c>
    </row>
    <row r="307" spans="1:21" x14ac:dyDescent="0.35">
      <c r="A307">
        <v>561</v>
      </c>
      <c r="B307">
        <v>54</v>
      </c>
      <c r="C307">
        <v>9</v>
      </c>
      <c r="D307" s="1">
        <v>41282</v>
      </c>
      <c r="E307">
        <v>391</v>
      </c>
      <c r="F307">
        <v>67</v>
      </c>
      <c r="G307" t="s">
        <v>21</v>
      </c>
      <c r="H307" t="s">
        <v>31</v>
      </c>
      <c r="I307">
        <v>20</v>
      </c>
      <c r="J307" t="s">
        <v>23</v>
      </c>
      <c r="K307" t="s">
        <v>24</v>
      </c>
      <c r="L307" t="s">
        <v>25</v>
      </c>
      <c r="M307">
        <v>19</v>
      </c>
      <c r="N307">
        <v>129</v>
      </c>
      <c r="O307" t="s">
        <v>34</v>
      </c>
      <c r="P307">
        <v>40</v>
      </c>
      <c r="Q307">
        <v>40</v>
      </c>
      <c r="R307">
        <v>10</v>
      </c>
      <c r="S307">
        <v>80</v>
      </c>
      <c r="T307">
        <v>54</v>
      </c>
      <c r="U307" t="s">
        <v>27</v>
      </c>
    </row>
    <row r="308" spans="1:21" x14ac:dyDescent="0.35">
      <c r="A308">
        <v>920</v>
      </c>
      <c r="B308">
        <v>22</v>
      </c>
      <c r="C308">
        <v>-14</v>
      </c>
      <c r="D308" s="1">
        <v>41313</v>
      </c>
      <c r="E308">
        <v>570</v>
      </c>
      <c r="F308">
        <v>30</v>
      </c>
      <c r="G308" t="s">
        <v>39</v>
      </c>
      <c r="H308" t="s">
        <v>22</v>
      </c>
      <c r="I308">
        <v>7</v>
      </c>
      <c r="J308" t="s">
        <v>40</v>
      </c>
      <c r="K308" t="s">
        <v>41</v>
      </c>
      <c r="L308" t="s">
        <v>42</v>
      </c>
      <c r="M308">
        <v>16</v>
      </c>
      <c r="N308">
        <v>55</v>
      </c>
      <c r="O308" t="s">
        <v>64</v>
      </c>
      <c r="P308">
        <v>20</v>
      </c>
      <c r="Q308">
        <v>40</v>
      </c>
      <c r="R308">
        <v>30</v>
      </c>
      <c r="S308">
        <v>60</v>
      </c>
      <c r="T308">
        <v>19</v>
      </c>
      <c r="U308" t="s">
        <v>27</v>
      </c>
    </row>
    <row r="309" spans="1:21" x14ac:dyDescent="0.35">
      <c r="A309">
        <v>505</v>
      </c>
      <c r="B309">
        <v>35</v>
      </c>
      <c r="C309">
        <v>-8</v>
      </c>
      <c r="D309" s="1">
        <v>41341</v>
      </c>
      <c r="E309">
        <v>248</v>
      </c>
      <c r="F309">
        <v>47</v>
      </c>
      <c r="G309" t="s">
        <v>39</v>
      </c>
      <c r="H309" t="s">
        <v>29</v>
      </c>
      <c r="I309">
        <v>11</v>
      </c>
      <c r="J309" t="s">
        <v>40</v>
      </c>
      <c r="K309" t="s">
        <v>41</v>
      </c>
      <c r="L309" t="s">
        <v>42</v>
      </c>
      <c r="M309">
        <v>12</v>
      </c>
      <c r="N309">
        <v>87</v>
      </c>
      <c r="O309" t="s">
        <v>101</v>
      </c>
      <c r="P309">
        <v>20</v>
      </c>
      <c r="Q309">
        <v>40</v>
      </c>
      <c r="R309">
        <v>20</v>
      </c>
      <c r="S309">
        <v>60</v>
      </c>
      <c r="T309">
        <v>39</v>
      </c>
      <c r="U309" t="s">
        <v>27</v>
      </c>
    </row>
    <row r="310" spans="1:21" x14ac:dyDescent="0.35">
      <c r="A310">
        <v>702</v>
      </c>
      <c r="B310">
        <v>29</v>
      </c>
      <c r="C310">
        <v>-13</v>
      </c>
      <c r="D310" s="1">
        <v>41372</v>
      </c>
      <c r="E310">
        <v>1003</v>
      </c>
      <c r="F310">
        <v>35</v>
      </c>
      <c r="G310" t="s">
        <v>39</v>
      </c>
      <c r="H310" t="s">
        <v>36</v>
      </c>
      <c r="I310">
        <v>8</v>
      </c>
      <c r="J310" t="s">
        <v>40</v>
      </c>
      <c r="K310" t="s">
        <v>45</v>
      </c>
      <c r="L310" t="s">
        <v>46</v>
      </c>
      <c r="M310">
        <v>7</v>
      </c>
      <c r="N310">
        <v>68</v>
      </c>
      <c r="O310" t="s">
        <v>48</v>
      </c>
      <c r="P310">
        <v>30</v>
      </c>
      <c r="Q310">
        <v>40</v>
      </c>
      <c r="R310">
        <v>20</v>
      </c>
      <c r="S310">
        <v>70</v>
      </c>
      <c r="T310">
        <v>30</v>
      </c>
      <c r="U310" t="s">
        <v>27</v>
      </c>
    </row>
    <row r="311" spans="1:21" x14ac:dyDescent="0.35">
      <c r="A311">
        <v>515</v>
      </c>
      <c r="B311">
        <v>29</v>
      </c>
      <c r="C311">
        <v>-13</v>
      </c>
      <c r="D311" s="1">
        <v>41402</v>
      </c>
      <c r="E311">
        <v>1003</v>
      </c>
      <c r="F311">
        <v>35</v>
      </c>
      <c r="G311" t="s">
        <v>39</v>
      </c>
      <c r="H311" t="s">
        <v>22</v>
      </c>
      <c r="I311">
        <v>8</v>
      </c>
      <c r="J311" t="s">
        <v>40</v>
      </c>
      <c r="K311" t="s">
        <v>45</v>
      </c>
      <c r="L311" t="s">
        <v>52</v>
      </c>
      <c r="M311">
        <v>7</v>
      </c>
      <c r="N311">
        <v>68</v>
      </c>
      <c r="O311" t="s">
        <v>43</v>
      </c>
      <c r="P311">
        <v>20</v>
      </c>
      <c r="Q311">
        <v>40</v>
      </c>
      <c r="R311">
        <v>20</v>
      </c>
      <c r="S311">
        <v>60</v>
      </c>
      <c r="T311">
        <v>30</v>
      </c>
      <c r="U311" t="s">
        <v>35</v>
      </c>
    </row>
    <row r="312" spans="1:21" x14ac:dyDescent="0.35">
      <c r="A312">
        <v>603</v>
      </c>
      <c r="B312">
        <v>34</v>
      </c>
      <c r="C312">
        <v>-4</v>
      </c>
      <c r="D312" s="1">
        <v>41433</v>
      </c>
      <c r="E312">
        <v>211</v>
      </c>
      <c r="F312">
        <v>42</v>
      </c>
      <c r="G312" t="s">
        <v>39</v>
      </c>
      <c r="H312" t="s">
        <v>31</v>
      </c>
      <c r="I312">
        <v>12</v>
      </c>
      <c r="J312" t="s">
        <v>40</v>
      </c>
      <c r="K312" t="s">
        <v>41</v>
      </c>
      <c r="L312" t="s">
        <v>221</v>
      </c>
      <c r="M312">
        <v>-4</v>
      </c>
      <c r="N312">
        <v>81</v>
      </c>
      <c r="O312" t="s">
        <v>51</v>
      </c>
      <c r="P312">
        <v>30</v>
      </c>
      <c r="Q312">
        <v>40</v>
      </c>
      <c r="R312">
        <v>0</v>
      </c>
      <c r="S312">
        <v>70</v>
      </c>
      <c r="T312">
        <v>45</v>
      </c>
      <c r="U312" t="s">
        <v>35</v>
      </c>
    </row>
    <row r="313" spans="1:21" x14ac:dyDescent="0.35">
      <c r="A313">
        <v>580</v>
      </c>
      <c r="B313">
        <v>32</v>
      </c>
      <c r="C313">
        <v>13</v>
      </c>
      <c r="D313" s="1">
        <v>41463</v>
      </c>
      <c r="E313">
        <v>482</v>
      </c>
      <c r="F313">
        <v>48</v>
      </c>
      <c r="G313" t="s">
        <v>39</v>
      </c>
      <c r="H313" t="s">
        <v>29</v>
      </c>
      <c r="I313">
        <v>8</v>
      </c>
      <c r="J313" t="s">
        <v>40</v>
      </c>
      <c r="K313" t="s">
        <v>41</v>
      </c>
      <c r="L313" t="s">
        <v>53</v>
      </c>
      <c r="M313">
        <v>43</v>
      </c>
      <c r="N313">
        <v>85</v>
      </c>
      <c r="O313" t="s">
        <v>47</v>
      </c>
      <c r="P313">
        <v>20</v>
      </c>
      <c r="Q313">
        <v>40</v>
      </c>
      <c r="R313">
        <v>30</v>
      </c>
      <c r="S313">
        <v>60</v>
      </c>
      <c r="T313">
        <v>19</v>
      </c>
      <c r="U313" t="s">
        <v>35</v>
      </c>
    </row>
    <row r="314" spans="1:21" x14ac:dyDescent="0.35">
      <c r="A314">
        <v>775</v>
      </c>
      <c r="B314">
        <v>0</v>
      </c>
      <c r="C314">
        <v>16</v>
      </c>
      <c r="D314" s="1">
        <v>41494</v>
      </c>
      <c r="E314">
        <v>387</v>
      </c>
      <c r="F314">
        <v>43</v>
      </c>
      <c r="G314" t="s">
        <v>39</v>
      </c>
      <c r="H314" t="s">
        <v>36</v>
      </c>
      <c r="I314">
        <v>0</v>
      </c>
      <c r="J314" t="s">
        <v>40</v>
      </c>
      <c r="K314" t="s">
        <v>41</v>
      </c>
      <c r="L314" t="s">
        <v>55</v>
      </c>
      <c r="M314">
        <v>46</v>
      </c>
      <c r="N314">
        <v>46</v>
      </c>
      <c r="O314" t="s">
        <v>48</v>
      </c>
      <c r="P314">
        <v>0</v>
      </c>
      <c r="Q314">
        <v>40</v>
      </c>
      <c r="R314">
        <v>30</v>
      </c>
      <c r="S314">
        <v>40</v>
      </c>
      <c r="T314">
        <v>12</v>
      </c>
      <c r="U314" t="s">
        <v>35</v>
      </c>
    </row>
    <row r="315" spans="1:21" x14ac:dyDescent="0.35">
      <c r="A315">
        <v>435</v>
      </c>
      <c r="B315">
        <v>33</v>
      </c>
      <c r="C315">
        <v>10</v>
      </c>
      <c r="D315" s="1">
        <v>41525</v>
      </c>
      <c r="E315">
        <v>836</v>
      </c>
      <c r="F315">
        <v>48</v>
      </c>
      <c r="G315" t="s">
        <v>39</v>
      </c>
      <c r="H315" t="s">
        <v>36</v>
      </c>
      <c r="I315">
        <v>9</v>
      </c>
      <c r="J315" t="s">
        <v>40</v>
      </c>
      <c r="K315" t="s">
        <v>41</v>
      </c>
      <c r="L315" t="s">
        <v>55</v>
      </c>
      <c r="M315">
        <v>40</v>
      </c>
      <c r="N315">
        <v>86</v>
      </c>
      <c r="O315" t="s">
        <v>49</v>
      </c>
      <c r="P315">
        <v>30</v>
      </c>
      <c r="Q315">
        <v>40</v>
      </c>
      <c r="R315">
        <v>30</v>
      </c>
      <c r="S315">
        <v>70</v>
      </c>
      <c r="T315">
        <v>21</v>
      </c>
      <c r="U315" t="s">
        <v>35</v>
      </c>
    </row>
    <row r="316" spans="1:21" x14ac:dyDescent="0.35">
      <c r="A316">
        <v>314</v>
      </c>
      <c r="B316">
        <v>82</v>
      </c>
      <c r="C316">
        <v>-13</v>
      </c>
      <c r="D316" s="1">
        <v>41555</v>
      </c>
      <c r="E316">
        <v>1804</v>
      </c>
      <c r="F316">
        <v>40</v>
      </c>
      <c r="G316" t="s">
        <v>39</v>
      </c>
      <c r="H316" t="s">
        <v>22</v>
      </c>
      <c r="I316">
        <v>25</v>
      </c>
      <c r="J316" t="s">
        <v>23</v>
      </c>
      <c r="K316" t="s">
        <v>24</v>
      </c>
      <c r="L316" t="s">
        <v>25</v>
      </c>
      <c r="M316">
        <v>-13</v>
      </c>
      <c r="N316">
        <v>130</v>
      </c>
      <c r="O316" t="s">
        <v>62</v>
      </c>
      <c r="P316">
        <v>70</v>
      </c>
      <c r="Q316">
        <v>40</v>
      </c>
      <c r="R316">
        <v>0</v>
      </c>
      <c r="S316">
        <v>110</v>
      </c>
      <c r="T316">
        <v>49</v>
      </c>
      <c r="U316" t="s">
        <v>27</v>
      </c>
    </row>
    <row r="317" spans="1:21" x14ac:dyDescent="0.35">
      <c r="A317">
        <v>435</v>
      </c>
      <c r="B317">
        <v>82</v>
      </c>
      <c r="C317">
        <v>-12</v>
      </c>
      <c r="D317" s="1">
        <v>41586</v>
      </c>
      <c r="E317">
        <v>1804</v>
      </c>
      <c r="F317">
        <v>40</v>
      </c>
      <c r="G317" t="s">
        <v>39</v>
      </c>
      <c r="H317" t="s">
        <v>36</v>
      </c>
      <c r="I317">
        <v>25</v>
      </c>
      <c r="J317" t="s">
        <v>23</v>
      </c>
      <c r="K317" t="s">
        <v>24</v>
      </c>
      <c r="L317" t="s">
        <v>28</v>
      </c>
      <c r="M317">
        <v>-12</v>
      </c>
      <c r="N317">
        <v>130</v>
      </c>
      <c r="O317" t="s">
        <v>49</v>
      </c>
      <c r="P317">
        <v>70</v>
      </c>
      <c r="Q317">
        <v>40</v>
      </c>
      <c r="R317">
        <v>0</v>
      </c>
      <c r="S317">
        <v>110</v>
      </c>
      <c r="T317">
        <v>48</v>
      </c>
      <c r="U317" t="s">
        <v>27</v>
      </c>
    </row>
    <row r="318" spans="1:21" x14ac:dyDescent="0.35">
      <c r="A318">
        <v>636</v>
      </c>
      <c r="B318">
        <v>35</v>
      </c>
      <c r="C318">
        <v>3</v>
      </c>
      <c r="D318" s="1">
        <v>41616</v>
      </c>
      <c r="E318">
        <v>248</v>
      </c>
      <c r="F318">
        <v>47</v>
      </c>
      <c r="G318" t="s">
        <v>39</v>
      </c>
      <c r="H318" t="s">
        <v>22</v>
      </c>
      <c r="I318">
        <v>11</v>
      </c>
      <c r="J318" t="s">
        <v>23</v>
      </c>
      <c r="K318" t="s">
        <v>32</v>
      </c>
      <c r="L318" t="s">
        <v>33</v>
      </c>
      <c r="M318">
        <v>13</v>
      </c>
      <c r="N318">
        <v>87</v>
      </c>
      <c r="O318" t="s">
        <v>62</v>
      </c>
      <c r="P318">
        <v>20</v>
      </c>
      <c r="Q318">
        <v>40</v>
      </c>
      <c r="R318">
        <v>10</v>
      </c>
      <c r="S318">
        <v>60</v>
      </c>
      <c r="T318">
        <v>38</v>
      </c>
      <c r="U318" t="s">
        <v>35</v>
      </c>
    </row>
    <row r="319" spans="1:21" x14ac:dyDescent="0.35">
      <c r="A319">
        <v>573</v>
      </c>
      <c r="B319">
        <v>34</v>
      </c>
      <c r="C319">
        <v>-4</v>
      </c>
      <c r="D319" t="s">
        <v>251</v>
      </c>
      <c r="E319">
        <v>211</v>
      </c>
      <c r="F319">
        <v>42</v>
      </c>
      <c r="G319" t="s">
        <v>39</v>
      </c>
      <c r="H319" t="s">
        <v>22</v>
      </c>
      <c r="I319">
        <v>12</v>
      </c>
      <c r="J319" t="s">
        <v>23</v>
      </c>
      <c r="K319" t="s">
        <v>32</v>
      </c>
      <c r="L319" t="s">
        <v>70</v>
      </c>
      <c r="M319">
        <v>-4</v>
      </c>
      <c r="N319">
        <v>81</v>
      </c>
      <c r="O319" t="s">
        <v>62</v>
      </c>
      <c r="P319">
        <v>20</v>
      </c>
      <c r="Q319">
        <v>40</v>
      </c>
      <c r="R319">
        <v>0</v>
      </c>
      <c r="S319">
        <v>60</v>
      </c>
      <c r="T319">
        <v>45</v>
      </c>
      <c r="U319" t="s">
        <v>35</v>
      </c>
    </row>
    <row r="320" spans="1:21" x14ac:dyDescent="0.35">
      <c r="A320">
        <v>314</v>
      </c>
      <c r="B320">
        <v>33</v>
      </c>
      <c r="C320">
        <v>-6</v>
      </c>
      <c r="D320" t="s">
        <v>252</v>
      </c>
      <c r="E320">
        <v>243</v>
      </c>
      <c r="F320">
        <v>41</v>
      </c>
      <c r="G320" t="s">
        <v>39</v>
      </c>
      <c r="H320" t="s">
        <v>22</v>
      </c>
      <c r="I320">
        <v>12</v>
      </c>
      <c r="J320" t="s">
        <v>23</v>
      </c>
      <c r="K320" t="s">
        <v>32</v>
      </c>
      <c r="L320" t="s">
        <v>37</v>
      </c>
      <c r="M320">
        <v>-6</v>
      </c>
      <c r="N320">
        <v>79</v>
      </c>
      <c r="O320" t="s">
        <v>62</v>
      </c>
      <c r="P320">
        <v>20</v>
      </c>
      <c r="Q320">
        <v>40</v>
      </c>
      <c r="R320">
        <v>0</v>
      </c>
      <c r="S320">
        <v>60</v>
      </c>
      <c r="T320">
        <v>45</v>
      </c>
      <c r="U320" t="s">
        <v>35</v>
      </c>
    </row>
    <row r="321" spans="1:21" x14ac:dyDescent="0.35">
      <c r="A321">
        <v>603</v>
      </c>
      <c r="B321">
        <v>0</v>
      </c>
      <c r="C321">
        <v>17</v>
      </c>
      <c r="D321" t="s">
        <v>253</v>
      </c>
      <c r="E321">
        <v>387</v>
      </c>
      <c r="F321">
        <v>43</v>
      </c>
      <c r="G321" t="s">
        <v>39</v>
      </c>
      <c r="H321" t="s">
        <v>31</v>
      </c>
      <c r="I321">
        <v>0</v>
      </c>
      <c r="J321" t="s">
        <v>23</v>
      </c>
      <c r="K321" t="s">
        <v>32</v>
      </c>
      <c r="L321" t="s">
        <v>37</v>
      </c>
      <c r="M321">
        <v>47</v>
      </c>
      <c r="N321">
        <v>46</v>
      </c>
      <c r="O321" t="s">
        <v>51</v>
      </c>
      <c r="P321">
        <v>0</v>
      </c>
      <c r="Q321">
        <v>40</v>
      </c>
      <c r="R321">
        <v>30</v>
      </c>
      <c r="S321">
        <v>40</v>
      </c>
      <c r="T321">
        <v>11</v>
      </c>
      <c r="U321" t="s">
        <v>35</v>
      </c>
    </row>
    <row r="322" spans="1:21" x14ac:dyDescent="0.35">
      <c r="A322">
        <v>435</v>
      </c>
      <c r="B322">
        <v>44</v>
      </c>
      <c r="C322">
        <v>0</v>
      </c>
      <c r="D322" t="s">
        <v>254</v>
      </c>
      <c r="E322">
        <v>325</v>
      </c>
      <c r="F322">
        <v>62</v>
      </c>
      <c r="G322" t="s">
        <v>39</v>
      </c>
      <c r="H322" t="s">
        <v>36</v>
      </c>
      <c r="I322">
        <v>40</v>
      </c>
      <c r="J322" t="s">
        <v>23</v>
      </c>
      <c r="K322" t="s">
        <v>32</v>
      </c>
      <c r="L322" t="s">
        <v>33</v>
      </c>
      <c r="M322">
        <v>-10</v>
      </c>
      <c r="N322">
        <v>113</v>
      </c>
      <c r="O322" t="s">
        <v>49</v>
      </c>
      <c r="P322">
        <v>30</v>
      </c>
      <c r="Q322">
        <v>40</v>
      </c>
      <c r="R322">
        <v>-10</v>
      </c>
      <c r="S322">
        <v>70</v>
      </c>
      <c r="T322">
        <v>69</v>
      </c>
      <c r="U322" t="s">
        <v>35</v>
      </c>
    </row>
    <row r="323" spans="1:21" x14ac:dyDescent="0.35">
      <c r="A323">
        <v>614</v>
      </c>
      <c r="B323">
        <v>29</v>
      </c>
      <c r="C323">
        <v>7</v>
      </c>
      <c r="D323" t="s">
        <v>255</v>
      </c>
      <c r="E323">
        <v>490</v>
      </c>
      <c r="F323">
        <v>44</v>
      </c>
      <c r="G323" t="s">
        <v>21</v>
      </c>
      <c r="H323" t="s">
        <v>22</v>
      </c>
      <c r="I323">
        <v>8</v>
      </c>
      <c r="J323" t="s">
        <v>23</v>
      </c>
      <c r="K323" t="s">
        <v>24</v>
      </c>
      <c r="L323" t="s">
        <v>61</v>
      </c>
      <c r="M323">
        <v>37</v>
      </c>
      <c r="N323">
        <v>78</v>
      </c>
      <c r="O323" t="s">
        <v>156</v>
      </c>
      <c r="P323">
        <v>20</v>
      </c>
      <c r="Q323">
        <v>40</v>
      </c>
      <c r="R323">
        <v>30</v>
      </c>
      <c r="S323">
        <v>60</v>
      </c>
      <c r="T323">
        <v>19</v>
      </c>
      <c r="U323" t="s">
        <v>27</v>
      </c>
    </row>
    <row r="324" spans="1:21" x14ac:dyDescent="0.35">
      <c r="A324">
        <v>440</v>
      </c>
      <c r="B324">
        <v>33</v>
      </c>
      <c r="C324">
        <v>13</v>
      </c>
      <c r="D324" t="s">
        <v>256</v>
      </c>
      <c r="E324">
        <v>870</v>
      </c>
      <c r="F324">
        <v>49</v>
      </c>
      <c r="G324" t="s">
        <v>21</v>
      </c>
      <c r="H324" t="s">
        <v>22</v>
      </c>
      <c r="I324">
        <v>9</v>
      </c>
      <c r="J324" t="s">
        <v>23</v>
      </c>
      <c r="K324" t="s">
        <v>24</v>
      </c>
      <c r="L324" t="s">
        <v>25</v>
      </c>
      <c r="M324">
        <v>43</v>
      </c>
      <c r="N324">
        <v>87</v>
      </c>
      <c r="O324" t="s">
        <v>156</v>
      </c>
      <c r="P324">
        <v>30</v>
      </c>
      <c r="Q324">
        <v>40</v>
      </c>
      <c r="R324">
        <v>30</v>
      </c>
      <c r="S324">
        <v>70</v>
      </c>
      <c r="T324">
        <v>20</v>
      </c>
      <c r="U324" t="s">
        <v>27</v>
      </c>
    </row>
    <row r="325" spans="1:21" x14ac:dyDescent="0.35">
      <c r="A325">
        <v>774</v>
      </c>
      <c r="B325">
        <v>46</v>
      </c>
      <c r="C325">
        <v>0</v>
      </c>
      <c r="D325" t="s">
        <v>257</v>
      </c>
      <c r="E325">
        <v>422</v>
      </c>
      <c r="F325">
        <v>57</v>
      </c>
      <c r="G325" t="s">
        <v>21</v>
      </c>
      <c r="H325" t="s">
        <v>31</v>
      </c>
      <c r="I325">
        <v>17</v>
      </c>
      <c r="J325" t="s">
        <v>23</v>
      </c>
      <c r="K325" t="s">
        <v>24</v>
      </c>
      <c r="L325" t="s">
        <v>25</v>
      </c>
      <c r="M325">
        <v>10</v>
      </c>
      <c r="N325">
        <v>110</v>
      </c>
      <c r="O325" t="s">
        <v>76</v>
      </c>
      <c r="P325">
        <v>30</v>
      </c>
      <c r="Q325">
        <v>40</v>
      </c>
      <c r="R325">
        <v>10</v>
      </c>
      <c r="S325">
        <v>70</v>
      </c>
      <c r="T325">
        <v>50</v>
      </c>
      <c r="U325" t="s">
        <v>27</v>
      </c>
    </row>
    <row r="326" spans="1:21" x14ac:dyDescent="0.35">
      <c r="A326">
        <v>321</v>
      </c>
      <c r="B326">
        <v>30</v>
      </c>
      <c r="C326">
        <v>9</v>
      </c>
      <c r="D326" t="s">
        <v>258</v>
      </c>
      <c r="E326">
        <v>882</v>
      </c>
      <c r="F326">
        <v>45</v>
      </c>
      <c r="G326" t="s">
        <v>21</v>
      </c>
      <c r="H326" t="s">
        <v>31</v>
      </c>
      <c r="I326">
        <v>8</v>
      </c>
      <c r="J326" t="s">
        <v>23</v>
      </c>
      <c r="K326" t="s">
        <v>32</v>
      </c>
      <c r="L326" t="s">
        <v>33</v>
      </c>
      <c r="M326">
        <v>39</v>
      </c>
      <c r="N326">
        <v>80</v>
      </c>
      <c r="O326" t="s">
        <v>34</v>
      </c>
      <c r="P326">
        <v>30</v>
      </c>
      <c r="Q326">
        <v>40</v>
      </c>
      <c r="R326">
        <v>30</v>
      </c>
      <c r="S326">
        <v>70</v>
      </c>
      <c r="T326">
        <v>19</v>
      </c>
      <c r="U326" t="s">
        <v>35</v>
      </c>
    </row>
    <row r="327" spans="1:21" x14ac:dyDescent="0.35">
      <c r="A327">
        <v>774</v>
      </c>
      <c r="B327">
        <v>29</v>
      </c>
      <c r="C327">
        <v>7</v>
      </c>
      <c r="D327" t="s">
        <v>259</v>
      </c>
      <c r="E327">
        <v>490</v>
      </c>
      <c r="F327">
        <v>44</v>
      </c>
      <c r="G327" t="s">
        <v>21</v>
      </c>
      <c r="H327" t="s">
        <v>31</v>
      </c>
      <c r="I327">
        <v>8</v>
      </c>
      <c r="J327" t="s">
        <v>23</v>
      </c>
      <c r="K327" t="s">
        <v>32</v>
      </c>
      <c r="L327" t="s">
        <v>37</v>
      </c>
      <c r="M327">
        <v>37</v>
      </c>
      <c r="N327">
        <v>78</v>
      </c>
      <c r="O327" t="s">
        <v>76</v>
      </c>
      <c r="P327">
        <v>30</v>
      </c>
      <c r="Q327">
        <v>40</v>
      </c>
      <c r="R327">
        <v>30</v>
      </c>
      <c r="S327">
        <v>70</v>
      </c>
      <c r="T327">
        <v>19</v>
      </c>
      <c r="U327" t="s">
        <v>35</v>
      </c>
    </row>
    <row r="328" spans="1:21" x14ac:dyDescent="0.35">
      <c r="A328">
        <v>608</v>
      </c>
      <c r="B328">
        <v>24</v>
      </c>
      <c r="C328">
        <v>-11</v>
      </c>
      <c r="D328" t="s">
        <v>260</v>
      </c>
      <c r="E328">
        <v>567</v>
      </c>
      <c r="F328">
        <v>32</v>
      </c>
      <c r="G328" t="s">
        <v>39</v>
      </c>
      <c r="H328" t="s">
        <v>22</v>
      </c>
      <c r="I328">
        <v>7</v>
      </c>
      <c r="J328" t="s">
        <v>40</v>
      </c>
      <c r="K328" t="s">
        <v>41</v>
      </c>
      <c r="L328" t="s">
        <v>42</v>
      </c>
      <c r="M328">
        <v>19</v>
      </c>
      <c r="N328">
        <v>60</v>
      </c>
      <c r="O328" t="s">
        <v>64</v>
      </c>
      <c r="P328">
        <v>30</v>
      </c>
      <c r="Q328">
        <v>40</v>
      </c>
      <c r="R328">
        <v>30</v>
      </c>
      <c r="S328">
        <v>70</v>
      </c>
      <c r="T328">
        <v>19</v>
      </c>
      <c r="U328" t="s">
        <v>27</v>
      </c>
    </row>
    <row r="329" spans="1:21" x14ac:dyDescent="0.35">
      <c r="A329">
        <v>775</v>
      </c>
      <c r="B329">
        <v>0</v>
      </c>
      <c r="C329">
        <v>16</v>
      </c>
      <c r="D329" t="s">
        <v>261</v>
      </c>
      <c r="E329">
        <v>344</v>
      </c>
      <c r="F329">
        <v>43</v>
      </c>
      <c r="G329" t="s">
        <v>39</v>
      </c>
      <c r="H329" t="s">
        <v>36</v>
      </c>
      <c r="I329">
        <v>0</v>
      </c>
      <c r="J329" t="s">
        <v>40</v>
      </c>
      <c r="K329" t="s">
        <v>41</v>
      </c>
      <c r="L329" t="s">
        <v>55</v>
      </c>
      <c r="M329">
        <v>46</v>
      </c>
      <c r="N329">
        <v>46</v>
      </c>
      <c r="O329" t="s">
        <v>48</v>
      </c>
      <c r="P329">
        <v>0</v>
      </c>
      <c r="Q329">
        <v>40</v>
      </c>
      <c r="R329">
        <v>30</v>
      </c>
      <c r="S329">
        <v>40</v>
      </c>
      <c r="T329">
        <v>12</v>
      </c>
      <c r="U329" t="s">
        <v>35</v>
      </c>
    </row>
    <row r="330" spans="1:21" x14ac:dyDescent="0.35">
      <c r="A330">
        <v>435</v>
      </c>
      <c r="B330">
        <v>31</v>
      </c>
      <c r="C330">
        <v>9</v>
      </c>
      <c r="D330" t="s">
        <v>262</v>
      </c>
      <c r="E330">
        <v>844</v>
      </c>
      <c r="F330">
        <v>46</v>
      </c>
      <c r="G330" t="s">
        <v>39</v>
      </c>
      <c r="H330" t="s">
        <v>36</v>
      </c>
      <c r="I330">
        <v>8</v>
      </c>
      <c r="J330" t="s">
        <v>40</v>
      </c>
      <c r="K330" t="s">
        <v>41</v>
      </c>
      <c r="L330" t="s">
        <v>55</v>
      </c>
      <c r="M330">
        <v>39</v>
      </c>
      <c r="N330">
        <v>82</v>
      </c>
      <c r="O330" t="s">
        <v>49</v>
      </c>
      <c r="P330">
        <v>30</v>
      </c>
      <c r="Q330">
        <v>40</v>
      </c>
      <c r="R330">
        <v>30</v>
      </c>
      <c r="S330">
        <v>70</v>
      </c>
      <c r="T330">
        <v>20</v>
      </c>
      <c r="U330" t="s">
        <v>35</v>
      </c>
    </row>
    <row r="331" spans="1:21" x14ac:dyDescent="0.35">
      <c r="A331">
        <v>715</v>
      </c>
      <c r="B331">
        <v>34</v>
      </c>
      <c r="C331">
        <v>15</v>
      </c>
      <c r="D331" t="s">
        <v>263</v>
      </c>
      <c r="E331">
        <v>863</v>
      </c>
      <c r="F331">
        <v>51</v>
      </c>
      <c r="G331" t="s">
        <v>39</v>
      </c>
      <c r="H331" t="s">
        <v>22</v>
      </c>
      <c r="I331">
        <v>9</v>
      </c>
      <c r="J331" t="s">
        <v>23</v>
      </c>
      <c r="K331" t="s">
        <v>24</v>
      </c>
      <c r="L331" t="s">
        <v>25</v>
      </c>
      <c r="M331">
        <v>45</v>
      </c>
      <c r="N331">
        <v>91</v>
      </c>
      <c r="O331" t="s">
        <v>64</v>
      </c>
      <c r="P331">
        <v>30</v>
      </c>
      <c r="Q331">
        <v>40</v>
      </c>
      <c r="R331">
        <v>30</v>
      </c>
      <c r="S331">
        <v>70</v>
      </c>
      <c r="T331">
        <v>21</v>
      </c>
      <c r="U331" t="s">
        <v>27</v>
      </c>
    </row>
    <row r="332" spans="1:21" x14ac:dyDescent="0.35">
      <c r="A332">
        <v>603</v>
      </c>
      <c r="B332">
        <v>39</v>
      </c>
      <c r="C332">
        <v>-7</v>
      </c>
      <c r="D332" t="s">
        <v>264</v>
      </c>
      <c r="E332">
        <v>250</v>
      </c>
      <c r="F332">
        <v>49</v>
      </c>
      <c r="G332" t="s">
        <v>39</v>
      </c>
      <c r="H332" t="s">
        <v>31</v>
      </c>
      <c r="I332">
        <v>14</v>
      </c>
      <c r="J332" t="s">
        <v>23</v>
      </c>
      <c r="K332" t="s">
        <v>24</v>
      </c>
      <c r="L332" t="s">
        <v>25</v>
      </c>
      <c r="M332">
        <v>3</v>
      </c>
      <c r="N332">
        <v>94</v>
      </c>
      <c r="O332" t="s">
        <v>51</v>
      </c>
      <c r="P332">
        <v>20</v>
      </c>
      <c r="Q332">
        <v>40</v>
      </c>
      <c r="R332">
        <v>10</v>
      </c>
      <c r="S332">
        <v>60</v>
      </c>
      <c r="T332">
        <v>47</v>
      </c>
      <c r="U332" t="s">
        <v>27</v>
      </c>
    </row>
    <row r="333" spans="1:21" x14ac:dyDescent="0.35">
      <c r="A333">
        <v>505</v>
      </c>
      <c r="B333">
        <v>31</v>
      </c>
      <c r="C333">
        <v>-10</v>
      </c>
      <c r="D333" t="s">
        <v>265</v>
      </c>
      <c r="E333">
        <v>1009</v>
      </c>
      <c r="F333">
        <v>38</v>
      </c>
      <c r="G333" t="s">
        <v>39</v>
      </c>
      <c r="H333" t="s">
        <v>29</v>
      </c>
      <c r="I333">
        <v>9</v>
      </c>
      <c r="J333" t="s">
        <v>23</v>
      </c>
      <c r="K333" t="s">
        <v>24</v>
      </c>
      <c r="L333" t="s">
        <v>25</v>
      </c>
      <c r="M333">
        <v>10</v>
      </c>
      <c r="N333">
        <v>74</v>
      </c>
      <c r="O333" t="s">
        <v>101</v>
      </c>
      <c r="P333">
        <v>20</v>
      </c>
      <c r="Q333">
        <v>40</v>
      </c>
      <c r="R333">
        <v>20</v>
      </c>
      <c r="S333">
        <v>60</v>
      </c>
      <c r="T333">
        <v>31</v>
      </c>
      <c r="U333" t="s">
        <v>27</v>
      </c>
    </row>
    <row r="334" spans="1:21" x14ac:dyDescent="0.35">
      <c r="A334">
        <v>314</v>
      </c>
      <c r="B334">
        <v>38</v>
      </c>
      <c r="C334">
        <v>6</v>
      </c>
      <c r="D334" t="s">
        <v>266</v>
      </c>
      <c r="E334">
        <v>256</v>
      </c>
      <c r="F334">
        <v>51</v>
      </c>
      <c r="G334" t="s">
        <v>39</v>
      </c>
      <c r="H334" t="s">
        <v>22</v>
      </c>
      <c r="I334">
        <v>12</v>
      </c>
      <c r="J334" t="s">
        <v>23</v>
      </c>
      <c r="K334" t="s">
        <v>32</v>
      </c>
      <c r="L334" t="s">
        <v>33</v>
      </c>
      <c r="M334">
        <v>16</v>
      </c>
      <c r="N334">
        <v>95</v>
      </c>
      <c r="O334" t="s">
        <v>62</v>
      </c>
      <c r="P334">
        <v>30</v>
      </c>
      <c r="Q334">
        <v>40</v>
      </c>
      <c r="R334">
        <v>10</v>
      </c>
      <c r="S334">
        <v>70</v>
      </c>
      <c r="T334">
        <v>40</v>
      </c>
      <c r="U334" t="s">
        <v>35</v>
      </c>
    </row>
    <row r="335" spans="1:21" x14ac:dyDescent="0.35">
      <c r="A335">
        <v>660</v>
      </c>
      <c r="B335">
        <v>39</v>
      </c>
      <c r="C335">
        <v>3</v>
      </c>
      <c r="D335" t="s">
        <v>267</v>
      </c>
      <c r="E335">
        <v>250</v>
      </c>
      <c r="F335">
        <v>49</v>
      </c>
      <c r="G335" t="s">
        <v>39</v>
      </c>
      <c r="H335" t="s">
        <v>22</v>
      </c>
      <c r="I335">
        <v>14</v>
      </c>
      <c r="J335" t="s">
        <v>23</v>
      </c>
      <c r="K335" t="s">
        <v>32</v>
      </c>
      <c r="L335" t="s">
        <v>37</v>
      </c>
      <c r="M335">
        <v>3</v>
      </c>
      <c r="N335">
        <v>94</v>
      </c>
      <c r="O335" t="s">
        <v>62</v>
      </c>
      <c r="P335">
        <v>30</v>
      </c>
      <c r="Q335">
        <v>40</v>
      </c>
      <c r="R335">
        <v>0</v>
      </c>
      <c r="S335">
        <v>70</v>
      </c>
      <c r="T335">
        <v>47</v>
      </c>
      <c r="U335" t="s">
        <v>35</v>
      </c>
    </row>
    <row r="336" spans="1:21" x14ac:dyDescent="0.35">
      <c r="A336">
        <v>603</v>
      </c>
      <c r="B336">
        <v>0</v>
      </c>
      <c r="C336">
        <v>17</v>
      </c>
      <c r="D336" t="s">
        <v>268</v>
      </c>
      <c r="E336">
        <v>344</v>
      </c>
      <c r="F336">
        <v>43</v>
      </c>
      <c r="G336" t="s">
        <v>39</v>
      </c>
      <c r="H336" t="s">
        <v>31</v>
      </c>
      <c r="I336">
        <v>0</v>
      </c>
      <c r="J336" t="s">
        <v>23</v>
      </c>
      <c r="K336" t="s">
        <v>32</v>
      </c>
      <c r="L336" t="s">
        <v>37</v>
      </c>
      <c r="M336">
        <v>47</v>
      </c>
      <c r="N336">
        <v>46</v>
      </c>
      <c r="O336" t="s">
        <v>51</v>
      </c>
      <c r="P336">
        <v>0</v>
      </c>
      <c r="Q336">
        <v>40</v>
      </c>
      <c r="R336">
        <v>30</v>
      </c>
      <c r="S336">
        <v>40</v>
      </c>
      <c r="T336">
        <v>11</v>
      </c>
      <c r="U336" t="s">
        <v>35</v>
      </c>
    </row>
    <row r="337" spans="1:21" x14ac:dyDescent="0.35">
      <c r="A337">
        <v>253</v>
      </c>
      <c r="B337">
        <v>41</v>
      </c>
      <c r="C337">
        <v>25</v>
      </c>
      <c r="D337" t="s">
        <v>269</v>
      </c>
      <c r="E337">
        <v>320</v>
      </c>
      <c r="F337">
        <v>66</v>
      </c>
      <c r="G337" t="s">
        <v>39</v>
      </c>
      <c r="H337" t="s">
        <v>36</v>
      </c>
      <c r="I337">
        <v>12</v>
      </c>
      <c r="J337" t="s">
        <v>23</v>
      </c>
      <c r="K337" t="s">
        <v>32</v>
      </c>
      <c r="L337" t="s">
        <v>33</v>
      </c>
      <c r="M337">
        <v>45</v>
      </c>
      <c r="N337">
        <v>114</v>
      </c>
      <c r="O337" t="s">
        <v>67</v>
      </c>
      <c r="P337">
        <v>30</v>
      </c>
      <c r="Q337">
        <v>40</v>
      </c>
      <c r="R337">
        <v>20</v>
      </c>
      <c r="S337">
        <v>70</v>
      </c>
      <c r="T337">
        <v>36</v>
      </c>
      <c r="U337" t="s">
        <v>35</v>
      </c>
    </row>
    <row r="338" spans="1:21" x14ac:dyDescent="0.35">
      <c r="A338">
        <v>435</v>
      </c>
      <c r="B338">
        <v>38</v>
      </c>
      <c r="C338">
        <v>8</v>
      </c>
      <c r="D338" s="1">
        <v>41283</v>
      </c>
      <c r="E338">
        <v>256</v>
      </c>
      <c r="F338">
        <v>51</v>
      </c>
      <c r="G338" t="s">
        <v>39</v>
      </c>
      <c r="H338" t="s">
        <v>36</v>
      </c>
      <c r="I338">
        <v>12</v>
      </c>
      <c r="J338" t="s">
        <v>23</v>
      </c>
      <c r="K338" t="s">
        <v>32</v>
      </c>
      <c r="L338" t="s">
        <v>70</v>
      </c>
      <c r="M338">
        <v>18</v>
      </c>
      <c r="N338">
        <v>95</v>
      </c>
      <c r="O338" t="s">
        <v>49</v>
      </c>
      <c r="P338">
        <v>20</v>
      </c>
      <c r="Q338">
        <v>40</v>
      </c>
      <c r="R338">
        <v>10</v>
      </c>
      <c r="S338">
        <v>60</v>
      </c>
      <c r="T338">
        <v>39</v>
      </c>
      <c r="U338" t="s">
        <v>35</v>
      </c>
    </row>
    <row r="339" spans="1:21" x14ac:dyDescent="0.35">
      <c r="A339">
        <v>253</v>
      </c>
      <c r="B339">
        <v>43</v>
      </c>
      <c r="C339">
        <v>22</v>
      </c>
      <c r="D339" s="1">
        <v>41314</v>
      </c>
      <c r="E339">
        <v>466</v>
      </c>
      <c r="F339">
        <v>63</v>
      </c>
      <c r="G339" t="s">
        <v>39</v>
      </c>
      <c r="H339" t="s">
        <v>36</v>
      </c>
      <c r="I339">
        <v>13</v>
      </c>
      <c r="J339" t="s">
        <v>23</v>
      </c>
      <c r="K339" t="s">
        <v>32</v>
      </c>
      <c r="L339" t="s">
        <v>70</v>
      </c>
      <c r="M339">
        <v>42</v>
      </c>
      <c r="N339">
        <v>113</v>
      </c>
      <c r="O339" t="s">
        <v>67</v>
      </c>
      <c r="P339">
        <v>30</v>
      </c>
      <c r="Q339">
        <v>40</v>
      </c>
      <c r="R339">
        <v>20</v>
      </c>
      <c r="S339">
        <v>70</v>
      </c>
      <c r="T339">
        <v>35</v>
      </c>
      <c r="U339" t="s">
        <v>35</v>
      </c>
    </row>
    <row r="340" spans="1:21" x14ac:dyDescent="0.35">
      <c r="A340">
        <v>216</v>
      </c>
      <c r="B340">
        <v>51</v>
      </c>
      <c r="C340">
        <v>-35</v>
      </c>
      <c r="D340" s="1">
        <v>41342</v>
      </c>
      <c r="E340">
        <v>503</v>
      </c>
      <c r="F340">
        <v>71</v>
      </c>
      <c r="G340" t="s">
        <v>21</v>
      </c>
      <c r="H340" t="s">
        <v>22</v>
      </c>
      <c r="I340">
        <v>46</v>
      </c>
      <c r="J340" t="s">
        <v>40</v>
      </c>
      <c r="K340" t="s">
        <v>45</v>
      </c>
      <c r="L340" t="s">
        <v>46</v>
      </c>
      <c r="M340">
        <v>-5</v>
      </c>
      <c r="N340">
        <v>122</v>
      </c>
      <c r="O340" t="s">
        <v>156</v>
      </c>
      <c r="P340">
        <v>40</v>
      </c>
      <c r="Q340">
        <v>70</v>
      </c>
      <c r="R340">
        <v>30</v>
      </c>
      <c r="S340">
        <v>110</v>
      </c>
      <c r="T340">
        <v>76</v>
      </c>
      <c r="U340" t="s">
        <v>27</v>
      </c>
    </row>
    <row r="341" spans="1:21" x14ac:dyDescent="0.35">
      <c r="A341">
        <v>440</v>
      </c>
      <c r="B341">
        <v>52</v>
      </c>
      <c r="C341">
        <v>-34</v>
      </c>
      <c r="D341" s="1">
        <v>41373</v>
      </c>
      <c r="E341">
        <v>405</v>
      </c>
      <c r="F341">
        <v>71</v>
      </c>
      <c r="G341" t="s">
        <v>21</v>
      </c>
      <c r="H341" t="s">
        <v>22</v>
      </c>
      <c r="I341">
        <v>17</v>
      </c>
      <c r="J341" t="s">
        <v>40</v>
      </c>
      <c r="K341" t="s">
        <v>45</v>
      </c>
      <c r="L341" t="s">
        <v>50</v>
      </c>
      <c r="M341">
        <v>26</v>
      </c>
      <c r="N341">
        <v>123</v>
      </c>
      <c r="O341" t="s">
        <v>156</v>
      </c>
      <c r="P341">
        <v>40</v>
      </c>
      <c r="Q341">
        <v>70</v>
      </c>
      <c r="R341">
        <v>60</v>
      </c>
      <c r="S341">
        <v>110</v>
      </c>
      <c r="T341">
        <v>45</v>
      </c>
      <c r="U341" t="s">
        <v>35</v>
      </c>
    </row>
    <row r="342" spans="1:21" x14ac:dyDescent="0.35">
      <c r="A342">
        <v>937</v>
      </c>
      <c r="B342">
        <v>43</v>
      </c>
      <c r="C342">
        <v>-32</v>
      </c>
      <c r="D342" s="1">
        <v>41403</v>
      </c>
      <c r="E342">
        <v>419</v>
      </c>
      <c r="F342">
        <v>64</v>
      </c>
      <c r="G342" t="s">
        <v>21</v>
      </c>
      <c r="H342" t="s">
        <v>22</v>
      </c>
      <c r="I342">
        <v>13</v>
      </c>
      <c r="J342" t="s">
        <v>40</v>
      </c>
      <c r="K342" t="s">
        <v>45</v>
      </c>
      <c r="L342" t="s">
        <v>52</v>
      </c>
      <c r="M342">
        <v>28</v>
      </c>
      <c r="N342">
        <v>107</v>
      </c>
      <c r="O342" t="s">
        <v>156</v>
      </c>
      <c r="P342">
        <v>30</v>
      </c>
      <c r="Q342">
        <v>70</v>
      </c>
      <c r="R342">
        <v>60</v>
      </c>
      <c r="S342">
        <v>100</v>
      </c>
      <c r="T342">
        <v>36</v>
      </c>
      <c r="U342" t="s">
        <v>35</v>
      </c>
    </row>
    <row r="343" spans="1:21" x14ac:dyDescent="0.35">
      <c r="A343">
        <v>774</v>
      </c>
      <c r="B343">
        <v>51</v>
      </c>
      <c r="C343">
        <v>-41</v>
      </c>
      <c r="D343" s="1">
        <v>41434</v>
      </c>
      <c r="E343">
        <v>542</v>
      </c>
      <c r="F343">
        <v>65</v>
      </c>
      <c r="G343" t="s">
        <v>21</v>
      </c>
      <c r="H343" t="s">
        <v>31</v>
      </c>
      <c r="I343">
        <v>46</v>
      </c>
      <c r="J343" t="s">
        <v>40</v>
      </c>
      <c r="K343" t="s">
        <v>41</v>
      </c>
      <c r="L343" t="s">
        <v>53</v>
      </c>
      <c r="M343">
        <v>-11</v>
      </c>
      <c r="N343">
        <v>116</v>
      </c>
      <c r="O343" t="s">
        <v>76</v>
      </c>
      <c r="P343">
        <v>30</v>
      </c>
      <c r="Q343">
        <v>70</v>
      </c>
      <c r="R343">
        <v>30</v>
      </c>
      <c r="S343">
        <v>100</v>
      </c>
      <c r="T343">
        <v>76</v>
      </c>
      <c r="U343" t="s">
        <v>35</v>
      </c>
    </row>
    <row r="344" spans="1:21" x14ac:dyDescent="0.35">
      <c r="A344">
        <v>832</v>
      </c>
      <c r="B344">
        <v>72</v>
      </c>
      <c r="C344">
        <v>5</v>
      </c>
      <c r="D344" s="1">
        <v>41464</v>
      </c>
      <c r="E344">
        <v>-868</v>
      </c>
      <c r="F344">
        <v>110</v>
      </c>
      <c r="G344" t="s">
        <v>21</v>
      </c>
      <c r="H344" t="s">
        <v>29</v>
      </c>
      <c r="I344">
        <v>23</v>
      </c>
      <c r="J344" t="s">
        <v>40</v>
      </c>
      <c r="K344" t="s">
        <v>41</v>
      </c>
      <c r="L344" t="s">
        <v>55</v>
      </c>
      <c r="M344">
        <v>55</v>
      </c>
      <c r="N344">
        <v>182</v>
      </c>
      <c r="O344" t="s">
        <v>30</v>
      </c>
      <c r="P344">
        <v>40</v>
      </c>
      <c r="Q344">
        <v>70</v>
      </c>
      <c r="R344">
        <v>50</v>
      </c>
      <c r="S344">
        <v>110</v>
      </c>
      <c r="T344">
        <v>55</v>
      </c>
      <c r="U344" t="s">
        <v>35</v>
      </c>
    </row>
    <row r="345" spans="1:21" x14ac:dyDescent="0.35">
      <c r="A345">
        <v>863</v>
      </c>
      <c r="B345">
        <v>48</v>
      </c>
      <c r="C345">
        <v>-14</v>
      </c>
      <c r="D345" s="1">
        <v>41495</v>
      </c>
      <c r="E345">
        <v>851</v>
      </c>
      <c r="F345">
        <v>70</v>
      </c>
      <c r="G345" t="s">
        <v>21</v>
      </c>
      <c r="H345" t="s">
        <v>31</v>
      </c>
      <c r="I345">
        <v>13</v>
      </c>
      <c r="J345" t="s">
        <v>23</v>
      </c>
      <c r="K345" t="s">
        <v>32</v>
      </c>
      <c r="L345" t="s">
        <v>37</v>
      </c>
      <c r="M345">
        <v>46</v>
      </c>
      <c r="N345">
        <v>118</v>
      </c>
      <c r="O345" t="s">
        <v>34</v>
      </c>
      <c r="P345">
        <v>50</v>
      </c>
      <c r="Q345">
        <v>70</v>
      </c>
      <c r="R345">
        <v>60</v>
      </c>
      <c r="S345">
        <v>120</v>
      </c>
      <c r="T345">
        <v>24</v>
      </c>
      <c r="U345" t="s">
        <v>35</v>
      </c>
    </row>
    <row r="346" spans="1:21" x14ac:dyDescent="0.35">
      <c r="A346">
        <v>985</v>
      </c>
      <c r="B346">
        <v>60</v>
      </c>
      <c r="C346">
        <v>-12</v>
      </c>
      <c r="D346" s="1">
        <v>41526</v>
      </c>
      <c r="E346">
        <v>329</v>
      </c>
      <c r="F346">
        <v>99</v>
      </c>
      <c r="G346" t="s">
        <v>39</v>
      </c>
      <c r="H346" t="s">
        <v>29</v>
      </c>
      <c r="I346">
        <v>18</v>
      </c>
      <c r="J346" t="s">
        <v>40</v>
      </c>
      <c r="K346" t="s">
        <v>41</v>
      </c>
      <c r="L346" t="s">
        <v>53</v>
      </c>
      <c r="M346">
        <v>58</v>
      </c>
      <c r="N346">
        <v>159</v>
      </c>
      <c r="O346" t="s">
        <v>56</v>
      </c>
      <c r="P346">
        <v>30</v>
      </c>
      <c r="Q346">
        <v>70</v>
      </c>
      <c r="R346">
        <v>70</v>
      </c>
      <c r="S346">
        <v>100</v>
      </c>
      <c r="T346">
        <v>41</v>
      </c>
      <c r="U346" t="s">
        <v>35</v>
      </c>
    </row>
    <row r="347" spans="1:21" x14ac:dyDescent="0.35">
      <c r="A347">
        <v>971</v>
      </c>
      <c r="B347">
        <v>52</v>
      </c>
      <c r="C347">
        <v>-33</v>
      </c>
      <c r="D347" s="1">
        <v>41556</v>
      </c>
      <c r="E347">
        <v>405</v>
      </c>
      <c r="F347">
        <v>71</v>
      </c>
      <c r="G347" t="s">
        <v>39</v>
      </c>
      <c r="H347" t="s">
        <v>36</v>
      </c>
      <c r="I347">
        <v>17</v>
      </c>
      <c r="J347" t="s">
        <v>40</v>
      </c>
      <c r="K347" t="s">
        <v>41</v>
      </c>
      <c r="L347" t="s">
        <v>53</v>
      </c>
      <c r="M347">
        <v>27</v>
      </c>
      <c r="N347">
        <v>123</v>
      </c>
      <c r="O347" t="s">
        <v>59</v>
      </c>
      <c r="P347">
        <v>30</v>
      </c>
      <c r="Q347">
        <v>70</v>
      </c>
      <c r="R347">
        <v>60</v>
      </c>
      <c r="S347">
        <v>100</v>
      </c>
      <c r="T347">
        <v>44</v>
      </c>
      <c r="U347" t="s">
        <v>35</v>
      </c>
    </row>
    <row r="348" spans="1:21" x14ac:dyDescent="0.35">
      <c r="A348">
        <v>253</v>
      </c>
      <c r="B348">
        <v>56</v>
      </c>
      <c r="C348">
        <v>-34</v>
      </c>
      <c r="D348" s="1">
        <v>41587</v>
      </c>
      <c r="E348">
        <v>385</v>
      </c>
      <c r="F348">
        <v>70</v>
      </c>
      <c r="G348" t="s">
        <v>39</v>
      </c>
      <c r="H348" t="s">
        <v>36</v>
      </c>
      <c r="I348">
        <v>21</v>
      </c>
      <c r="J348" t="s">
        <v>40</v>
      </c>
      <c r="K348" t="s">
        <v>41</v>
      </c>
      <c r="L348" t="s">
        <v>53</v>
      </c>
      <c r="M348">
        <v>16</v>
      </c>
      <c r="N348">
        <v>126</v>
      </c>
      <c r="O348" t="s">
        <v>67</v>
      </c>
      <c r="P348">
        <v>40</v>
      </c>
      <c r="Q348">
        <v>70</v>
      </c>
      <c r="R348">
        <v>50</v>
      </c>
      <c r="S348">
        <v>110</v>
      </c>
      <c r="T348">
        <v>54</v>
      </c>
      <c r="U348" t="s">
        <v>35</v>
      </c>
    </row>
    <row r="349" spans="1:21" x14ac:dyDescent="0.35">
      <c r="A349">
        <v>405</v>
      </c>
      <c r="B349">
        <v>56</v>
      </c>
      <c r="C349">
        <v>-34</v>
      </c>
      <c r="D349" s="1">
        <v>41617</v>
      </c>
      <c r="E349">
        <v>385</v>
      </c>
      <c r="F349">
        <v>70</v>
      </c>
      <c r="G349" t="s">
        <v>39</v>
      </c>
      <c r="H349" t="s">
        <v>29</v>
      </c>
      <c r="I349">
        <v>21</v>
      </c>
      <c r="J349" t="s">
        <v>23</v>
      </c>
      <c r="K349" t="s">
        <v>24</v>
      </c>
      <c r="L349" t="s">
        <v>61</v>
      </c>
      <c r="M349">
        <v>16</v>
      </c>
      <c r="N349">
        <v>126</v>
      </c>
      <c r="O349" t="s">
        <v>47</v>
      </c>
      <c r="P349">
        <v>40</v>
      </c>
      <c r="Q349">
        <v>70</v>
      </c>
      <c r="R349">
        <v>50</v>
      </c>
      <c r="S349">
        <v>110</v>
      </c>
      <c r="T349">
        <v>54</v>
      </c>
      <c r="U349" t="s">
        <v>27</v>
      </c>
    </row>
    <row r="350" spans="1:21" x14ac:dyDescent="0.35">
      <c r="A350">
        <v>435</v>
      </c>
      <c r="B350">
        <v>45</v>
      </c>
      <c r="C350">
        <v>-37</v>
      </c>
      <c r="D350" t="s">
        <v>270</v>
      </c>
      <c r="E350">
        <v>447</v>
      </c>
      <c r="F350">
        <v>69</v>
      </c>
      <c r="G350" t="s">
        <v>39</v>
      </c>
      <c r="H350" t="s">
        <v>36</v>
      </c>
      <c r="I350">
        <v>14</v>
      </c>
      <c r="J350" t="s">
        <v>23</v>
      </c>
      <c r="K350" t="s">
        <v>24</v>
      </c>
      <c r="L350" t="s">
        <v>25</v>
      </c>
      <c r="M350">
        <v>23</v>
      </c>
      <c r="N350">
        <v>114</v>
      </c>
      <c r="O350" t="s">
        <v>49</v>
      </c>
      <c r="P350">
        <v>20</v>
      </c>
      <c r="Q350">
        <v>70</v>
      </c>
      <c r="R350">
        <v>60</v>
      </c>
      <c r="S350">
        <v>90</v>
      </c>
      <c r="T350">
        <v>46</v>
      </c>
      <c r="U350" t="s">
        <v>27</v>
      </c>
    </row>
    <row r="351" spans="1:21" x14ac:dyDescent="0.35">
      <c r="A351">
        <v>567</v>
      </c>
      <c r="B351">
        <v>52</v>
      </c>
      <c r="C351">
        <v>-13</v>
      </c>
      <c r="D351" t="s">
        <v>271</v>
      </c>
      <c r="E351">
        <v>509</v>
      </c>
      <c r="F351">
        <v>73</v>
      </c>
      <c r="G351" t="s">
        <v>21</v>
      </c>
      <c r="H351" t="s">
        <v>22</v>
      </c>
      <c r="I351">
        <v>47</v>
      </c>
      <c r="J351" t="s">
        <v>40</v>
      </c>
      <c r="K351" t="s">
        <v>45</v>
      </c>
      <c r="L351" t="s">
        <v>46</v>
      </c>
      <c r="M351">
        <v>-3</v>
      </c>
      <c r="N351">
        <v>125</v>
      </c>
      <c r="O351" t="s">
        <v>156</v>
      </c>
      <c r="P351">
        <v>50</v>
      </c>
      <c r="Q351">
        <v>70</v>
      </c>
      <c r="R351">
        <v>10</v>
      </c>
      <c r="S351">
        <v>120</v>
      </c>
      <c r="T351">
        <v>76</v>
      </c>
      <c r="U351" t="s">
        <v>27</v>
      </c>
    </row>
    <row r="352" spans="1:21" x14ac:dyDescent="0.35">
      <c r="A352">
        <v>614</v>
      </c>
      <c r="B352">
        <v>46</v>
      </c>
      <c r="C352">
        <v>-8</v>
      </c>
      <c r="D352" t="s">
        <v>272</v>
      </c>
      <c r="E352">
        <v>424</v>
      </c>
      <c r="F352">
        <v>68</v>
      </c>
      <c r="G352" t="s">
        <v>21</v>
      </c>
      <c r="H352" t="s">
        <v>22</v>
      </c>
      <c r="I352">
        <v>14</v>
      </c>
      <c r="J352" t="s">
        <v>40</v>
      </c>
      <c r="K352" t="s">
        <v>45</v>
      </c>
      <c r="L352" t="s">
        <v>52</v>
      </c>
      <c r="M352">
        <v>32</v>
      </c>
      <c r="N352">
        <v>114</v>
      </c>
      <c r="O352" t="s">
        <v>156</v>
      </c>
      <c r="P352">
        <v>40</v>
      </c>
      <c r="Q352">
        <v>70</v>
      </c>
      <c r="R352">
        <v>40</v>
      </c>
      <c r="S352">
        <v>110</v>
      </c>
      <c r="T352">
        <v>36</v>
      </c>
      <c r="U352" t="s">
        <v>35</v>
      </c>
    </row>
    <row r="353" spans="1:21" x14ac:dyDescent="0.35">
      <c r="A353">
        <v>303</v>
      </c>
      <c r="B353">
        <v>52</v>
      </c>
      <c r="C353">
        <v>-14</v>
      </c>
      <c r="D353" t="s">
        <v>273</v>
      </c>
      <c r="E353">
        <v>509</v>
      </c>
      <c r="F353">
        <v>73</v>
      </c>
      <c r="G353" t="s">
        <v>21</v>
      </c>
      <c r="H353" t="s">
        <v>22</v>
      </c>
      <c r="I353">
        <v>47</v>
      </c>
      <c r="J353" t="s">
        <v>23</v>
      </c>
      <c r="K353" t="s">
        <v>24</v>
      </c>
      <c r="L353" t="s">
        <v>25</v>
      </c>
      <c r="M353">
        <v>-4</v>
      </c>
      <c r="N353">
        <v>125</v>
      </c>
      <c r="O353" t="s">
        <v>26</v>
      </c>
      <c r="P353">
        <v>40</v>
      </c>
      <c r="Q353">
        <v>70</v>
      </c>
      <c r="R353">
        <v>10</v>
      </c>
      <c r="S353">
        <v>110</v>
      </c>
      <c r="T353">
        <v>77</v>
      </c>
      <c r="U353" t="s">
        <v>27</v>
      </c>
    </row>
    <row r="354" spans="1:21" x14ac:dyDescent="0.35">
      <c r="A354">
        <v>720</v>
      </c>
      <c r="B354">
        <v>59</v>
      </c>
      <c r="C354">
        <v>-8</v>
      </c>
      <c r="D354" t="s">
        <v>274</v>
      </c>
      <c r="E354">
        <v>411</v>
      </c>
      <c r="F354">
        <v>79</v>
      </c>
      <c r="G354" t="s">
        <v>21</v>
      </c>
      <c r="H354" t="s">
        <v>22</v>
      </c>
      <c r="I354">
        <v>19</v>
      </c>
      <c r="J354" t="s">
        <v>23</v>
      </c>
      <c r="K354" t="s">
        <v>24</v>
      </c>
      <c r="L354" t="s">
        <v>28</v>
      </c>
      <c r="M354">
        <v>32</v>
      </c>
      <c r="N354">
        <v>138</v>
      </c>
      <c r="O354" t="s">
        <v>26</v>
      </c>
      <c r="P354">
        <v>50</v>
      </c>
      <c r="Q354">
        <v>70</v>
      </c>
      <c r="R354">
        <v>40</v>
      </c>
      <c r="S354">
        <v>120</v>
      </c>
      <c r="T354">
        <v>47</v>
      </c>
      <c r="U354" t="s">
        <v>27</v>
      </c>
    </row>
    <row r="355" spans="1:21" x14ac:dyDescent="0.35">
      <c r="A355">
        <v>713</v>
      </c>
      <c r="B355">
        <v>59</v>
      </c>
      <c r="C355">
        <v>-8</v>
      </c>
      <c r="D355" t="s">
        <v>275</v>
      </c>
      <c r="E355">
        <v>411</v>
      </c>
      <c r="F355">
        <v>79</v>
      </c>
      <c r="G355" t="s">
        <v>21</v>
      </c>
      <c r="H355" t="s">
        <v>29</v>
      </c>
      <c r="I355">
        <v>19</v>
      </c>
      <c r="J355" t="s">
        <v>23</v>
      </c>
      <c r="K355" t="s">
        <v>24</v>
      </c>
      <c r="L355" t="s">
        <v>61</v>
      </c>
      <c r="M355">
        <v>32</v>
      </c>
      <c r="N355">
        <v>138</v>
      </c>
      <c r="O355" t="s">
        <v>30</v>
      </c>
      <c r="P355">
        <v>50</v>
      </c>
      <c r="Q355">
        <v>70</v>
      </c>
      <c r="R355">
        <v>40</v>
      </c>
      <c r="S355">
        <v>120</v>
      </c>
      <c r="T355">
        <v>47</v>
      </c>
      <c r="U355" t="s">
        <v>27</v>
      </c>
    </row>
    <row r="356" spans="1:21" x14ac:dyDescent="0.35">
      <c r="A356">
        <v>718</v>
      </c>
      <c r="B356">
        <v>50</v>
      </c>
      <c r="C356">
        <v>-3</v>
      </c>
      <c r="D356" t="s">
        <v>276</v>
      </c>
      <c r="E356">
        <v>589</v>
      </c>
      <c r="F356">
        <v>73</v>
      </c>
      <c r="G356" t="s">
        <v>21</v>
      </c>
      <c r="H356" t="s">
        <v>31</v>
      </c>
      <c r="I356">
        <v>14</v>
      </c>
      <c r="J356" t="s">
        <v>23</v>
      </c>
      <c r="K356" t="s">
        <v>32</v>
      </c>
      <c r="L356" t="s">
        <v>37</v>
      </c>
      <c r="M356">
        <v>47</v>
      </c>
      <c r="N356">
        <v>123</v>
      </c>
      <c r="O356" t="s">
        <v>277</v>
      </c>
      <c r="P356">
        <v>50</v>
      </c>
      <c r="Q356">
        <v>70</v>
      </c>
      <c r="R356">
        <v>50</v>
      </c>
      <c r="S356">
        <v>120</v>
      </c>
      <c r="T356">
        <v>26</v>
      </c>
      <c r="U356" t="s">
        <v>35</v>
      </c>
    </row>
    <row r="357" spans="1:21" x14ac:dyDescent="0.35">
      <c r="A357">
        <v>860</v>
      </c>
      <c r="B357">
        <v>53</v>
      </c>
      <c r="C357">
        <v>-14</v>
      </c>
      <c r="D357" t="s">
        <v>278</v>
      </c>
      <c r="E357">
        <v>380</v>
      </c>
      <c r="F357">
        <v>71</v>
      </c>
      <c r="G357" t="s">
        <v>39</v>
      </c>
      <c r="H357" t="s">
        <v>31</v>
      </c>
      <c r="I357">
        <v>17</v>
      </c>
      <c r="J357" t="s">
        <v>40</v>
      </c>
      <c r="K357" t="s">
        <v>41</v>
      </c>
      <c r="L357" t="s">
        <v>42</v>
      </c>
      <c r="M357">
        <v>26</v>
      </c>
      <c r="N357">
        <v>124</v>
      </c>
      <c r="O357" t="s">
        <v>44</v>
      </c>
      <c r="P357">
        <v>50</v>
      </c>
      <c r="Q357">
        <v>70</v>
      </c>
      <c r="R357">
        <v>40</v>
      </c>
      <c r="S357">
        <v>120</v>
      </c>
      <c r="T357">
        <v>45</v>
      </c>
      <c r="U357" t="s">
        <v>27</v>
      </c>
    </row>
    <row r="358" spans="1:21" x14ac:dyDescent="0.35">
      <c r="A358">
        <v>435</v>
      </c>
      <c r="B358">
        <v>54</v>
      </c>
      <c r="C358">
        <v>2</v>
      </c>
      <c r="D358" t="s">
        <v>279</v>
      </c>
      <c r="E358">
        <v>885</v>
      </c>
      <c r="F358">
        <v>78</v>
      </c>
      <c r="G358" t="s">
        <v>39</v>
      </c>
      <c r="H358" t="s">
        <v>36</v>
      </c>
      <c r="I358">
        <v>15</v>
      </c>
      <c r="J358" t="s">
        <v>40</v>
      </c>
      <c r="K358" t="s">
        <v>41</v>
      </c>
      <c r="L358" t="s">
        <v>42</v>
      </c>
      <c r="M358">
        <v>52</v>
      </c>
      <c r="N358">
        <v>132</v>
      </c>
      <c r="O358" t="s">
        <v>49</v>
      </c>
      <c r="P358">
        <v>50</v>
      </c>
      <c r="Q358">
        <v>70</v>
      </c>
      <c r="R358">
        <v>50</v>
      </c>
      <c r="S358">
        <v>120</v>
      </c>
      <c r="T358">
        <v>26</v>
      </c>
      <c r="U358" t="s">
        <v>27</v>
      </c>
    </row>
    <row r="359" spans="1:21" x14ac:dyDescent="0.35">
      <c r="A359">
        <v>505</v>
      </c>
      <c r="B359">
        <v>43</v>
      </c>
      <c r="C359">
        <v>-10</v>
      </c>
      <c r="D359" t="s">
        <v>280</v>
      </c>
      <c r="E359">
        <v>452</v>
      </c>
      <c r="F359">
        <v>66</v>
      </c>
      <c r="G359" t="s">
        <v>39</v>
      </c>
      <c r="H359" t="s">
        <v>29</v>
      </c>
      <c r="I359">
        <v>14</v>
      </c>
      <c r="J359" t="s">
        <v>40</v>
      </c>
      <c r="K359" t="s">
        <v>45</v>
      </c>
      <c r="L359" t="s">
        <v>52</v>
      </c>
      <c r="M359">
        <v>20</v>
      </c>
      <c r="N359">
        <v>109</v>
      </c>
      <c r="O359" t="s">
        <v>101</v>
      </c>
      <c r="P359">
        <v>50</v>
      </c>
      <c r="Q359">
        <v>70</v>
      </c>
      <c r="R359">
        <v>30</v>
      </c>
      <c r="S359">
        <v>120</v>
      </c>
      <c r="T359">
        <v>46</v>
      </c>
      <c r="U359" t="s">
        <v>35</v>
      </c>
    </row>
    <row r="360" spans="1:21" x14ac:dyDescent="0.35">
      <c r="A360">
        <v>504</v>
      </c>
      <c r="B360">
        <v>61</v>
      </c>
      <c r="C360">
        <v>-9</v>
      </c>
      <c r="D360" t="s">
        <v>281</v>
      </c>
      <c r="E360">
        <v>-906</v>
      </c>
      <c r="F360">
        <v>86</v>
      </c>
      <c r="G360" t="s">
        <v>39</v>
      </c>
      <c r="H360" t="s">
        <v>29</v>
      </c>
      <c r="I360">
        <v>55</v>
      </c>
      <c r="J360" t="s">
        <v>40</v>
      </c>
      <c r="K360" t="s">
        <v>41</v>
      </c>
      <c r="L360" t="s">
        <v>55</v>
      </c>
      <c r="M360">
        <v>1</v>
      </c>
      <c r="N360">
        <v>147</v>
      </c>
      <c r="O360" t="s">
        <v>56</v>
      </c>
      <c r="P360">
        <v>40</v>
      </c>
      <c r="Q360">
        <v>70</v>
      </c>
      <c r="R360">
        <v>10</v>
      </c>
      <c r="S360">
        <v>110</v>
      </c>
      <c r="T360">
        <v>85</v>
      </c>
      <c r="U360" t="s">
        <v>35</v>
      </c>
    </row>
    <row r="361" spans="1:21" x14ac:dyDescent="0.35">
      <c r="A361">
        <v>541</v>
      </c>
      <c r="B361">
        <v>55</v>
      </c>
      <c r="C361">
        <v>-14</v>
      </c>
      <c r="D361" t="s">
        <v>282</v>
      </c>
      <c r="E361">
        <v>410</v>
      </c>
      <c r="F361">
        <v>69</v>
      </c>
      <c r="G361" t="s">
        <v>39</v>
      </c>
      <c r="H361" t="s">
        <v>36</v>
      </c>
      <c r="I361">
        <v>20</v>
      </c>
      <c r="J361" t="s">
        <v>40</v>
      </c>
      <c r="K361" t="s">
        <v>41</v>
      </c>
      <c r="L361" t="s">
        <v>55</v>
      </c>
      <c r="M361">
        <v>16</v>
      </c>
      <c r="N361">
        <v>124</v>
      </c>
      <c r="O361" t="s">
        <v>59</v>
      </c>
      <c r="P361">
        <v>50</v>
      </c>
      <c r="Q361">
        <v>70</v>
      </c>
      <c r="R361">
        <v>30</v>
      </c>
      <c r="S361">
        <v>120</v>
      </c>
      <c r="T361">
        <v>53</v>
      </c>
      <c r="U361" t="s">
        <v>35</v>
      </c>
    </row>
    <row r="362" spans="1:21" x14ac:dyDescent="0.35">
      <c r="A362">
        <v>860</v>
      </c>
      <c r="B362">
        <v>82</v>
      </c>
      <c r="C362">
        <v>8</v>
      </c>
      <c r="D362" t="s">
        <v>283</v>
      </c>
      <c r="E362">
        <v>601</v>
      </c>
      <c r="F362">
        <v>102</v>
      </c>
      <c r="G362" t="s">
        <v>39</v>
      </c>
      <c r="H362" t="s">
        <v>31</v>
      </c>
      <c r="I362">
        <v>31</v>
      </c>
      <c r="J362" t="s">
        <v>23</v>
      </c>
      <c r="K362" t="s">
        <v>24</v>
      </c>
      <c r="L362" t="s">
        <v>25</v>
      </c>
      <c r="M362">
        <v>38</v>
      </c>
      <c r="N362">
        <v>184</v>
      </c>
      <c r="O362" t="s">
        <v>44</v>
      </c>
      <c r="P362">
        <v>60</v>
      </c>
      <c r="Q362">
        <v>70</v>
      </c>
      <c r="R362">
        <v>30</v>
      </c>
      <c r="S362">
        <v>130</v>
      </c>
      <c r="T362">
        <v>64</v>
      </c>
      <c r="U362" t="s">
        <v>27</v>
      </c>
    </row>
    <row r="363" spans="1:21" x14ac:dyDescent="0.35">
      <c r="A363">
        <v>715</v>
      </c>
      <c r="B363">
        <v>61</v>
      </c>
      <c r="C363">
        <v>2</v>
      </c>
      <c r="D363" t="s">
        <v>284</v>
      </c>
      <c r="E363">
        <v>613</v>
      </c>
      <c r="F363">
        <v>86</v>
      </c>
      <c r="G363" t="s">
        <v>39</v>
      </c>
      <c r="H363" t="s">
        <v>22</v>
      </c>
      <c r="I363">
        <v>55</v>
      </c>
      <c r="J363" t="s">
        <v>23</v>
      </c>
      <c r="K363" t="s">
        <v>32</v>
      </c>
      <c r="L363" t="s">
        <v>70</v>
      </c>
      <c r="M363">
        <v>2</v>
      </c>
      <c r="N363">
        <v>147</v>
      </c>
      <c r="O363" t="s">
        <v>64</v>
      </c>
      <c r="P363">
        <v>50</v>
      </c>
      <c r="Q363">
        <v>70</v>
      </c>
      <c r="R363">
        <v>0</v>
      </c>
      <c r="S363">
        <v>120</v>
      </c>
      <c r="T363">
        <v>84</v>
      </c>
      <c r="U363" t="s">
        <v>35</v>
      </c>
    </row>
    <row r="364" spans="1:21" x14ac:dyDescent="0.35">
      <c r="A364">
        <v>425</v>
      </c>
      <c r="B364">
        <v>53</v>
      </c>
      <c r="C364">
        <v>-1</v>
      </c>
      <c r="D364" t="s">
        <v>285</v>
      </c>
      <c r="E364">
        <v>321</v>
      </c>
      <c r="F364">
        <v>88</v>
      </c>
      <c r="G364" t="s">
        <v>39</v>
      </c>
      <c r="H364" t="s">
        <v>36</v>
      </c>
      <c r="I364">
        <v>16</v>
      </c>
      <c r="J364" t="s">
        <v>23</v>
      </c>
      <c r="K364" t="s">
        <v>32</v>
      </c>
      <c r="L364" t="s">
        <v>33</v>
      </c>
      <c r="M364">
        <v>49</v>
      </c>
      <c r="N364">
        <v>141</v>
      </c>
      <c r="O364" t="s">
        <v>67</v>
      </c>
      <c r="P364">
        <v>30</v>
      </c>
      <c r="Q364">
        <v>70</v>
      </c>
      <c r="R364">
        <v>50</v>
      </c>
      <c r="S364">
        <v>100</v>
      </c>
      <c r="T364">
        <v>39</v>
      </c>
      <c r="U364" t="s">
        <v>35</v>
      </c>
    </row>
    <row r="365" spans="1:21" x14ac:dyDescent="0.35">
      <c r="A365">
        <v>419</v>
      </c>
      <c r="B365">
        <v>47</v>
      </c>
      <c r="C365">
        <v>-16</v>
      </c>
      <c r="D365" t="s">
        <v>286</v>
      </c>
      <c r="E365">
        <v>521</v>
      </c>
      <c r="F365">
        <v>65</v>
      </c>
      <c r="G365" t="s">
        <v>21</v>
      </c>
      <c r="H365" t="s">
        <v>22</v>
      </c>
      <c r="I365">
        <v>42</v>
      </c>
      <c r="J365" t="s">
        <v>40</v>
      </c>
      <c r="K365" t="s">
        <v>45</v>
      </c>
      <c r="L365" t="s">
        <v>46</v>
      </c>
      <c r="M365">
        <v>-6</v>
      </c>
      <c r="N365">
        <v>112</v>
      </c>
      <c r="O365" t="s">
        <v>156</v>
      </c>
      <c r="P365">
        <v>40</v>
      </c>
      <c r="Q365">
        <v>70</v>
      </c>
      <c r="R365">
        <v>10</v>
      </c>
      <c r="S365">
        <v>110</v>
      </c>
      <c r="T365">
        <v>71</v>
      </c>
      <c r="U365" t="s">
        <v>27</v>
      </c>
    </row>
    <row r="366" spans="1:21" x14ac:dyDescent="0.35">
      <c r="A366">
        <v>513</v>
      </c>
      <c r="B366">
        <v>54</v>
      </c>
      <c r="C366">
        <v>-11</v>
      </c>
      <c r="D366" t="s">
        <v>287</v>
      </c>
      <c r="E366">
        <v>424</v>
      </c>
      <c r="F366">
        <v>73</v>
      </c>
      <c r="G366" t="s">
        <v>21</v>
      </c>
      <c r="H366" t="s">
        <v>22</v>
      </c>
      <c r="I366">
        <v>17</v>
      </c>
      <c r="J366" t="s">
        <v>40</v>
      </c>
      <c r="K366" t="s">
        <v>45</v>
      </c>
      <c r="L366" t="s">
        <v>50</v>
      </c>
      <c r="M366">
        <v>29</v>
      </c>
      <c r="N366">
        <v>127</v>
      </c>
      <c r="O366" t="s">
        <v>156</v>
      </c>
      <c r="P366">
        <v>50</v>
      </c>
      <c r="Q366">
        <v>70</v>
      </c>
      <c r="R366">
        <v>40</v>
      </c>
      <c r="S366">
        <v>120</v>
      </c>
      <c r="T366">
        <v>44</v>
      </c>
      <c r="U366" t="s">
        <v>35</v>
      </c>
    </row>
    <row r="367" spans="1:21" x14ac:dyDescent="0.35">
      <c r="A367">
        <v>512</v>
      </c>
      <c r="B367">
        <v>67</v>
      </c>
      <c r="C367">
        <v>17</v>
      </c>
      <c r="D367" t="s">
        <v>288</v>
      </c>
      <c r="E367">
        <v>-1239</v>
      </c>
      <c r="F367">
        <v>101</v>
      </c>
      <c r="G367" t="s">
        <v>21</v>
      </c>
      <c r="H367" t="s">
        <v>29</v>
      </c>
      <c r="I367">
        <v>22</v>
      </c>
      <c r="J367" t="s">
        <v>40</v>
      </c>
      <c r="K367" t="s">
        <v>41</v>
      </c>
      <c r="L367" t="s">
        <v>55</v>
      </c>
      <c r="M367">
        <v>47</v>
      </c>
      <c r="N367">
        <v>168</v>
      </c>
      <c r="O367" t="s">
        <v>30</v>
      </c>
      <c r="P367">
        <v>50</v>
      </c>
      <c r="Q367">
        <v>70</v>
      </c>
      <c r="R367">
        <v>30</v>
      </c>
      <c r="S367">
        <v>120</v>
      </c>
      <c r="T367">
        <v>54</v>
      </c>
      <c r="U367" t="s">
        <v>35</v>
      </c>
    </row>
    <row r="368" spans="1:21" x14ac:dyDescent="0.35">
      <c r="A368">
        <v>309</v>
      </c>
      <c r="B368">
        <v>54</v>
      </c>
      <c r="C368">
        <v>3</v>
      </c>
      <c r="D368" s="1">
        <v>41284</v>
      </c>
      <c r="E368">
        <v>601</v>
      </c>
      <c r="F368">
        <v>79</v>
      </c>
      <c r="G368" t="s">
        <v>21</v>
      </c>
      <c r="H368" t="s">
        <v>22</v>
      </c>
      <c r="I368">
        <v>15</v>
      </c>
      <c r="J368" t="s">
        <v>23</v>
      </c>
      <c r="K368" t="s">
        <v>32</v>
      </c>
      <c r="L368" t="s">
        <v>33</v>
      </c>
      <c r="M368">
        <v>53</v>
      </c>
      <c r="N368">
        <v>133</v>
      </c>
      <c r="O368" t="s">
        <v>81</v>
      </c>
      <c r="P368">
        <v>40</v>
      </c>
      <c r="Q368">
        <v>70</v>
      </c>
      <c r="R368">
        <v>50</v>
      </c>
      <c r="S368">
        <v>110</v>
      </c>
      <c r="T368">
        <v>26</v>
      </c>
      <c r="U368" t="s">
        <v>35</v>
      </c>
    </row>
    <row r="369" spans="1:21" x14ac:dyDescent="0.35">
      <c r="A369">
        <v>816</v>
      </c>
      <c r="B369">
        <v>63</v>
      </c>
      <c r="C369">
        <v>-4</v>
      </c>
      <c r="D369" s="1">
        <v>41315</v>
      </c>
      <c r="E369">
        <v>1075</v>
      </c>
      <c r="F369">
        <v>76</v>
      </c>
      <c r="G369" t="s">
        <v>39</v>
      </c>
      <c r="H369" t="s">
        <v>22</v>
      </c>
      <c r="I369">
        <v>19</v>
      </c>
      <c r="J369" t="s">
        <v>40</v>
      </c>
      <c r="K369" t="s">
        <v>45</v>
      </c>
      <c r="L369" t="s">
        <v>46</v>
      </c>
      <c r="M369">
        <v>36</v>
      </c>
      <c r="N369">
        <v>139</v>
      </c>
      <c r="O369" t="s">
        <v>62</v>
      </c>
      <c r="P369">
        <v>60</v>
      </c>
      <c r="Q369">
        <v>70</v>
      </c>
      <c r="R369">
        <v>40</v>
      </c>
      <c r="S369">
        <v>130</v>
      </c>
      <c r="T369">
        <v>40</v>
      </c>
      <c r="U369" t="s">
        <v>27</v>
      </c>
    </row>
    <row r="370" spans="1:21" x14ac:dyDescent="0.35">
      <c r="A370">
        <v>959</v>
      </c>
      <c r="B370">
        <v>49</v>
      </c>
      <c r="C370">
        <v>-19</v>
      </c>
      <c r="D370" s="1">
        <v>41343</v>
      </c>
      <c r="E370">
        <v>392</v>
      </c>
      <c r="F370">
        <v>65</v>
      </c>
      <c r="G370" t="s">
        <v>39</v>
      </c>
      <c r="H370" t="s">
        <v>31</v>
      </c>
      <c r="I370">
        <v>16</v>
      </c>
      <c r="J370" t="s">
        <v>40</v>
      </c>
      <c r="K370" t="s">
        <v>41</v>
      </c>
      <c r="L370" t="s">
        <v>42</v>
      </c>
      <c r="M370">
        <v>21</v>
      </c>
      <c r="N370">
        <v>114</v>
      </c>
      <c r="O370" t="s">
        <v>44</v>
      </c>
      <c r="P370">
        <v>40</v>
      </c>
      <c r="Q370">
        <v>70</v>
      </c>
      <c r="R370">
        <v>40</v>
      </c>
      <c r="S370">
        <v>110</v>
      </c>
      <c r="T370">
        <v>44</v>
      </c>
      <c r="U370" t="s">
        <v>27</v>
      </c>
    </row>
    <row r="371" spans="1:21" x14ac:dyDescent="0.35">
      <c r="A371">
        <v>435</v>
      </c>
      <c r="B371">
        <v>50</v>
      </c>
      <c r="C371">
        <v>-3</v>
      </c>
      <c r="D371" s="1">
        <v>41374</v>
      </c>
      <c r="E371">
        <v>898</v>
      </c>
      <c r="F371">
        <v>73</v>
      </c>
      <c r="G371" t="s">
        <v>39</v>
      </c>
      <c r="H371" t="s">
        <v>36</v>
      </c>
      <c r="I371">
        <v>14</v>
      </c>
      <c r="J371" t="s">
        <v>40</v>
      </c>
      <c r="K371" t="s">
        <v>41</v>
      </c>
      <c r="L371" t="s">
        <v>42</v>
      </c>
      <c r="M371">
        <v>47</v>
      </c>
      <c r="N371">
        <v>123</v>
      </c>
      <c r="O371" t="s">
        <v>49</v>
      </c>
      <c r="P371">
        <v>40</v>
      </c>
      <c r="Q371">
        <v>70</v>
      </c>
      <c r="R371">
        <v>50</v>
      </c>
      <c r="S371">
        <v>110</v>
      </c>
      <c r="T371">
        <v>26</v>
      </c>
      <c r="U371" t="s">
        <v>27</v>
      </c>
    </row>
    <row r="372" spans="1:21" x14ac:dyDescent="0.35">
      <c r="A372">
        <v>603</v>
      </c>
      <c r="B372">
        <v>52</v>
      </c>
      <c r="C372">
        <v>-13</v>
      </c>
      <c r="D372" s="1">
        <v>41404</v>
      </c>
      <c r="E372">
        <v>327</v>
      </c>
      <c r="F372">
        <v>75</v>
      </c>
      <c r="G372" t="s">
        <v>39</v>
      </c>
      <c r="H372" t="s">
        <v>31</v>
      </c>
      <c r="I372">
        <v>16</v>
      </c>
      <c r="J372" t="s">
        <v>40</v>
      </c>
      <c r="K372" t="s">
        <v>45</v>
      </c>
      <c r="L372" t="s">
        <v>50</v>
      </c>
      <c r="M372">
        <v>37</v>
      </c>
      <c r="N372">
        <v>127</v>
      </c>
      <c r="O372" t="s">
        <v>51</v>
      </c>
      <c r="P372">
        <v>40</v>
      </c>
      <c r="Q372">
        <v>70</v>
      </c>
      <c r="R372">
        <v>50</v>
      </c>
      <c r="S372">
        <v>110</v>
      </c>
      <c r="T372">
        <v>38</v>
      </c>
      <c r="U372" t="s">
        <v>35</v>
      </c>
    </row>
    <row r="373" spans="1:21" x14ac:dyDescent="0.35">
      <c r="A373">
        <v>475</v>
      </c>
      <c r="B373">
        <v>55</v>
      </c>
      <c r="C373">
        <v>-12</v>
      </c>
      <c r="D373" s="1">
        <v>41435</v>
      </c>
      <c r="E373">
        <v>627</v>
      </c>
      <c r="F373">
        <v>76</v>
      </c>
      <c r="G373" t="s">
        <v>39</v>
      </c>
      <c r="H373" t="s">
        <v>31</v>
      </c>
      <c r="I373">
        <v>49</v>
      </c>
      <c r="J373" t="s">
        <v>40</v>
      </c>
      <c r="K373" t="s">
        <v>41</v>
      </c>
      <c r="L373" t="s">
        <v>53</v>
      </c>
      <c r="M373">
        <v>-2</v>
      </c>
      <c r="N373">
        <v>131</v>
      </c>
      <c r="O373" t="s">
        <v>44</v>
      </c>
      <c r="P373">
        <v>50</v>
      </c>
      <c r="Q373">
        <v>70</v>
      </c>
      <c r="R373">
        <v>10</v>
      </c>
      <c r="S373">
        <v>120</v>
      </c>
      <c r="T373">
        <v>78</v>
      </c>
      <c r="U373" t="s">
        <v>35</v>
      </c>
    </row>
    <row r="374" spans="1:21" x14ac:dyDescent="0.35">
      <c r="A374">
        <v>603</v>
      </c>
      <c r="B374">
        <v>49</v>
      </c>
      <c r="C374">
        <v>-14</v>
      </c>
      <c r="D374" s="1">
        <v>41465</v>
      </c>
      <c r="E374">
        <v>335</v>
      </c>
      <c r="F374">
        <v>69</v>
      </c>
      <c r="G374" t="s">
        <v>39</v>
      </c>
      <c r="H374" t="s">
        <v>31</v>
      </c>
      <c r="I374">
        <v>44</v>
      </c>
      <c r="J374" t="s">
        <v>40</v>
      </c>
      <c r="K374" t="s">
        <v>41</v>
      </c>
      <c r="L374" t="s">
        <v>53</v>
      </c>
      <c r="M374">
        <v>-4</v>
      </c>
      <c r="N374">
        <v>118</v>
      </c>
      <c r="O374" t="s">
        <v>51</v>
      </c>
      <c r="P374">
        <v>40</v>
      </c>
      <c r="Q374">
        <v>70</v>
      </c>
      <c r="R374">
        <v>10</v>
      </c>
      <c r="S374">
        <v>110</v>
      </c>
      <c r="T374">
        <v>73</v>
      </c>
      <c r="U374" t="s">
        <v>35</v>
      </c>
    </row>
    <row r="375" spans="1:21" x14ac:dyDescent="0.35">
      <c r="A375">
        <v>503</v>
      </c>
      <c r="B375">
        <v>41</v>
      </c>
      <c r="C375">
        <v>-19</v>
      </c>
      <c r="D375" s="1">
        <v>41496</v>
      </c>
      <c r="E375">
        <v>482</v>
      </c>
      <c r="F375">
        <v>57</v>
      </c>
      <c r="G375" t="s">
        <v>39</v>
      </c>
      <c r="H375" t="s">
        <v>36</v>
      </c>
      <c r="I375">
        <v>13</v>
      </c>
      <c r="J375" t="s">
        <v>40</v>
      </c>
      <c r="K375" t="s">
        <v>45</v>
      </c>
      <c r="L375" t="s">
        <v>52</v>
      </c>
      <c r="M375">
        <v>1</v>
      </c>
      <c r="N375">
        <v>98</v>
      </c>
      <c r="O375" t="s">
        <v>59</v>
      </c>
      <c r="P375">
        <v>40</v>
      </c>
      <c r="Q375">
        <v>70</v>
      </c>
      <c r="R375">
        <v>20</v>
      </c>
      <c r="S375">
        <v>110</v>
      </c>
      <c r="T375">
        <v>56</v>
      </c>
      <c r="U375" t="s">
        <v>35</v>
      </c>
    </row>
    <row r="376" spans="1:21" x14ac:dyDescent="0.35">
      <c r="A376">
        <v>503</v>
      </c>
      <c r="B376">
        <v>54</v>
      </c>
      <c r="C376">
        <v>-12</v>
      </c>
      <c r="D376" s="1">
        <v>41527</v>
      </c>
      <c r="E376">
        <v>424</v>
      </c>
      <c r="F376">
        <v>73</v>
      </c>
      <c r="G376" t="s">
        <v>39</v>
      </c>
      <c r="H376" t="s">
        <v>36</v>
      </c>
      <c r="I376">
        <v>17</v>
      </c>
      <c r="J376" t="s">
        <v>40</v>
      </c>
      <c r="K376" t="s">
        <v>41</v>
      </c>
      <c r="L376" t="s">
        <v>53</v>
      </c>
      <c r="M376">
        <v>28</v>
      </c>
      <c r="N376">
        <v>127</v>
      </c>
      <c r="O376" t="s">
        <v>59</v>
      </c>
      <c r="P376">
        <v>50</v>
      </c>
      <c r="Q376">
        <v>70</v>
      </c>
      <c r="R376">
        <v>40</v>
      </c>
      <c r="S376">
        <v>120</v>
      </c>
      <c r="T376">
        <v>45</v>
      </c>
      <c r="U376" t="s">
        <v>35</v>
      </c>
    </row>
    <row r="377" spans="1:21" x14ac:dyDescent="0.35">
      <c r="A377">
        <v>405</v>
      </c>
      <c r="B377">
        <v>65</v>
      </c>
      <c r="C377">
        <v>2</v>
      </c>
      <c r="D377" s="1">
        <v>41557</v>
      </c>
      <c r="E377">
        <v>403</v>
      </c>
      <c r="F377">
        <v>80</v>
      </c>
      <c r="G377" t="s">
        <v>39</v>
      </c>
      <c r="H377" t="s">
        <v>29</v>
      </c>
      <c r="I377">
        <v>24</v>
      </c>
      <c r="J377" t="s">
        <v>23</v>
      </c>
      <c r="K377" t="s">
        <v>24</v>
      </c>
      <c r="L377" t="s">
        <v>61</v>
      </c>
      <c r="M377">
        <v>22</v>
      </c>
      <c r="N377">
        <v>145</v>
      </c>
      <c r="O377" t="s">
        <v>47</v>
      </c>
      <c r="P377">
        <v>60</v>
      </c>
      <c r="Q377">
        <v>70</v>
      </c>
      <c r="R377">
        <v>20</v>
      </c>
      <c r="S377">
        <v>130</v>
      </c>
      <c r="T377">
        <v>58</v>
      </c>
      <c r="U377" t="s">
        <v>27</v>
      </c>
    </row>
    <row r="378" spans="1:21" x14ac:dyDescent="0.35">
      <c r="A378">
        <v>435</v>
      </c>
      <c r="B378">
        <v>52</v>
      </c>
      <c r="C378">
        <v>-4</v>
      </c>
      <c r="D378" s="1">
        <v>41588</v>
      </c>
      <c r="E378">
        <v>327</v>
      </c>
      <c r="F378">
        <v>75</v>
      </c>
      <c r="G378" t="s">
        <v>39</v>
      </c>
      <c r="H378" t="s">
        <v>36</v>
      </c>
      <c r="I378">
        <v>16</v>
      </c>
      <c r="J378" t="s">
        <v>23</v>
      </c>
      <c r="K378" t="s">
        <v>24</v>
      </c>
      <c r="L378" t="s">
        <v>61</v>
      </c>
      <c r="M378">
        <v>36</v>
      </c>
      <c r="N378">
        <v>127</v>
      </c>
      <c r="O378" t="s">
        <v>49</v>
      </c>
      <c r="P378">
        <v>40</v>
      </c>
      <c r="Q378">
        <v>70</v>
      </c>
      <c r="R378">
        <v>40</v>
      </c>
      <c r="S378">
        <v>110</v>
      </c>
      <c r="T378">
        <v>39</v>
      </c>
      <c r="U378" t="s">
        <v>27</v>
      </c>
    </row>
    <row r="379" spans="1:21" x14ac:dyDescent="0.35">
      <c r="A379">
        <v>801</v>
      </c>
      <c r="B379">
        <v>48</v>
      </c>
      <c r="C379">
        <v>-12</v>
      </c>
      <c r="D379" s="1">
        <v>41618</v>
      </c>
      <c r="E379">
        <v>462</v>
      </c>
      <c r="F379">
        <v>74</v>
      </c>
      <c r="G379" t="s">
        <v>39</v>
      </c>
      <c r="H379" t="s">
        <v>36</v>
      </c>
      <c r="I379">
        <v>15</v>
      </c>
      <c r="J379" t="s">
        <v>23</v>
      </c>
      <c r="K379" t="s">
        <v>24</v>
      </c>
      <c r="L379" t="s">
        <v>25</v>
      </c>
      <c r="M379">
        <v>28</v>
      </c>
      <c r="N379">
        <v>122</v>
      </c>
      <c r="O379" t="s">
        <v>49</v>
      </c>
      <c r="P379">
        <v>40</v>
      </c>
      <c r="Q379">
        <v>70</v>
      </c>
      <c r="R379">
        <v>40</v>
      </c>
      <c r="S379">
        <v>110</v>
      </c>
      <c r="T379">
        <v>46</v>
      </c>
      <c r="U379" t="s">
        <v>27</v>
      </c>
    </row>
    <row r="380" spans="1:21" x14ac:dyDescent="0.35">
      <c r="A380">
        <v>425</v>
      </c>
      <c r="B380">
        <v>49</v>
      </c>
      <c r="C380">
        <v>-4</v>
      </c>
      <c r="D380" t="s">
        <v>289</v>
      </c>
      <c r="E380">
        <v>845</v>
      </c>
      <c r="F380">
        <v>71</v>
      </c>
      <c r="G380" t="s">
        <v>39</v>
      </c>
      <c r="H380" t="s">
        <v>36</v>
      </c>
      <c r="I380">
        <v>13</v>
      </c>
      <c r="J380" t="s">
        <v>23</v>
      </c>
      <c r="K380" t="s">
        <v>24</v>
      </c>
      <c r="L380" t="s">
        <v>25</v>
      </c>
      <c r="M380">
        <v>46</v>
      </c>
      <c r="N380">
        <v>120</v>
      </c>
      <c r="O380" t="s">
        <v>67</v>
      </c>
      <c r="P380">
        <v>40</v>
      </c>
      <c r="Q380">
        <v>70</v>
      </c>
      <c r="R380">
        <v>50</v>
      </c>
      <c r="S380">
        <v>110</v>
      </c>
      <c r="T380">
        <v>25</v>
      </c>
      <c r="U380" t="s">
        <v>27</v>
      </c>
    </row>
    <row r="381" spans="1:21" x14ac:dyDescent="0.35">
      <c r="A381">
        <v>860</v>
      </c>
      <c r="B381">
        <v>50</v>
      </c>
      <c r="C381">
        <v>-3</v>
      </c>
      <c r="D381" t="s">
        <v>290</v>
      </c>
      <c r="E381">
        <v>898</v>
      </c>
      <c r="F381">
        <v>73</v>
      </c>
      <c r="G381" t="s">
        <v>39</v>
      </c>
      <c r="H381" t="s">
        <v>31</v>
      </c>
      <c r="I381">
        <v>14</v>
      </c>
      <c r="J381" t="s">
        <v>23</v>
      </c>
      <c r="K381" t="s">
        <v>32</v>
      </c>
      <c r="L381" t="s">
        <v>33</v>
      </c>
      <c r="M381">
        <v>47</v>
      </c>
      <c r="N381">
        <v>123</v>
      </c>
      <c r="O381" t="s">
        <v>44</v>
      </c>
      <c r="P381">
        <v>50</v>
      </c>
      <c r="Q381">
        <v>70</v>
      </c>
      <c r="R381">
        <v>50</v>
      </c>
      <c r="S381">
        <v>120</v>
      </c>
      <c r="T381">
        <v>26</v>
      </c>
      <c r="U381" t="s">
        <v>35</v>
      </c>
    </row>
    <row r="382" spans="1:21" x14ac:dyDescent="0.35">
      <c r="A382">
        <v>234</v>
      </c>
      <c r="B382">
        <v>51</v>
      </c>
      <c r="C382">
        <v>-37</v>
      </c>
      <c r="D382" t="s">
        <v>291</v>
      </c>
      <c r="E382">
        <v>503</v>
      </c>
      <c r="F382">
        <v>71</v>
      </c>
      <c r="G382" t="s">
        <v>21</v>
      </c>
      <c r="H382" t="s">
        <v>22</v>
      </c>
      <c r="I382">
        <v>46</v>
      </c>
      <c r="J382" t="s">
        <v>40</v>
      </c>
      <c r="K382" t="s">
        <v>45</v>
      </c>
      <c r="L382" t="s">
        <v>46</v>
      </c>
      <c r="M382">
        <v>-7</v>
      </c>
      <c r="N382">
        <v>130</v>
      </c>
      <c r="O382" t="s">
        <v>156</v>
      </c>
      <c r="P382">
        <v>40</v>
      </c>
      <c r="Q382">
        <v>70</v>
      </c>
      <c r="R382">
        <v>30</v>
      </c>
      <c r="S382">
        <v>110</v>
      </c>
      <c r="T382">
        <v>76</v>
      </c>
      <c r="U382" t="s">
        <v>27</v>
      </c>
    </row>
    <row r="383" spans="1:21" x14ac:dyDescent="0.35">
      <c r="A383">
        <v>614</v>
      </c>
      <c r="B383">
        <v>52</v>
      </c>
      <c r="C383">
        <v>-21</v>
      </c>
      <c r="D383" t="s">
        <v>292</v>
      </c>
      <c r="E383">
        <v>405</v>
      </c>
      <c r="F383">
        <v>71</v>
      </c>
      <c r="G383" t="s">
        <v>21</v>
      </c>
      <c r="H383" t="s">
        <v>22</v>
      </c>
      <c r="I383">
        <v>17</v>
      </c>
      <c r="J383" t="s">
        <v>40</v>
      </c>
      <c r="K383" t="s">
        <v>45</v>
      </c>
      <c r="L383" t="s">
        <v>50</v>
      </c>
      <c r="M383">
        <v>39</v>
      </c>
      <c r="N383">
        <v>131</v>
      </c>
      <c r="O383" t="s">
        <v>156</v>
      </c>
      <c r="P383">
        <v>40</v>
      </c>
      <c r="Q383">
        <v>70</v>
      </c>
      <c r="R383">
        <v>60</v>
      </c>
      <c r="S383">
        <v>110</v>
      </c>
      <c r="T383">
        <v>45</v>
      </c>
      <c r="U383" t="s">
        <v>35</v>
      </c>
    </row>
    <row r="384" spans="1:21" x14ac:dyDescent="0.35">
      <c r="A384">
        <v>937</v>
      </c>
      <c r="B384">
        <v>43</v>
      </c>
      <c r="C384">
        <v>-18</v>
      </c>
      <c r="D384" t="s">
        <v>293</v>
      </c>
      <c r="E384">
        <v>419</v>
      </c>
      <c r="F384">
        <v>64</v>
      </c>
      <c r="G384" t="s">
        <v>21</v>
      </c>
      <c r="H384" t="s">
        <v>22</v>
      </c>
      <c r="I384">
        <v>13</v>
      </c>
      <c r="J384" t="s">
        <v>40</v>
      </c>
      <c r="K384" t="s">
        <v>45</v>
      </c>
      <c r="L384" t="s">
        <v>52</v>
      </c>
      <c r="M384">
        <v>42</v>
      </c>
      <c r="N384">
        <v>114</v>
      </c>
      <c r="O384" t="s">
        <v>156</v>
      </c>
      <c r="P384">
        <v>30</v>
      </c>
      <c r="Q384">
        <v>70</v>
      </c>
      <c r="R384">
        <v>60</v>
      </c>
      <c r="S384">
        <v>100</v>
      </c>
      <c r="T384">
        <v>36</v>
      </c>
      <c r="U384" t="s">
        <v>35</v>
      </c>
    </row>
    <row r="385" spans="1:21" x14ac:dyDescent="0.35">
      <c r="A385">
        <v>774</v>
      </c>
      <c r="B385">
        <v>51</v>
      </c>
      <c r="C385">
        <v>-46</v>
      </c>
      <c r="D385" t="s">
        <v>294</v>
      </c>
      <c r="E385">
        <v>542</v>
      </c>
      <c r="F385">
        <v>65</v>
      </c>
      <c r="G385" t="s">
        <v>21</v>
      </c>
      <c r="H385" t="s">
        <v>31</v>
      </c>
      <c r="I385">
        <v>46</v>
      </c>
      <c r="J385" t="s">
        <v>40</v>
      </c>
      <c r="K385" t="s">
        <v>41</v>
      </c>
      <c r="L385" t="s">
        <v>53</v>
      </c>
      <c r="M385">
        <v>-16</v>
      </c>
      <c r="N385">
        <v>124</v>
      </c>
      <c r="O385" t="s">
        <v>76</v>
      </c>
      <c r="P385">
        <v>30</v>
      </c>
      <c r="Q385">
        <v>70</v>
      </c>
      <c r="R385">
        <v>30</v>
      </c>
      <c r="S385">
        <v>100</v>
      </c>
      <c r="T385">
        <v>76</v>
      </c>
      <c r="U385" t="s">
        <v>35</v>
      </c>
    </row>
    <row r="386" spans="1:21" x14ac:dyDescent="0.35">
      <c r="A386">
        <v>682</v>
      </c>
      <c r="B386">
        <v>72</v>
      </c>
      <c r="C386">
        <v>32</v>
      </c>
      <c r="D386" t="s">
        <v>295</v>
      </c>
      <c r="E386">
        <v>-868</v>
      </c>
      <c r="F386">
        <v>110</v>
      </c>
      <c r="G386" t="s">
        <v>21</v>
      </c>
      <c r="H386" t="s">
        <v>29</v>
      </c>
      <c r="I386">
        <v>23</v>
      </c>
      <c r="J386" t="s">
        <v>40</v>
      </c>
      <c r="K386" t="s">
        <v>41</v>
      </c>
      <c r="L386" t="s">
        <v>55</v>
      </c>
      <c r="M386">
        <v>82</v>
      </c>
      <c r="N386">
        <v>194</v>
      </c>
      <c r="O386" t="s">
        <v>30</v>
      </c>
      <c r="P386">
        <v>40</v>
      </c>
      <c r="Q386">
        <v>70</v>
      </c>
      <c r="R386">
        <v>50</v>
      </c>
      <c r="S386">
        <v>110</v>
      </c>
      <c r="T386">
        <v>55</v>
      </c>
      <c r="U386" t="s">
        <v>35</v>
      </c>
    </row>
    <row r="387" spans="1:21" x14ac:dyDescent="0.35">
      <c r="A387">
        <v>772</v>
      </c>
      <c r="B387">
        <v>48</v>
      </c>
      <c r="C387">
        <v>8</v>
      </c>
      <c r="D387" t="s">
        <v>296</v>
      </c>
      <c r="E387">
        <v>851</v>
      </c>
      <c r="F387">
        <v>70</v>
      </c>
      <c r="G387" t="s">
        <v>21</v>
      </c>
      <c r="H387" t="s">
        <v>31</v>
      </c>
      <c r="I387">
        <v>13</v>
      </c>
      <c r="J387" t="s">
        <v>23</v>
      </c>
      <c r="K387" t="s">
        <v>32</v>
      </c>
      <c r="L387" t="s">
        <v>37</v>
      </c>
      <c r="M387">
        <v>68</v>
      </c>
      <c r="N387">
        <v>126</v>
      </c>
      <c r="O387" t="s">
        <v>34</v>
      </c>
      <c r="P387">
        <v>50</v>
      </c>
      <c r="Q387">
        <v>70</v>
      </c>
      <c r="R387">
        <v>60</v>
      </c>
      <c r="S387">
        <v>120</v>
      </c>
      <c r="T387">
        <v>24</v>
      </c>
      <c r="U387" t="s">
        <v>35</v>
      </c>
    </row>
    <row r="388" spans="1:21" x14ac:dyDescent="0.35">
      <c r="A388">
        <v>225</v>
      </c>
      <c r="B388">
        <v>60</v>
      </c>
      <c r="C388">
        <v>16</v>
      </c>
      <c r="D388" t="s">
        <v>297</v>
      </c>
      <c r="E388">
        <v>329</v>
      </c>
      <c r="F388">
        <v>99</v>
      </c>
      <c r="G388" t="s">
        <v>39</v>
      </c>
      <c r="H388" t="s">
        <v>29</v>
      </c>
      <c r="I388">
        <v>18</v>
      </c>
      <c r="J388" t="s">
        <v>40</v>
      </c>
      <c r="K388" t="s">
        <v>41</v>
      </c>
      <c r="L388" t="s">
        <v>53</v>
      </c>
      <c r="M388">
        <v>86</v>
      </c>
      <c r="N388">
        <v>169</v>
      </c>
      <c r="O388" t="s">
        <v>56</v>
      </c>
      <c r="P388">
        <v>30</v>
      </c>
      <c r="Q388">
        <v>70</v>
      </c>
      <c r="R388">
        <v>70</v>
      </c>
      <c r="S388">
        <v>100</v>
      </c>
      <c r="T388">
        <v>41</v>
      </c>
      <c r="U388" t="s">
        <v>35</v>
      </c>
    </row>
    <row r="389" spans="1:21" x14ac:dyDescent="0.35">
      <c r="A389">
        <v>541</v>
      </c>
      <c r="B389">
        <v>52</v>
      </c>
      <c r="C389">
        <v>-20</v>
      </c>
      <c r="D389" t="s">
        <v>298</v>
      </c>
      <c r="E389">
        <v>405</v>
      </c>
      <c r="F389">
        <v>71</v>
      </c>
      <c r="G389" t="s">
        <v>39</v>
      </c>
      <c r="H389" t="s">
        <v>36</v>
      </c>
      <c r="I389">
        <v>17</v>
      </c>
      <c r="J389" t="s">
        <v>40</v>
      </c>
      <c r="K389" t="s">
        <v>41</v>
      </c>
      <c r="L389" t="s">
        <v>53</v>
      </c>
      <c r="M389">
        <v>40</v>
      </c>
      <c r="N389">
        <v>131</v>
      </c>
      <c r="O389" t="s">
        <v>59</v>
      </c>
      <c r="P389">
        <v>30</v>
      </c>
      <c r="Q389">
        <v>70</v>
      </c>
      <c r="R389">
        <v>60</v>
      </c>
      <c r="S389">
        <v>100</v>
      </c>
      <c r="T389">
        <v>44</v>
      </c>
      <c r="U389" t="s">
        <v>35</v>
      </c>
    </row>
    <row r="390" spans="1:21" x14ac:dyDescent="0.35">
      <c r="A390">
        <v>425</v>
      </c>
      <c r="B390">
        <v>56</v>
      </c>
      <c r="C390">
        <v>-26</v>
      </c>
      <c r="D390" t="s">
        <v>299</v>
      </c>
      <c r="E390">
        <v>385</v>
      </c>
      <c r="F390">
        <v>70</v>
      </c>
      <c r="G390" t="s">
        <v>39</v>
      </c>
      <c r="H390" t="s">
        <v>36</v>
      </c>
      <c r="I390">
        <v>21</v>
      </c>
      <c r="J390" t="s">
        <v>40</v>
      </c>
      <c r="K390" t="s">
        <v>41</v>
      </c>
      <c r="L390" t="s">
        <v>53</v>
      </c>
      <c r="M390">
        <v>24</v>
      </c>
      <c r="N390">
        <v>134</v>
      </c>
      <c r="O390" t="s">
        <v>67</v>
      </c>
      <c r="P390">
        <v>40</v>
      </c>
      <c r="Q390">
        <v>70</v>
      </c>
      <c r="R390">
        <v>50</v>
      </c>
      <c r="S390">
        <v>110</v>
      </c>
      <c r="T390">
        <v>54</v>
      </c>
      <c r="U390" t="s">
        <v>35</v>
      </c>
    </row>
    <row r="391" spans="1:21" x14ac:dyDescent="0.35">
      <c r="A391">
        <v>580</v>
      </c>
      <c r="B391">
        <v>56</v>
      </c>
      <c r="C391">
        <v>-26</v>
      </c>
      <c r="D391" t="s">
        <v>300</v>
      </c>
      <c r="E391">
        <v>385</v>
      </c>
      <c r="F391">
        <v>70</v>
      </c>
      <c r="G391" t="s">
        <v>39</v>
      </c>
      <c r="H391" t="s">
        <v>29</v>
      </c>
      <c r="I391">
        <v>21</v>
      </c>
      <c r="J391" t="s">
        <v>23</v>
      </c>
      <c r="K391" t="s">
        <v>24</v>
      </c>
      <c r="L391" t="s">
        <v>61</v>
      </c>
      <c r="M391">
        <v>24</v>
      </c>
      <c r="N391">
        <v>134</v>
      </c>
      <c r="O391" t="s">
        <v>47</v>
      </c>
      <c r="P391">
        <v>40</v>
      </c>
      <c r="Q391">
        <v>70</v>
      </c>
      <c r="R391">
        <v>50</v>
      </c>
      <c r="S391">
        <v>110</v>
      </c>
      <c r="T391">
        <v>54</v>
      </c>
      <c r="U391" t="s">
        <v>27</v>
      </c>
    </row>
    <row r="392" spans="1:21" x14ac:dyDescent="0.35">
      <c r="A392">
        <v>435</v>
      </c>
      <c r="B392">
        <v>45</v>
      </c>
      <c r="C392">
        <v>-26</v>
      </c>
      <c r="D392" t="s">
        <v>301</v>
      </c>
      <c r="E392">
        <v>447</v>
      </c>
      <c r="F392">
        <v>69</v>
      </c>
      <c r="G392" t="s">
        <v>39</v>
      </c>
      <c r="H392" t="s">
        <v>36</v>
      </c>
      <c r="I392">
        <v>14</v>
      </c>
      <c r="J392" t="s">
        <v>23</v>
      </c>
      <c r="K392" t="s">
        <v>24</v>
      </c>
      <c r="L392" t="s">
        <v>25</v>
      </c>
      <c r="M392">
        <v>34</v>
      </c>
      <c r="N392">
        <v>121</v>
      </c>
      <c r="O392" t="s">
        <v>49</v>
      </c>
      <c r="P392">
        <v>20</v>
      </c>
      <c r="Q392">
        <v>70</v>
      </c>
      <c r="R392">
        <v>60</v>
      </c>
      <c r="S392">
        <v>90</v>
      </c>
      <c r="T392">
        <v>46</v>
      </c>
      <c r="U392" t="s">
        <v>27</v>
      </c>
    </row>
    <row r="393" spans="1:21" x14ac:dyDescent="0.35">
      <c r="A393">
        <v>614</v>
      </c>
      <c r="B393">
        <v>52</v>
      </c>
      <c r="C393">
        <v>-14</v>
      </c>
      <c r="D393" t="s">
        <v>302</v>
      </c>
      <c r="E393">
        <v>509</v>
      </c>
      <c r="F393">
        <v>73</v>
      </c>
      <c r="G393" t="s">
        <v>21</v>
      </c>
      <c r="H393" t="s">
        <v>22</v>
      </c>
      <c r="I393">
        <v>47</v>
      </c>
      <c r="J393" t="s">
        <v>40</v>
      </c>
      <c r="K393" t="s">
        <v>45</v>
      </c>
      <c r="L393" t="s">
        <v>46</v>
      </c>
      <c r="M393">
        <v>-4</v>
      </c>
      <c r="N393">
        <v>133</v>
      </c>
      <c r="O393" t="s">
        <v>156</v>
      </c>
      <c r="P393">
        <v>50</v>
      </c>
      <c r="Q393">
        <v>70</v>
      </c>
      <c r="R393">
        <v>10</v>
      </c>
      <c r="S393">
        <v>120</v>
      </c>
      <c r="T393">
        <v>76</v>
      </c>
      <c r="U393" t="s">
        <v>27</v>
      </c>
    </row>
    <row r="394" spans="1:21" x14ac:dyDescent="0.35">
      <c r="A394">
        <v>234</v>
      </c>
      <c r="B394">
        <v>46</v>
      </c>
      <c r="C394">
        <v>7</v>
      </c>
      <c r="D394" t="s">
        <v>303</v>
      </c>
      <c r="E394">
        <v>424</v>
      </c>
      <c r="F394">
        <v>68</v>
      </c>
      <c r="G394" t="s">
        <v>21</v>
      </c>
      <c r="H394" t="s">
        <v>22</v>
      </c>
      <c r="I394">
        <v>14</v>
      </c>
      <c r="J394" t="s">
        <v>40</v>
      </c>
      <c r="K394" t="s">
        <v>45</v>
      </c>
      <c r="L394" t="s">
        <v>52</v>
      </c>
      <c r="M394">
        <v>47</v>
      </c>
      <c r="N394">
        <v>121</v>
      </c>
      <c r="O394" t="s">
        <v>156</v>
      </c>
      <c r="P394">
        <v>40</v>
      </c>
      <c r="Q394">
        <v>70</v>
      </c>
      <c r="R394">
        <v>40</v>
      </c>
      <c r="S394">
        <v>110</v>
      </c>
      <c r="T394">
        <v>36</v>
      </c>
      <c r="U394" t="s">
        <v>35</v>
      </c>
    </row>
    <row r="395" spans="1:21" x14ac:dyDescent="0.35">
      <c r="A395">
        <v>970</v>
      </c>
      <c r="B395">
        <v>52</v>
      </c>
      <c r="C395">
        <v>-16</v>
      </c>
      <c r="D395" t="s">
        <v>304</v>
      </c>
      <c r="E395">
        <v>509</v>
      </c>
      <c r="F395">
        <v>73</v>
      </c>
      <c r="G395" t="s">
        <v>21</v>
      </c>
      <c r="H395" t="s">
        <v>22</v>
      </c>
      <c r="I395">
        <v>47</v>
      </c>
      <c r="J395" t="s">
        <v>23</v>
      </c>
      <c r="K395" t="s">
        <v>24</v>
      </c>
      <c r="L395" t="s">
        <v>25</v>
      </c>
      <c r="M395">
        <v>-6</v>
      </c>
      <c r="N395">
        <v>133</v>
      </c>
      <c r="O395" t="s">
        <v>26</v>
      </c>
      <c r="P395">
        <v>40</v>
      </c>
      <c r="Q395">
        <v>70</v>
      </c>
      <c r="R395">
        <v>10</v>
      </c>
      <c r="S395">
        <v>110</v>
      </c>
      <c r="T395">
        <v>77</v>
      </c>
      <c r="U395" t="s">
        <v>27</v>
      </c>
    </row>
    <row r="396" spans="1:21" x14ac:dyDescent="0.35">
      <c r="A396">
        <v>970</v>
      </c>
      <c r="B396">
        <v>59</v>
      </c>
      <c r="C396">
        <v>7</v>
      </c>
      <c r="D396" t="s">
        <v>305</v>
      </c>
      <c r="E396">
        <v>411</v>
      </c>
      <c r="F396">
        <v>79</v>
      </c>
      <c r="G396" t="s">
        <v>21</v>
      </c>
      <c r="H396" t="s">
        <v>22</v>
      </c>
      <c r="I396">
        <v>19</v>
      </c>
      <c r="J396" t="s">
        <v>23</v>
      </c>
      <c r="K396" t="s">
        <v>24</v>
      </c>
      <c r="L396" t="s">
        <v>28</v>
      </c>
      <c r="M396">
        <v>47</v>
      </c>
      <c r="N396">
        <v>147</v>
      </c>
      <c r="O396" t="s">
        <v>26</v>
      </c>
      <c r="P396">
        <v>50</v>
      </c>
      <c r="Q396">
        <v>70</v>
      </c>
      <c r="R396">
        <v>40</v>
      </c>
      <c r="S396">
        <v>120</v>
      </c>
      <c r="T396">
        <v>47</v>
      </c>
      <c r="U396" t="s">
        <v>27</v>
      </c>
    </row>
    <row r="397" spans="1:21" x14ac:dyDescent="0.35">
      <c r="A397">
        <v>936</v>
      </c>
      <c r="B397">
        <v>59</v>
      </c>
      <c r="C397">
        <v>7</v>
      </c>
      <c r="D397" t="s">
        <v>306</v>
      </c>
      <c r="E397">
        <v>411</v>
      </c>
      <c r="F397">
        <v>79</v>
      </c>
      <c r="G397" t="s">
        <v>21</v>
      </c>
      <c r="H397" t="s">
        <v>29</v>
      </c>
      <c r="I397">
        <v>19</v>
      </c>
      <c r="J397" t="s">
        <v>23</v>
      </c>
      <c r="K397" t="s">
        <v>24</v>
      </c>
      <c r="L397" t="s">
        <v>61</v>
      </c>
      <c r="M397">
        <v>47</v>
      </c>
      <c r="N397">
        <v>147</v>
      </c>
      <c r="O397" t="s">
        <v>30</v>
      </c>
      <c r="P397">
        <v>50</v>
      </c>
      <c r="Q397">
        <v>70</v>
      </c>
      <c r="R397">
        <v>40</v>
      </c>
      <c r="S397">
        <v>120</v>
      </c>
      <c r="T397">
        <v>47</v>
      </c>
      <c r="U397" t="s">
        <v>27</v>
      </c>
    </row>
    <row r="398" spans="1:21" x14ac:dyDescent="0.35">
      <c r="A398">
        <v>914</v>
      </c>
      <c r="B398">
        <v>50</v>
      </c>
      <c r="C398">
        <v>20</v>
      </c>
      <c r="D398" t="s">
        <v>307</v>
      </c>
      <c r="E398">
        <v>589</v>
      </c>
      <c r="F398">
        <v>73</v>
      </c>
      <c r="G398" t="s">
        <v>21</v>
      </c>
      <c r="H398" t="s">
        <v>31</v>
      </c>
      <c r="I398">
        <v>14</v>
      </c>
      <c r="J398" t="s">
        <v>23</v>
      </c>
      <c r="K398" t="s">
        <v>32</v>
      </c>
      <c r="L398" t="s">
        <v>37</v>
      </c>
      <c r="M398">
        <v>70</v>
      </c>
      <c r="N398">
        <v>131</v>
      </c>
      <c r="O398" t="s">
        <v>277</v>
      </c>
      <c r="P398">
        <v>50</v>
      </c>
      <c r="Q398">
        <v>70</v>
      </c>
      <c r="R398">
        <v>50</v>
      </c>
      <c r="S398">
        <v>120</v>
      </c>
      <c r="T398">
        <v>26</v>
      </c>
      <c r="U398" t="s">
        <v>35</v>
      </c>
    </row>
    <row r="399" spans="1:21" x14ac:dyDescent="0.35">
      <c r="A399">
        <v>203</v>
      </c>
      <c r="B399">
        <v>53</v>
      </c>
      <c r="C399">
        <v>-1</v>
      </c>
      <c r="D399" s="1">
        <v>41285</v>
      </c>
      <c r="E399">
        <v>380</v>
      </c>
      <c r="F399">
        <v>71</v>
      </c>
      <c r="G399" t="s">
        <v>39</v>
      </c>
      <c r="H399" t="s">
        <v>31</v>
      </c>
      <c r="I399">
        <v>17</v>
      </c>
      <c r="J399" t="s">
        <v>40</v>
      </c>
      <c r="K399" t="s">
        <v>41</v>
      </c>
      <c r="L399" t="s">
        <v>42</v>
      </c>
      <c r="M399">
        <v>39</v>
      </c>
      <c r="N399">
        <v>132</v>
      </c>
      <c r="O399" t="s">
        <v>44</v>
      </c>
      <c r="P399">
        <v>50</v>
      </c>
      <c r="Q399">
        <v>70</v>
      </c>
      <c r="R399">
        <v>40</v>
      </c>
      <c r="S399">
        <v>120</v>
      </c>
      <c r="T399">
        <v>45</v>
      </c>
      <c r="U399" t="s">
        <v>27</v>
      </c>
    </row>
    <row r="400" spans="1:21" x14ac:dyDescent="0.35">
      <c r="A400">
        <v>435</v>
      </c>
      <c r="B400">
        <v>54</v>
      </c>
      <c r="C400">
        <v>27</v>
      </c>
      <c r="D400" s="1">
        <v>41316</v>
      </c>
      <c r="E400">
        <v>885</v>
      </c>
      <c r="F400">
        <v>78</v>
      </c>
      <c r="G400" t="s">
        <v>39</v>
      </c>
      <c r="H400" t="s">
        <v>36</v>
      </c>
      <c r="I400">
        <v>15</v>
      </c>
      <c r="J400" t="s">
        <v>40</v>
      </c>
      <c r="K400" t="s">
        <v>41</v>
      </c>
      <c r="L400" t="s">
        <v>42</v>
      </c>
      <c r="M400">
        <v>77</v>
      </c>
      <c r="N400">
        <v>141</v>
      </c>
      <c r="O400" t="s">
        <v>49</v>
      </c>
      <c r="P400">
        <v>50</v>
      </c>
      <c r="Q400">
        <v>70</v>
      </c>
      <c r="R400">
        <v>50</v>
      </c>
      <c r="S400">
        <v>120</v>
      </c>
      <c r="T400">
        <v>26</v>
      </c>
      <c r="U400" t="s">
        <v>27</v>
      </c>
    </row>
    <row r="401" spans="1:21" x14ac:dyDescent="0.35">
      <c r="A401">
        <v>505</v>
      </c>
      <c r="B401">
        <v>43</v>
      </c>
      <c r="C401">
        <v>0</v>
      </c>
      <c r="D401" s="1">
        <v>41344</v>
      </c>
      <c r="E401">
        <v>452</v>
      </c>
      <c r="F401">
        <v>66</v>
      </c>
      <c r="G401" t="s">
        <v>39</v>
      </c>
      <c r="H401" t="s">
        <v>29</v>
      </c>
      <c r="I401">
        <v>14</v>
      </c>
      <c r="J401" t="s">
        <v>40</v>
      </c>
      <c r="K401" t="s">
        <v>45</v>
      </c>
      <c r="L401" t="s">
        <v>52</v>
      </c>
      <c r="M401">
        <v>30</v>
      </c>
      <c r="N401">
        <v>116</v>
      </c>
      <c r="O401" t="s">
        <v>101</v>
      </c>
      <c r="P401">
        <v>50</v>
      </c>
      <c r="Q401">
        <v>70</v>
      </c>
      <c r="R401">
        <v>30</v>
      </c>
      <c r="S401">
        <v>120</v>
      </c>
      <c r="T401">
        <v>46</v>
      </c>
      <c r="U401" t="s">
        <v>35</v>
      </c>
    </row>
    <row r="402" spans="1:21" x14ac:dyDescent="0.35">
      <c r="A402">
        <v>318</v>
      </c>
      <c r="B402">
        <v>61</v>
      </c>
      <c r="C402">
        <v>-9</v>
      </c>
      <c r="D402" s="1">
        <v>41375</v>
      </c>
      <c r="E402">
        <v>-906</v>
      </c>
      <c r="F402">
        <v>86</v>
      </c>
      <c r="G402" t="s">
        <v>39</v>
      </c>
      <c r="H402" t="s">
        <v>29</v>
      </c>
      <c r="I402">
        <v>55</v>
      </c>
      <c r="J402" t="s">
        <v>40</v>
      </c>
      <c r="K402" t="s">
        <v>41</v>
      </c>
      <c r="L402" t="s">
        <v>55</v>
      </c>
      <c r="M402">
        <v>1</v>
      </c>
      <c r="N402">
        <v>157</v>
      </c>
      <c r="O402" t="s">
        <v>56</v>
      </c>
      <c r="P402">
        <v>40</v>
      </c>
      <c r="Q402">
        <v>70</v>
      </c>
      <c r="R402">
        <v>10</v>
      </c>
      <c r="S402">
        <v>110</v>
      </c>
      <c r="T402">
        <v>85</v>
      </c>
      <c r="U402" t="s">
        <v>35</v>
      </c>
    </row>
    <row r="403" spans="1:21" x14ac:dyDescent="0.35">
      <c r="A403">
        <v>503</v>
      </c>
      <c r="B403">
        <v>55</v>
      </c>
      <c r="C403">
        <v>-6</v>
      </c>
      <c r="D403" s="1">
        <v>41405</v>
      </c>
      <c r="E403">
        <v>410</v>
      </c>
      <c r="F403">
        <v>69</v>
      </c>
      <c r="G403" t="s">
        <v>39</v>
      </c>
      <c r="H403" t="s">
        <v>36</v>
      </c>
      <c r="I403">
        <v>20</v>
      </c>
      <c r="J403" t="s">
        <v>40</v>
      </c>
      <c r="K403" t="s">
        <v>41</v>
      </c>
      <c r="L403" t="s">
        <v>55</v>
      </c>
      <c r="M403">
        <v>24</v>
      </c>
      <c r="N403">
        <v>132</v>
      </c>
      <c r="O403" t="s">
        <v>59</v>
      </c>
      <c r="P403">
        <v>50</v>
      </c>
      <c r="Q403">
        <v>70</v>
      </c>
      <c r="R403">
        <v>30</v>
      </c>
      <c r="S403">
        <v>120</v>
      </c>
      <c r="T403">
        <v>53</v>
      </c>
      <c r="U403" t="s">
        <v>35</v>
      </c>
    </row>
    <row r="404" spans="1:21" x14ac:dyDescent="0.35">
      <c r="A404">
        <v>475</v>
      </c>
      <c r="B404">
        <v>82</v>
      </c>
      <c r="C404">
        <v>26</v>
      </c>
      <c r="D404" s="1">
        <v>41436</v>
      </c>
      <c r="E404">
        <v>601</v>
      </c>
      <c r="F404">
        <v>102</v>
      </c>
      <c r="G404" t="s">
        <v>39</v>
      </c>
      <c r="H404" t="s">
        <v>31</v>
      </c>
      <c r="I404">
        <v>31</v>
      </c>
      <c r="J404" t="s">
        <v>23</v>
      </c>
      <c r="K404" t="s">
        <v>24</v>
      </c>
      <c r="L404" t="s">
        <v>25</v>
      </c>
      <c r="M404">
        <v>56</v>
      </c>
      <c r="N404">
        <v>196</v>
      </c>
      <c r="O404" t="s">
        <v>44</v>
      </c>
      <c r="P404">
        <v>60</v>
      </c>
      <c r="Q404">
        <v>70</v>
      </c>
      <c r="R404">
        <v>30</v>
      </c>
      <c r="S404">
        <v>130</v>
      </c>
      <c r="T404">
        <v>64</v>
      </c>
      <c r="U404" t="s">
        <v>27</v>
      </c>
    </row>
    <row r="405" spans="1:21" x14ac:dyDescent="0.35">
      <c r="A405">
        <v>715</v>
      </c>
      <c r="B405">
        <v>61</v>
      </c>
      <c r="C405">
        <v>3</v>
      </c>
      <c r="D405" s="1">
        <v>41466</v>
      </c>
      <c r="E405">
        <v>613</v>
      </c>
      <c r="F405">
        <v>86</v>
      </c>
      <c r="G405" t="s">
        <v>39</v>
      </c>
      <c r="H405" t="s">
        <v>22</v>
      </c>
      <c r="I405">
        <v>55</v>
      </c>
      <c r="J405" t="s">
        <v>23</v>
      </c>
      <c r="K405" t="s">
        <v>32</v>
      </c>
      <c r="L405" t="s">
        <v>70</v>
      </c>
      <c r="M405">
        <v>3</v>
      </c>
      <c r="N405">
        <v>157</v>
      </c>
      <c r="O405" t="s">
        <v>64</v>
      </c>
      <c r="P405">
        <v>50</v>
      </c>
      <c r="Q405">
        <v>70</v>
      </c>
      <c r="R405">
        <v>0</v>
      </c>
      <c r="S405">
        <v>120</v>
      </c>
      <c r="T405">
        <v>84</v>
      </c>
      <c r="U405" t="s">
        <v>35</v>
      </c>
    </row>
    <row r="406" spans="1:21" x14ac:dyDescent="0.35">
      <c r="A406">
        <v>509</v>
      </c>
      <c r="B406">
        <v>53</v>
      </c>
      <c r="C406">
        <v>23</v>
      </c>
      <c r="D406" s="1">
        <v>41497</v>
      </c>
      <c r="E406">
        <v>321</v>
      </c>
      <c r="F406">
        <v>88</v>
      </c>
      <c r="G406" t="s">
        <v>39</v>
      </c>
      <c r="H406" t="s">
        <v>36</v>
      </c>
      <c r="I406">
        <v>16</v>
      </c>
      <c r="J406" t="s">
        <v>23</v>
      </c>
      <c r="K406" t="s">
        <v>32</v>
      </c>
      <c r="L406" t="s">
        <v>33</v>
      </c>
      <c r="M406">
        <v>73</v>
      </c>
      <c r="N406">
        <v>150</v>
      </c>
      <c r="O406" t="s">
        <v>67</v>
      </c>
      <c r="P406">
        <v>30</v>
      </c>
      <c r="Q406">
        <v>70</v>
      </c>
      <c r="R406">
        <v>50</v>
      </c>
      <c r="S406">
        <v>100</v>
      </c>
      <c r="T406">
        <v>39</v>
      </c>
      <c r="U406" t="s">
        <v>35</v>
      </c>
    </row>
    <row r="407" spans="1:21" x14ac:dyDescent="0.35">
      <c r="A407">
        <v>513</v>
      </c>
      <c r="B407">
        <v>47</v>
      </c>
      <c r="C407">
        <v>-19</v>
      </c>
      <c r="D407" s="1">
        <v>41528</v>
      </c>
      <c r="E407">
        <v>521</v>
      </c>
      <c r="F407">
        <v>65</v>
      </c>
      <c r="G407" t="s">
        <v>21</v>
      </c>
      <c r="H407" t="s">
        <v>22</v>
      </c>
      <c r="I407">
        <v>42</v>
      </c>
      <c r="J407" t="s">
        <v>40</v>
      </c>
      <c r="K407" t="s">
        <v>45</v>
      </c>
      <c r="L407" t="s">
        <v>46</v>
      </c>
      <c r="M407">
        <v>-9</v>
      </c>
      <c r="N407">
        <v>119</v>
      </c>
      <c r="O407" t="s">
        <v>156</v>
      </c>
      <c r="P407">
        <v>40</v>
      </c>
      <c r="Q407">
        <v>70</v>
      </c>
      <c r="R407">
        <v>10</v>
      </c>
      <c r="S407">
        <v>110</v>
      </c>
      <c r="T407">
        <v>71</v>
      </c>
      <c r="U407" t="s">
        <v>27</v>
      </c>
    </row>
    <row r="408" spans="1:21" x14ac:dyDescent="0.35">
      <c r="A408">
        <v>234</v>
      </c>
      <c r="B408">
        <v>54</v>
      </c>
      <c r="C408">
        <v>3</v>
      </c>
      <c r="D408" s="1">
        <v>41558</v>
      </c>
      <c r="E408">
        <v>424</v>
      </c>
      <c r="F408">
        <v>73</v>
      </c>
      <c r="G408" t="s">
        <v>21</v>
      </c>
      <c r="H408" t="s">
        <v>22</v>
      </c>
      <c r="I408">
        <v>17</v>
      </c>
      <c r="J408" t="s">
        <v>40</v>
      </c>
      <c r="K408" t="s">
        <v>45</v>
      </c>
      <c r="L408" t="s">
        <v>50</v>
      </c>
      <c r="M408">
        <v>43</v>
      </c>
      <c r="N408">
        <v>135</v>
      </c>
      <c r="O408" t="s">
        <v>156</v>
      </c>
      <c r="P408">
        <v>50</v>
      </c>
      <c r="Q408">
        <v>70</v>
      </c>
      <c r="R408">
        <v>40</v>
      </c>
      <c r="S408">
        <v>120</v>
      </c>
      <c r="T408">
        <v>44</v>
      </c>
      <c r="U408" t="s">
        <v>35</v>
      </c>
    </row>
    <row r="409" spans="1:21" x14ac:dyDescent="0.35">
      <c r="A409">
        <v>361</v>
      </c>
      <c r="B409">
        <v>67</v>
      </c>
      <c r="C409">
        <v>40</v>
      </c>
      <c r="D409" s="1">
        <v>41589</v>
      </c>
      <c r="E409">
        <v>-1239</v>
      </c>
      <c r="F409">
        <v>101</v>
      </c>
      <c r="G409" t="s">
        <v>21</v>
      </c>
      <c r="H409" t="s">
        <v>29</v>
      </c>
      <c r="I409">
        <v>22</v>
      </c>
      <c r="J409" t="s">
        <v>40</v>
      </c>
      <c r="K409" t="s">
        <v>41</v>
      </c>
      <c r="L409" t="s">
        <v>55</v>
      </c>
      <c r="M409">
        <v>70</v>
      </c>
      <c r="N409">
        <v>179</v>
      </c>
      <c r="O409" t="s">
        <v>30</v>
      </c>
      <c r="P409">
        <v>50</v>
      </c>
      <c r="Q409">
        <v>70</v>
      </c>
      <c r="R409">
        <v>30</v>
      </c>
      <c r="S409">
        <v>120</v>
      </c>
      <c r="T409">
        <v>54</v>
      </c>
      <c r="U409" t="s">
        <v>35</v>
      </c>
    </row>
    <row r="410" spans="1:21" x14ac:dyDescent="0.35">
      <c r="A410">
        <v>630</v>
      </c>
      <c r="B410">
        <v>54</v>
      </c>
      <c r="C410">
        <v>29</v>
      </c>
      <c r="D410" s="1">
        <v>41619</v>
      </c>
      <c r="E410">
        <v>601</v>
      </c>
      <c r="F410">
        <v>79</v>
      </c>
      <c r="G410" t="s">
        <v>21</v>
      </c>
      <c r="H410" t="s">
        <v>22</v>
      </c>
      <c r="I410">
        <v>15</v>
      </c>
      <c r="J410" t="s">
        <v>23</v>
      </c>
      <c r="K410" t="s">
        <v>32</v>
      </c>
      <c r="L410" t="s">
        <v>33</v>
      </c>
      <c r="M410">
        <v>79</v>
      </c>
      <c r="N410">
        <v>142</v>
      </c>
      <c r="O410" t="s">
        <v>81</v>
      </c>
      <c r="P410">
        <v>40</v>
      </c>
      <c r="Q410">
        <v>70</v>
      </c>
      <c r="R410">
        <v>50</v>
      </c>
      <c r="S410">
        <v>110</v>
      </c>
      <c r="T410">
        <v>26</v>
      </c>
      <c r="U410" t="s">
        <v>35</v>
      </c>
    </row>
    <row r="411" spans="1:21" x14ac:dyDescent="0.35">
      <c r="A411">
        <v>636</v>
      </c>
      <c r="B411">
        <v>63</v>
      </c>
      <c r="C411">
        <v>13</v>
      </c>
      <c r="D411" t="s">
        <v>308</v>
      </c>
      <c r="E411">
        <v>1075</v>
      </c>
      <c r="F411">
        <v>76</v>
      </c>
      <c r="G411" t="s">
        <v>39</v>
      </c>
      <c r="H411" t="s">
        <v>22</v>
      </c>
      <c r="I411">
        <v>19</v>
      </c>
      <c r="J411" t="s">
        <v>40</v>
      </c>
      <c r="K411" t="s">
        <v>45</v>
      </c>
      <c r="L411" t="s">
        <v>46</v>
      </c>
      <c r="M411">
        <v>53</v>
      </c>
      <c r="N411">
        <v>148</v>
      </c>
      <c r="O411" t="s">
        <v>62</v>
      </c>
      <c r="P411">
        <v>60</v>
      </c>
      <c r="Q411">
        <v>70</v>
      </c>
      <c r="R411">
        <v>40</v>
      </c>
      <c r="S411">
        <v>130</v>
      </c>
      <c r="T411">
        <v>40</v>
      </c>
      <c r="U411" t="s">
        <v>27</v>
      </c>
    </row>
    <row r="412" spans="1:21" x14ac:dyDescent="0.35">
      <c r="A412">
        <v>203</v>
      </c>
      <c r="B412">
        <v>49</v>
      </c>
      <c r="C412">
        <v>-9</v>
      </c>
      <c r="D412" t="s">
        <v>309</v>
      </c>
      <c r="E412">
        <v>392</v>
      </c>
      <c r="F412">
        <v>65</v>
      </c>
      <c r="G412" t="s">
        <v>39</v>
      </c>
      <c r="H412" t="s">
        <v>31</v>
      </c>
      <c r="I412">
        <v>16</v>
      </c>
      <c r="J412" t="s">
        <v>40</v>
      </c>
      <c r="K412" t="s">
        <v>41</v>
      </c>
      <c r="L412" t="s">
        <v>42</v>
      </c>
      <c r="M412">
        <v>31</v>
      </c>
      <c r="N412">
        <v>121</v>
      </c>
      <c r="O412" t="s">
        <v>44</v>
      </c>
      <c r="P412">
        <v>40</v>
      </c>
      <c r="Q412">
        <v>70</v>
      </c>
      <c r="R412">
        <v>40</v>
      </c>
      <c r="S412">
        <v>110</v>
      </c>
      <c r="T412">
        <v>44</v>
      </c>
      <c r="U412" t="s">
        <v>27</v>
      </c>
    </row>
    <row r="413" spans="1:21" x14ac:dyDescent="0.35">
      <c r="A413">
        <v>435</v>
      </c>
      <c r="B413">
        <v>50</v>
      </c>
      <c r="C413">
        <v>20</v>
      </c>
      <c r="D413" t="s">
        <v>310</v>
      </c>
      <c r="E413">
        <v>898</v>
      </c>
      <c r="F413">
        <v>73</v>
      </c>
      <c r="G413" t="s">
        <v>39</v>
      </c>
      <c r="H413" t="s">
        <v>36</v>
      </c>
      <c r="I413">
        <v>14</v>
      </c>
      <c r="J413" t="s">
        <v>40</v>
      </c>
      <c r="K413" t="s">
        <v>41</v>
      </c>
      <c r="L413" t="s">
        <v>42</v>
      </c>
      <c r="M413">
        <v>70</v>
      </c>
      <c r="N413">
        <v>131</v>
      </c>
      <c r="O413" t="s">
        <v>49</v>
      </c>
      <c r="P413">
        <v>40</v>
      </c>
      <c r="Q413">
        <v>70</v>
      </c>
      <c r="R413">
        <v>50</v>
      </c>
      <c r="S413">
        <v>110</v>
      </c>
      <c r="T413">
        <v>26</v>
      </c>
      <c r="U413" t="s">
        <v>27</v>
      </c>
    </row>
    <row r="414" spans="1:21" x14ac:dyDescent="0.35">
      <c r="A414">
        <v>603</v>
      </c>
      <c r="B414">
        <v>52</v>
      </c>
      <c r="C414">
        <v>5</v>
      </c>
      <c r="D414" t="s">
        <v>311</v>
      </c>
      <c r="E414">
        <v>327</v>
      </c>
      <c r="F414">
        <v>75</v>
      </c>
      <c r="G414" t="s">
        <v>39</v>
      </c>
      <c r="H414" t="s">
        <v>31</v>
      </c>
      <c r="I414">
        <v>16</v>
      </c>
      <c r="J414" t="s">
        <v>40</v>
      </c>
      <c r="K414" t="s">
        <v>45</v>
      </c>
      <c r="L414" t="s">
        <v>50</v>
      </c>
      <c r="M414">
        <v>55</v>
      </c>
      <c r="N414">
        <v>135</v>
      </c>
      <c r="O414" t="s">
        <v>51</v>
      </c>
      <c r="P414">
        <v>40</v>
      </c>
      <c r="Q414">
        <v>70</v>
      </c>
      <c r="R414">
        <v>50</v>
      </c>
      <c r="S414">
        <v>110</v>
      </c>
      <c r="T414">
        <v>38</v>
      </c>
      <c r="U414" t="s">
        <v>35</v>
      </c>
    </row>
    <row r="415" spans="1:21" x14ac:dyDescent="0.35">
      <c r="A415">
        <v>203</v>
      </c>
      <c r="B415">
        <v>55</v>
      </c>
      <c r="C415">
        <v>-13</v>
      </c>
      <c r="D415" t="s">
        <v>312</v>
      </c>
      <c r="E415">
        <v>627</v>
      </c>
      <c r="F415">
        <v>76</v>
      </c>
      <c r="G415" t="s">
        <v>39</v>
      </c>
      <c r="H415" t="s">
        <v>31</v>
      </c>
      <c r="I415">
        <v>49</v>
      </c>
      <c r="J415" t="s">
        <v>40</v>
      </c>
      <c r="K415" t="s">
        <v>41</v>
      </c>
      <c r="L415" t="s">
        <v>53</v>
      </c>
      <c r="M415">
        <v>-3</v>
      </c>
      <c r="N415">
        <v>140</v>
      </c>
      <c r="O415" t="s">
        <v>44</v>
      </c>
      <c r="P415">
        <v>50</v>
      </c>
      <c r="Q415">
        <v>70</v>
      </c>
      <c r="R415">
        <v>10</v>
      </c>
      <c r="S415">
        <v>120</v>
      </c>
      <c r="T415">
        <v>78</v>
      </c>
      <c r="U415" t="s">
        <v>35</v>
      </c>
    </row>
    <row r="416" spans="1:21" x14ac:dyDescent="0.35">
      <c r="A416">
        <v>603</v>
      </c>
      <c r="B416">
        <v>49</v>
      </c>
      <c r="C416">
        <v>-16</v>
      </c>
      <c r="D416" t="s">
        <v>313</v>
      </c>
      <c r="E416">
        <v>335</v>
      </c>
      <c r="F416">
        <v>69</v>
      </c>
      <c r="G416" t="s">
        <v>39</v>
      </c>
      <c r="H416" t="s">
        <v>31</v>
      </c>
      <c r="I416">
        <v>44</v>
      </c>
      <c r="J416" t="s">
        <v>40</v>
      </c>
      <c r="K416" t="s">
        <v>41</v>
      </c>
      <c r="L416" t="s">
        <v>53</v>
      </c>
      <c r="M416">
        <v>-6</v>
      </c>
      <c r="N416">
        <v>126</v>
      </c>
      <c r="O416" t="s">
        <v>51</v>
      </c>
      <c r="P416">
        <v>40</v>
      </c>
      <c r="Q416">
        <v>70</v>
      </c>
      <c r="R416">
        <v>10</v>
      </c>
      <c r="S416">
        <v>110</v>
      </c>
      <c r="T416">
        <v>73</v>
      </c>
      <c r="U416" t="s">
        <v>35</v>
      </c>
    </row>
    <row r="417" spans="1:21" x14ac:dyDescent="0.35">
      <c r="A417">
        <v>541</v>
      </c>
      <c r="B417">
        <v>41</v>
      </c>
      <c r="C417">
        <v>-19</v>
      </c>
      <c r="D417" t="s">
        <v>314</v>
      </c>
      <c r="E417">
        <v>482</v>
      </c>
      <c r="F417">
        <v>57</v>
      </c>
      <c r="G417" t="s">
        <v>39</v>
      </c>
      <c r="H417" t="s">
        <v>36</v>
      </c>
      <c r="I417">
        <v>13</v>
      </c>
      <c r="J417" t="s">
        <v>40</v>
      </c>
      <c r="K417" t="s">
        <v>45</v>
      </c>
      <c r="L417" t="s">
        <v>52</v>
      </c>
      <c r="M417">
        <v>1</v>
      </c>
      <c r="N417">
        <v>104</v>
      </c>
      <c r="O417" t="s">
        <v>59</v>
      </c>
      <c r="P417">
        <v>40</v>
      </c>
      <c r="Q417">
        <v>70</v>
      </c>
      <c r="R417">
        <v>20</v>
      </c>
      <c r="S417">
        <v>110</v>
      </c>
      <c r="T417">
        <v>56</v>
      </c>
      <c r="U417" t="s">
        <v>35</v>
      </c>
    </row>
    <row r="418" spans="1:21" x14ac:dyDescent="0.35">
      <c r="A418">
        <v>503</v>
      </c>
      <c r="B418">
        <v>54</v>
      </c>
      <c r="C418">
        <v>2</v>
      </c>
      <c r="D418" t="s">
        <v>315</v>
      </c>
      <c r="E418">
        <v>424</v>
      </c>
      <c r="F418">
        <v>73</v>
      </c>
      <c r="G418" t="s">
        <v>39</v>
      </c>
      <c r="H418" t="s">
        <v>36</v>
      </c>
      <c r="I418">
        <v>17</v>
      </c>
      <c r="J418" t="s">
        <v>40</v>
      </c>
      <c r="K418" t="s">
        <v>41</v>
      </c>
      <c r="L418" t="s">
        <v>53</v>
      </c>
      <c r="M418">
        <v>42</v>
      </c>
      <c r="N418">
        <v>135</v>
      </c>
      <c r="O418" t="s">
        <v>59</v>
      </c>
      <c r="P418">
        <v>50</v>
      </c>
      <c r="Q418">
        <v>70</v>
      </c>
      <c r="R418">
        <v>40</v>
      </c>
      <c r="S418">
        <v>120</v>
      </c>
      <c r="T418">
        <v>45</v>
      </c>
      <c r="U418" t="s">
        <v>35</v>
      </c>
    </row>
    <row r="419" spans="1:21" x14ac:dyDescent="0.35">
      <c r="A419">
        <v>405</v>
      </c>
      <c r="B419">
        <v>65</v>
      </c>
      <c r="C419">
        <v>13</v>
      </c>
      <c r="D419" t="s">
        <v>316</v>
      </c>
      <c r="E419">
        <v>403</v>
      </c>
      <c r="F419">
        <v>80</v>
      </c>
      <c r="G419" t="s">
        <v>39</v>
      </c>
      <c r="H419" t="s">
        <v>29</v>
      </c>
      <c r="I419">
        <v>24</v>
      </c>
      <c r="J419" t="s">
        <v>23</v>
      </c>
      <c r="K419" t="s">
        <v>24</v>
      </c>
      <c r="L419" t="s">
        <v>61</v>
      </c>
      <c r="M419">
        <v>33</v>
      </c>
      <c r="N419">
        <v>155</v>
      </c>
      <c r="O419" t="s">
        <v>47</v>
      </c>
      <c r="P419">
        <v>60</v>
      </c>
      <c r="Q419">
        <v>70</v>
      </c>
      <c r="R419">
        <v>20</v>
      </c>
      <c r="S419">
        <v>130</v>
      </c>
      <c r="T419">
        <v>58</v>
      </c>
      <c r="U419" t="s">
        <v>27</v>
      </c>
    </row>
    <row r="420" spans="1:21" x14ac:dyDescent="0.35">
      <c r="A420">
        <v>435</v>
      </c>
      <c r="B420">
        <v>52</v>
      </c>
      <c r="C420">
        <v>13</v>
      </c>
      <c r="D420" t="s">
        <v>317</v>
      </c>
      <c r="E420">
        <v>327</v>
      </c>
      <c r="F420">
        <v>75</v>
      </c>
      <c r="G420" t="s">
        <v>39</v>
      </c>
      <c r="H420" t="s">
        <v>36</v>
      </c>
      <c r="I420">
        <v>16</v>
      </c>
      <c r="J420" t="s">
        <v>23</v>
      </c>
      <c r="K420" t="s">
        <v>24</v>
      </c>
      <c r="L420" t="s">
        <v>61</v>
      </c>
      <c r="M420">
        <v>53</v>
      </c>
      <c r="N420">
        <v>135</v>
      </c>
      <c r="O420" t="s">
        <v>49</v>
      </c>
      <c r="P420">
        <v>40</v>
      </c>
      <c r="Q420">
        <v>70</v>
      </c>
      <c r="R420">
        <v>40</v>
      </c>
      <c r="S420">
        <v>110</v>
      </c>
      <c r="T420">
        <v>39</v>
      </c>
      <c r="U420" t="s">
        <v>27</v>
      </c>
    </row>
    <row r="421" spans="1:21" x14ac:dyDescent="0.35">
      <c r="A421">
        <v>435</v>
      </c>
      <c r="B421">
        <v>48</v>
      </c>
      <c r="C421">
        <v>2</v>
      </c>
      <c r="D421" t="s">
        <v>318</v>
      </c>
      <c r="E421">
        <v>462</v>
      </c>
      <c r="F421">
        <v>74</v>
      </c>
      <c r="G421" t="s">
        <v>39</v>
      </c>
      <c r="H421" t="s">
        <v>36</v>
      </c>
      <c r="I421">
        <v>15</v>
      </c>
      <c r="J421" t="s">
        <v>23</v>
      </c>
      <c r="K421" t="s">
        <v>24</v>
      </c>
      <c r="L421" t="s">
        <v>25</v>
      </c>
      <c r="M421">
        <v>42</v>
      </c>
      <c r="N421">
        <v>130</v>
      </c>
      <c r="O421" t="s">
        <v>49</v>
      </c>
      <c r="P421">
        <v>40</v>
      </c>
      <c r="Q421">
        <v>70</v>
      </c>
      <c r="R421">
        <v>40</v>
      </c>
      <c r="S421">
        <v>110</v>
      </c>
      <c r="T421">
        <v>46</v>
      </c>
      <c r="U421" t="s">
        <v>27</v>
      </c>
    </row>
    <row r="422" spans="1:21" x14ac:dyDescent="0.35">
      <c r="A422">
        <v>425</v>
      </c>
      <c r="B422">
        <v>49</v>
      </c>
      <c r="C422">
        <v>18</v>
      </c>
      <c r="D422" t="s">
        <v>319</v>
      </c>
      <c r="E422">
        <v>845</v>
      </c>
      <c r="F422">
        <v>71</v>
      </c>
      <c r="G422" t="s">
        <v>39</v>
      </c>
      <c r="H422" t="s">
        <v>36</v>
      </c>
      <c r="I422">
        <v>13</v>
      </c>
      <c r="J422" t="s">
        <v>23</v>
      </c>
      <c r="K422" t="s">
        <v>24</v>
      </c>
      <c r="L422" t="s">
        <v>25</v>
      </c>
      <c r="M422">
        <v>68</v>
      </c>
      <c r="N422">
        <v>128</v>
      </c>
      <c r="O422" t="s">
        <v>67</v>
      </c>
      <c r="P422">
        <v>40</v>
      </c>
      <c r="Q422">
        <v>70</v>
      </c>
      <c r="R422">
        <v>50</v>
      </c>
      <c r="S422">
        <v>110</v>
      </c>
      <c r="T422">
        <v>25</v>
      </c>
      <c r="U422" t="s">
        <v>27</v>
      </c>
    </row>
    <row r="423" spans="1:21" x14ac:dyDescent="0.35">
      <c r="A423">
        <v>959</v>
      </c>
      <c r="B423">
        <v>50</v>
      </c>
      <c r="C423">
        <v>20</v>
      </c>
      <c r="D423" t="s">
        <v>320</v>
      </c>
      <c r="E423">
        <v>898</v>
      </c>
      <c r="F423">
        <v>73</v>
      </c>
      <c r="G423" t="s">
        <v>39</v>
      </c>
      <c r="H423" t="s">
        <v>31</v>
      </c>
      <c r="I423">
        <v>14</v>
      </c>
      <c r="J423" t="s">
        <v>23</v>
      </c>
      <c r="K423" t="s">
        <v>32</v>
      </c>
      <c r="L423" t="s">
        <v>33</v>
      </c>
      <c r="M423">
        <v>70</v>
      </c>
      <c r="N423">
        <v>131</v>
      </c>
      <c r="O423" t="s">
        <v>44</v>
      </c>
      <c r="P423">
        <v>50</v>
      </c>
      <c r="Q423">
        <v>70</v>
      </c>
      <c r="R423">
        <v>50</v>
      </c>
      <c r="S423">
        <v>120</v>
      </c>
      <c r="T423">
        <v>26</v>
      </c>
      <c r="U423" t="s">
        <v>35</v>
      </c>
    </row>
    <row r="424" spans="1:21" x14ac:dyDescent="0.35">
      <c r="A424">
        <v>937</v>
      </c>
      <c r="B424">
        <v>21</v>
      </c>
      <c r="C424">
        <v>-14</v>
      </c>
      <c r="D424" t="s">
        <v>321</v>
      </c>
      <c r="E424">
        <v>480</v>
      </c>
      <c r="F424">
        <v>32</v>
      </c>
      <c r="G424" t="s">
        <v>21</v>
      </c>
      <c r="H424" t="s">
        <v>22</v>
      </c>
      <c r="I424">
        <v>5</v>
      </c>
      <c r="J424" t="s">
        <v>23</v>
      </c>
      <c r="K424" t="s">
        <v>24</v>
      </c>
      <c r="L424" t="s">
        <v>61</v>
      </c>
      <c r="M424">
        <v>16</v>
      </c>
      <c r="N424">
        <v>53</v>
      </c>
      <c r="O424" t="s">
        <v>156</v>
      </c>
      <c r="P424">
        <v>0</v>
      </c>
      <c r="Q424">
        <v>30</v>
      </c>
      <c r="R424">
        <v>30</v>
      </c>
      <c r="S424">
        <v>30</v>
      </c>
      <c r="T424">
        <v>16</v>
      </c>
      <c r="U424" t="s">
        <v>27</v>
      </c>
    </row>
    <row r="425" spans="1:21" x14ac:dyDescent="0.35">
      <c r="A425">
        <v>513</v>
      </c>
      <c r="B425">
        <v>27</v>
      </c>
      <c r="C425">
        <v>-10</v>
      </c>
      <c r="D425" t="s">
        <v>322</v>
      </c>
      <c r="E425">
        <v>859</v>
      </c>
      <c r="F425">
        <v>39</v>
      </c>
      <c r="G425" t="s">
        <v>21</v>
      </c>
      <c r="H425" t="s">
        <v>22</v>
      </c>
      <c r="I425">
        <v>7</v>
      </c>
      <c r="J425" t="s">
        <v>23</v>
      </c>
      <c r="K425" t="s">
        <v>24</v>
      </c>
      <c r="L425" t="s">
        <v>25</v>
      </c>
      <c r="M425">
        <v>20</v>
      </c>
      <c r="N425">
        <v>66</v>
      </c>
      <c r="O425" t="s">
        <v>156</v>
      </c>
      <c r="P425">
        <v>10</v>
      </c>
      <c r="Q425">
        <v>30</v>
      </c>
      <c r="R425">
        <v>30</v>
      </c>
      <c r="S425">
        <v>40</v>
      </c>
      <c r="T425">
        <v>19</v>
      </c>
      <c r="U425" t="s">
        <v>27</v>
      </c>
    </row>
    <row r="426" spans="1:21" x14ac:dyDescent="0.35">
      <c r="A426">
        <v>850</v>
      </c>
      <c r="B426">
        <v>56</v>
      </c>
      <c r="C426">
        <v>-4</v>
      </c>
      <c r="D426" t="s">
        <v>323</v>
      </c>
      <c r="E426">
        <v>385</v>
      </c>
      <c r="F426">
        <v>70</v>
      </c>
      <c r="G426" t="s">
        <v>21</v>
      </c>
      <c r="H426" t="s">
        <v>31</v>
      </c>
      <c r="I426">
        <v>21</v>
      </c>
      <c r="J426" t="s">
        <v>23</v>
      </c>
      <c r="K426" t="s">
        <v>24</v>
      </c>
      <c r="L426" t="s">
        <v>25</v>
      </c>
      <c r="M426">
        <v>16</v>
      </c>
      <c r="N426">
        <v>126</v>
      </c>
      <c r="O426" t="s">
        <v>34</v>
      </c>
      <c r="P426">
        <v>30</v>
      </c>
      <c r="Q426">
        <v>30</v>
      </c>
      <c r="R426">
        <v>20</v>
      </c>
      <c r="S426">
        <v>60</v>
      </c>
      <c r="T426">
        <v>54</v>
      </c>
      <c r="U426" t="s">
        <v>27</v>
      </c>
    </row>
    <row r="427" spans="1:21" x14ac:dyDescent="0.35">
      <c r="A427">
        <v>781</v>
      </c>
      <c r="B427">
        <v>54</v>
      </c>
      <c r="C427">
        <v>-7</v>
      </c>
      <c r="D427" t="s">
        <v>324</v>
      </c>
      <c r="E427">
        <v>404</v>
      </c>
      <c r="F427">
        <v>66</v>
      </c>
      <c r="G427" t="s">
        <v>21</v>
      </c>
      <c r="H427" t="s">
        <v>31</v>
      </c>
      <c r="I427">
        <v>20</v>
      </c>
      <c r="J427" t="s">
        <v>23</v>
      </c>
      <c r="K427" t="s">
        <v>24</v>
      </c>
      <c r="L427" t="s">
        <v>25</v>
      </c>
      <c r="M427">
        <v>13</v>
      </c>
      <c r="N427">
        <v>120</v>
      </c>
      <c r="O427" t="s">
        <v>76</v>
      </c>
      <c r="P427">
        <v>30</v>
      </c>
      <c r="Q427">
        <v>30</v>
      </c>
      <c r="R427">
        <v>20</v>
      </c>
      <c r="S427">
        <v>60</v>
      </c>
      <c r="T427">
        <v>53</v>
      </c>
      <c r="U427" t="s">
        <v>27</v>
      </c>
    </row>
    <row r="428" spans="1:21" x14ac:dyDescent="0.35">
      <c r="A428">
        <v>413</v>
      </c>
      <c r="B428">
        <v>21</v>
      </c>
      <c r="C428">
        <v>-15</v>
      </c>
      <c r="D428" t="s">
        <v>325</v>
      </c>
      <c r="E428">
        <v>480</v>
      </c>
      <c r="F428">
        <v>32</v>
      </c>
      <c r="G428" t="s">
        <v>21</v>
      </c>
      <c r="H428" t="s">
        <v>31</v>
      </c>
      <c r="I428">
        <v>5</v>
      </c>
      <c r="J428" t="s">
        <v>23</v>
      </c>
      <c r="K428" t="s">
        <v>32</v>
      </c>
      <c r="L428" t="s">
        <v>37</v>
      </c>
      <c r="M428">
        <v>15</v>
      </c>
      <c r="N428">
        <v>53</v>
      </c>
      <c r="O428" t="s">
        <v>76</v>
      </c>
      <c r="P428">
        <v>20</v>
      </c>
      <c r="Q428">
        <v>30</v>
      </c>
      <c r="R428">
        <v>30</v>
      </c>
      <c r="S428">
        <v>50</v>
      </c>
      <c r="T428">
        <v>17</v>
      </c>
      <c r="U428" t="s">
        <v>35</v>
      </c>
    </row>
    <row r="429" spans="1:21" x14ac:dyDescent="0.35">
      <c r="A429">
        <v>505</v>
      </c>
      <c r="B429">
        <v>39</v>
      </c>
      <c r="C429">
        <v>-6</v>
      </c>
      <c r="D429" s="1">
        <v>41286</v>
      </c>
      <c r="E429">
        <v>244</v>
      </c>
      <c r="F429">
        <v>53</v>
      </c>
      <c r="G429" t="s">
        <v>39</v>
      </c>
      <c r="H429" t="s">
        <v>29</v>
      </c>
      <c r="I429">
        <v>12</v>
      </c>
      <c r="J429" t="s">
        <v>40</v>
      </c>
      <c r="K429" t="s">
        <v>41</v>
      </c>
      <c r="L429" t="s">
        <v>42</v>
      </c>
      <c r="M429">
        <v>14</v>
      </c>
      <c r="N429">
        <v>92</v>
      </c>
      <c r="O429" t="s">
        <v>101</v>
      </c>
      <c r="P429">
        <v>20</v>
      </c>
      <c r="Q429">
        <v>30</v>
      </c>
      <c r="R429">
        <v>20</v>
      </c>
      <c r="S429">
        <v>50</v>
      </c>
      <c r="T429">
        <v>39</v>
      </c>
      <c r="U429" t="s">
        <v>27</v>
      </c>
    </row>
    <row r="430" spans="1:21" x14ac:dyDescent="0.35">
      <c r="A430">
        <v>702</v>
      </c>
      <c r="B430">
        <v>23</v>
      </c>
      <c r="C430">
        <v>-13</v>
      </c>
      <c r="D430" s="1">
        <v>41317</v>
      </c>
      <c r="E430">
        <v>800</v>
      </c>
      <c r="F430">
        <v>35</v>
      </c>
      <c r="G430" t="s">
        <v>39</v>
      </c>
      <c r="H430" t="s">
        <v>36</v>
      </c>
      <c r="I430">
        <v>6</v>
      </c>
      <c r="J430" t="s">
        <v>40</v>
      </c>
      <c r="K430" t="s">
        <v>41</v>
      </c>
      <c r="L430" t="s">
        <v>42</v>
      </c>
      <c r="M430">
        <v>17</v>
      </c>
      <c r="N430">
        <v>58</v>
      </c>
      <c r="O430" t="s">
        <v>48</v>
      </c>
      <c r="P430">
        <v>10</v>
      </c>
      <c r="Q430">
        <v>30</v>
      </c>
      <c r="R430">
        <v>30</v>
      </c>
      <c r="S430">
        <v>40</v>
      </c>
      <c r="T430">
        <v>18</v>
      </c>
      <c r="U430" t="s">
        <v>27</v>
      </c>
    </row>
    <row r="431" spans="1:21" x14ac:dyDescent="0.35">
      <c r="A431">
        <v>563</v>
      </c>
      <c r="B431">
        <v>21</v>
      </c>
      <c r="C431">
        <v>-15</v>
      </c>
      <c r="D431" s="1">
        <v>41345</v>
      </c>
      <c r="E431">
        <v>846</v>
      </c>
      <c r="F431">
        <v>31</v>
      </c>
      <c r="G431" t="s">
        <v>39</v>
      </c>
      <c r="H431" t="s">
        <v>22</v>
      </c>
      <c r="I431">
        <v>5</v>
      </c>
      <c r="J431" t="s">
        <v>40</v>
      </c>
      <c r="K431" t="s">
        <v>45</v>
      </c>
      <c r="L431" t="s">
        <v>50</v>
      </c>
      <c r="M431">
        <v>15</v>
      </c>
      <c r="N431">
        <v>52</v>
      </c>
      <c r="O431" t="s">
        <v>43</v>
      </c>
      <c r="P431">
        <v>10</v>
      </c>
      <c r="Q431">
        <v>30</v>
      </c>
      <c r="R431">
        <v>30</v>
      </c>
      <c r="S431">
        <v>40</v>
      </c>
      <c r="T431">
        <v>16</v>
      </c>
      <c r="U431" t="s">
        <v>35</v>
      </c>
    </row>
    <row r="432" spans="1:21" x14ac:dyDescent="0.35">
      <c r="A432">
        <v>603</v>
      </c>
      <c r="B432">
        <v>25</v>
      </c>
      <c r="C432">
        <v>-22</v>
      </c>
      <c r="D432" s="1">
        <v>41376</v>
      </c>
      <c r="E432">
        <v>209</v>
      </c>
      <c r="F432">
        <v>31</v>
      </c>
      <c r="G432" t="s">
        <v>39</v>
      </c>
      <c r="H432" t="s">
        <v>31</v>
      </c>
      <c r="I432">
        <v>9</v>
      </c>
      <c r="J432" t="s">
        <v>40</v>
      </c>
      <c r="K432" t="s">
        <v>41</v>
      </c>
      <c r="L432" t="s">
        <v>221</v>
      </c>
      <c r="M432">
        <v>-12</v>
      </c>
      <c r="N432">
        <v>56</v>
      </c>
      <c r="O432" t="s">
        <v>51</v>
      </c>
      <c r="P432">
        <v>10</v>
      </c>
      <c r="Q432">
        <v>30</v>
      </c>
      <c r="R432">
        <v>10</v>
      </c>
      <c r="S432">
        <v>40</v>
      </c>
      <c r="T432">
        <v>43</v>
      </c>
      <c r="U432" t="s">
        <v>35</v>
      </c>
    </row>
    <row r="433" spans="1:21" x14ac:dyDescent="0.35">
      <c r="A433">
        <v>405</v>
      </c>
      <c r="B433">
        <v>21</v>
      </c>
      <c r="C433">
        <v>-15</v>
      </c>
      <c r="D433" s="1">
        <v>41406</v>
      </c>
      <c r="E433">
        <v>480</v>
      </c>
      <c r="F433">
        <v>32</v>
      </c>
      <c r="G433" t="s">
        <v>39</v>
      </c>
      <c r="H433" t="s">
        <v>29</v>
      </c>
      <c r="I433">
        <v>5</v>
      </c>
      <c r="J433" t="s">
        <v>40</v>
      </c>
      <c r="K433" t="s">
        <v>41</v>
      </c>
      <c r="L433" t="s">
        <v>53</v>
      </c>
      <c r="M433">
        <v>15</v>
      </c>
      <c r="N433">
        <v>53</v>
      </c>
      <c r="O433" t="s">
        <v>47</v>
      </c>
      <c r="P433">
        <v>0</v>
      </c>
      <c r="Q433">
        <v>30</v>
      </c>
      <c r="R433">
        <v>30</v>
      </c>
      <c r="S433">
        <v>30</v>
      </c>
      <c r="T433">
        <v>17</v>
      </c>
      <c r="U433" t="s">
        <v>35</v>
      </c>
    </row>
    <row r="434" spans="1:21" x14ac:dyDescent="0.35">
      <c r="A434">
        <v>702</v>
      </c>
      <c r="B434">
        <v>0</v>
      </c>
      <c r="C434">
        <v>2</v>
      </c>
      <c r="D434" s="1">
        <v>41437</v>
      </c>
      <c r="E434">
        <v>430</v>
      </c>
      <c r="F434">
        <v>43</v>
      </c>
      <c r="G434" t="s">
        <v>39</v>
      </c>
      <c r="H434" t="s">
        <v>36</v>
      </c>
      <c r="I434">
        <v>0</v>
      </c>
      <c r="J434" t="s">
        <v>40</v>
      </c>
      <c r="K434" t="s">
        <v>41</v>
      </c>
      <c r="L434" t="s">
        <v>55</v>
      </c>
      <c r="M434">
        <v>32</v>
      </c>
      <c r="N434">
        <v>43</v>
      </c>
      <c r="O434" t="s">
        <v>48</v>
      </c>
      <c r="P434">
        <v>0</v>
      </c>
      <c r="Q434">
        <v>30</v>
      </c>
      <c r="R434">
        <v>30</v>
      </c>
      <c r="S434">
        <v>30</v>
      </c>
      <c r="T434">
        <v>11</v>
      </c>
      <c r="U434" t="s">
        <v>35</v>
      </c>
    </row>
    <row r="435" spans="1:21" x14ac:dyDescent="0.35">
      <c r="A435">
        <v>603</v>
      </c>
      <c r="B435">
        <v>34</v>
      </c>
      <c r="C435">
        <v>-23</v>
      </c>
      <c r="D435" s="1">
        <v>41467</v>
      </c>
      <c r="E435">
        <v>240</v>
      </c>
      <c r="F435">
        <v>43</v>
      </c>
      <c r="G435" t="s">
        <v>39</v>
      </c>
      <c r="H435" t="s">
        <v>31</v>
      </c>
      <c r="I435">
        <v>12</v>
      </c>
      <c r="J435" t="s">
        <v>23</v>
      </c>
      <c r="K435" t="s">
        <v>24</v>
      </c>
      <c r="L435" t="s">
        <v>25</v>
      </c>
      <c r="M435">
        <v>-3</v>
      </c>
      <c r="N435">
        <v>77</v>
      </c>
      <c r="O435" t="s">
        <v>51</v>
      </c>
      <c r="P435">
        <v>10</v>
      </c>
      <c r="Q435">
        <v>30</v>
      </c>
      <c r="R435">
        <v>20</v>
      </c>
      <c r="S435">
        <v>40</v>
      </c>
      <c r="T435">
        <v>46</v>
      </c>
      <c r="U435" t="s">
        <v>27</v>
      </c>
    </row>
    <row r="436" spans="1:21" x14ac:dyDescent="0.35">
      <c r="A436">
        <v>505</v>
      </c>
      <c r="B436">
        <v>21</v>
      </c>
      <c r="C436">
        <v>-16</v>
      </c>
      <c r="D436" s="1">
        <v>41498</v>
      </c>
      <c r="E436">
        <v>846</v>
      </c>
      <c r="F436">
        <v>31</v>
      </c>
      <c r="G436" t="s">
        <v>39</v>
      </c>
      <c r="H436" t="s">
        <v>29</v>
      </c>
      <c r="I436">
        <v>5</v>
      </c>
      <c r="J436" t="s">
        <v>23</v>
      </c>
      <c r="K436" t="s">
        <v>24</v>
      </c>
      <c r="L436" t="s">
        <v>61</v>
      </c>
      <c r="M436">
        <v>14</v>
      </c>
      <c r="N436">
        <v>52</v>
      </c>
      <c r="O436" t="s">
        <v>101</v>
      </c>
      <c r="P436">
        <v>10</v>
      </c>
      <c r="Q436">
        <v>30</v>
      </c>
      <c r="R436">
        <v>30</v>
      </c>
      <c r="S436">
        <v>40</v>
      </c>
      <c r="T436">
        <v>17</v>
      </c>
      <c r="U436" t="s">
        <v>27</v>
      </c>
    </row>
    <row r="437" spans="1:21" x14ac:dyDescent="0.35">
      <c r="A437">
        <v>971</v>
      </c>
      <c r="B437">
        <v>25</v>
      </c>
      <c r="C437">
        <v>-13</v>
      </c>
      <c r="D437" s="1">
        <v>41529</v>
      </c>
      <c r="E437">
        <v>820</v>
      </c>
      <c r="F437">
        <v>36</v>
      </c>
      <c r="G437" t="s">
        <v>39</v>
      </c>
      <c r="H437" t="s">
        <v>36</v>
      </c>
      <c r="I437">
        <v>7</v>
      </c>
      <c r="J437" t="s">
        <v>23</v>
      </c>
      <c r="K437" t="s">
        <v>24</v>
      </c>
      <c r="L437" t="s">
        <v>61</v>
      </c>
      <c r="M437">
        <v>17</v>
      </c>
      <c r="N437">
        <v>61</v>
      </c>
      <c r="O437" t="s">
        <v>59</v>
      </c>
      <c r="P437">
        <v>10</v>
      </c>
      <c r="Q437">
        <v>30</v>
      </c>
      <c r="R437">
        <v>30</v>
      </c>
      <c r="S437">
        <v>40</v>
      </c>
      <c r="T437">
        <v>19</v>
      </c>
      <c r="U437" t="s">
        <v>27</v>
      </c>
    </row>
    <row r="438" spans="1:21" x14ac:dyDescent="0.35">
      <c r="A438">
        <v>314</v>
      </c>
      <c r="B438">
        <v>34</v>
      </c>
      <c r="C438">
        <v>-13</v>
      </c>
      <c r="D438" s="1">
        <v>41559</v>
      </c>
      <c r="E438">
        <v>240</v>
      </c>
      <c r="F438">
        <v>43</v>
      </c>
      <c r="G438" t="s">
        <v>39</v>
      </c>
      <c r="H438" t="s">
        <v>22</v>
      </c>
      <c r="I438">
        <v>12</v>
      </c>
      <c r="J438" t="s">
        <v>23</v>
      </c>
      <c r="K438" t="s">
        <v>32</v>
      </c>
      <c r="L438" t="s">
        <v>37</v>
      </c>
      <c r="M438">
        <v>-3</v>
      </c>
      <c r="N438">
        <v>77</v>
      </c>
      <c r="O438" t="s">
        <v>62</v>
      </c>
      <c r="P438">
        <v>10</v>
      </c>
      <c r="Q438">
        <v>30</v>
      </c>
      <c r="R438">
        <v>10</v>
      </c>
      <c r="S438">
        <v>40</v>
      </c>
      <c r="T438">
        <v>46</v>
      </c>
      <c r="U438" t="s">
        <v>35</v>
      </c>
    </row>
    <row r="439" spans="1:21" x14ac:dyDescent="0.35">
      <c r="A439">
        <v>603</v>
      </c>
      <c r="B439">
        <v>21</v>
      </c>
      <c r="C439">
        <v>-16</v>
      </c>
      <c r="D439" s="1">
        <v>41590</v>
      </c>
      <c r="E439">
        <v>846</v>
      </c>
      <c r="F439">
        <v>31</v>
      </c>
      <c r="G439" t="s">
        <v>39</v>
      </c>
      <c r="H439" t="s">
        <v>31</v>
      </c>
      <c r="I439">
        <v>5</v>
      </c>
      <c r="J439" t="s">
        <v>23</v>
      </c>
      <c r="K439" t="s">
        <v>32</v>
      </c>
      <c r="L439" t="s">
        <v>33</v>
      </c>
      <c r="M439">
        <v>14</v>
      </c>
      <c r="N439">
        <v>52</v>
      </c>
      <c r="O439" t="s">
        <v>51</v>
      </c>
      <c r="P439">
        <v>20</v>
      </c>
      <c r="Q439">
        <v>30</v>
      </c>
      <c r="R439">
        <v>30</v>
      </c>
      <c r="S439">
        <v>50</v>
      </c>
      <c r="T439">
        <v>17</v>
      </c>
      <c r="U439" t="s">
        <v>35</v>
      </c>
    </row>
    <row r="440" spans="1:21" x14ac:dyDescent="0.35">
      <c r="A440">
        <v>435</v>
      </c>
      <c r="B440">
        <v>39</v>
      </c>
      <c r="C440">
        <v>-6</v>
      </c>
      <c r="D440" s="1">
        <v>41620</v>
      </c>
      <c r="E440">
        <v>244</v>
      </c>
      <c r="F440">
        <v>53</v>
      </c>
      <c r="G440" t="s">
        <v>39</v>
      </c>
      <c r="H440" t="s">
        <v>36</v>
      </c>
      <c r="I440">
        <v>12</v>
      </c>
      <c r="J440" t="s">
        <v>23</v>
      </c>
      <c r="K440" t="s">
        <v>32</v>
      </c>
      <c r="L440" t="s">
        <v>70</v>
      </c>
      <c r="M440">
        <v>14</v>
      </c>
      <c r="N440">
        <v>92</v>
      </c>
      <c r="O440" t="s">
        <v>49</v>
      </c>
      <c r="P440">
        <v>10</v>
      </c>
      <c r="Q440">
        <v>30</v>
      </c>
      <c r="R440">
        <v>20</v>
      </c>
      <c r="S440">
        <v>40</v>
      </c>
      <c r="T440">
        <v>39</v>
      </c>
      <c r="U440" t="s">
        <v>35</v>
      </c>
    </row>
    <row r="441" spans="1:21" x14ac:dyDescent="0.35">
      <c r="A441">
        <v>360</v>
      </c>
      <c r="B441">
        <v>46</v>
      </c>
      <c r="C441">
        <v>1</v>
      </c>
      <c r="D441" t="s">
        <v>326</v>
      </c>
      <c r="E441">
        <v>449</v>
      </c>
      <c r="F441">
        <v>67</v>
      </c>
      <c r="G441" t="s">
        <v>39</v>
      </c>
      <c r="H441" t="s">
        <v>36</v>
      </c>
      <c r="I441">
        <v>14</v>
      </c>
      <c r="J441" t="s">
        <v>23</v>
      </c>
      <c r="K441" t="s">
        <v>32</v>
      </c>
      <c r="L441" t="s">
        <v>70</v>
      </c>
      <c r="M441">
        <v>31</v>
      </c>
      <c r="N441">
        <v>113</v>
      </c>
      <c r="O441" t="s">
        <v>67</v>
      </c>
      <c r="P441">
        <v>20</v>
      </c>
      <c r="Q441">
        <v>30</v>
      </c>
      <c r="R441">
        <v>30</v>
      </c>
      <c r="S441">
        <v>50</v>
      </c>
      <c r="T441">
        <v>36</v>
      </c>
      <c r="U441" t="s">
        <v>35</v>
      </c>
    </row>
    <row r="442" spans="1:21" x14ac:dyDescent="0.35">
      <c r="A442">
        <v>775</v>
      </c>
      <c r="B442">
        <v>22</v>
      </c>
      <c r="C442">
        <v>-3</v>
      </c>
      <c r="D442" t="s">
        <v>327</v>
      </c>
      <c r="E442">
        <v>802</v>
      </c>
      <c r="F442">
        <v>34</v>
      </c>
      <c r="G442" t="s">
        <v>39</v>
      </c>
      <c r="H442" t="s">
        <v>36</v>
      </c>
      <c r="I442">
        <v>6</v>
      </c>
      <c r="J442" t="s">
        <v>40</v>
      </c>
      <c r="K442" t="s">
        <v>41</v>
      </c>
      <c r="L442" t="s">
        <v>42</v>
      </c>
      <c r="M442">
        <v>17</v>
      </c>
      <c r="N442">
        <v>56</v>
      </c>
      <c r="O442" t="s">
        <v>48</v>
      </c>
      <c r="P442">
        <v>20</v>
      </c>
      <c r="Q442">
        <v>30</v>
      </c>
      <c r="R442">
        <v>20</v>
      </c>
      <c r="S442">
        <v>50</v>
      </c>
      <c r="T442">
        <v>17</v>
      </c>
      <c r="U442" t="s">
        <v>27</v>
      </c>
    </row>
    <row r="443" spans="1:21" x14ac:dyDescent="0.35">
      <c r="A443">
        <v>505</v>
      </c>
      <c r="B443">
        <v>34</v>
      </c>
      <c r="C443">
        <v>6</v>
      </c>
      <c r="D443" t="s">
        <v>328</v>
      </c>
      <c r="E443">
        <v>-522</v>
      </c>
      <c r="F443">
        <v>42</v>
      </c>
      <c r="G443" t="s">
        <v>39</v>
      </c>
      <c r="H443" t="s">
        <v>29</v>
      </c>
      <c r="I443">
        <v>12</v>
      </c>
      <c r="J443" t="s">
        <v>40</v>
      </c>
      <c r="K443" t="s">
        <v>41</v>
      </c>
      <c r="L443" t="s">
        <v>55</v>
      </c>
      <c r="M443">
        <v>-4</v>
      </c>
      <c r="N443">
        <v>76</v>
      </c>
      <c r="O443" t="s">
        <v>101</v>
      </c>
      <c r="P443">
        <v>20</v>
      </c>
      <c r="Q443">
        <v>30</v>
      </c>
      <c r="R443">
        <v>-10</v>
      </c>
      <c r="S443">
        <v>50</v>
      </c>
      <c r="T443">
        <v>46</v>
      </c>
      <c r="U443" t="s">
        <v>35</v>
      </c>
    </row>
    <row r="444" spans="1:21" x14ac:dyDescent="0.35">
      <c r="A444">
        <v>253</v>
      </c>
      <c r="B444">
        <v>22</v>
      </c>
      <c r="C444">
        <v>-9</v>
      </c>
      <c r="D444" t="s">
        <v>329</v>
      </c>
      <c r="E444">
        <v>570</v>
      </c>
      <c r="F444">
        <v>30</v>
      </c>
      <c r="G444" t="s">
        <v>39</v>
      </c>
      <c r="H444" t="s">
        <v>36</v>
      </c>
      <c r="I444">
        <v>7</v>
      </c>
      <c r="J444" t="s">
        <v>40</v>
      </c>
      <c r="K444" t="s">
        <v>41</v>
      </c>
      <c r="L444" t="s">
        <v>55</v>
      </c>
      <c r="M444">
        <v>11</v>
      </c>
      <c r="N444">
        <v>52</v>
      </c>
      <c r="O444" t="s">
        <v>67</v>
      </c>
      <c r="P444">
        <v>20</v>
      </c>
      <c r="Q444">
        <v>30</v>
      </c>
      <c r="R444">
        <v>20</v>
      </c>
      <c r="S444">
        <v>50</v>
      </c>
      <c r="T444">
        <v>19</v>
      </c>
      <c r="U444" t="s">
        <v>35</v>
      </c>
    </row>
    <row r="445" spans="1:21" x14ac:dyDescent="0.35">
      <c r="A445">
        <v>603</v>
      </c>
      <c r="B445">
        <v>33</v>
      </c>
      <c r="C445">
        <v>-4</v>
      </c>
      <c r="D445" t="s">
        <v>330</v>
      </c>
      <c r="E445">
        <v>243</v>
      </c>
      <c r="F445">
        <v>41</v>
      </c>
      <c r="G445" t="s">
        <v>39</v>
      </c>
      <c r="H445" t="s">
        <v>31</v>
      </c>
      <c r="I445">
        <v>12</v>
      </c>
      <c r="J445" t="s">
        <v>23</v>
      </c>
      <c r="K445" t="s">
        <v>24</v>
      </c>
      <c r="L445" t="s">
        <v>25</v>
      </c>
      <c r="M445">
        <v>-4</v>
      </c>
      <c r="N445">
        <v>74</v>
      </c>
      <c r="O445" t="s">
        <v>51</v>
      </c>
      <c r="P445">
        <v>20</v>
      </c>
      <c r="Q445">
        <v>30</v>
      </c>
      <c r="R445">
        <v>0</v>
      </c>
      <c r="S445">
        <v>50</v>
      </c>
      <c r="T445">
        <v>45</v>
      </c>
      <c r="U445" t="s">
        <v>27</v>
      </c>
    </row>
    <row r="446" spans="1:21" x14ac:dyDescent="0.35">
      <c r="A446">
        <v>505</v>
      </c>
      <c r="B446">
        <v>29</v>
      </c>
      <c r="C446">
        <v>-5</v>
      </c>
      <c r="D446" t="s">
        <v>331</v>
      </c>
      <c r="E446">
        <v>1003</v>
      </c>
      <c r="F446">
        <v>35</v>
      </c>
      <c r="G446" t="s">
        <v>39</v>
      </c>
      <c r="H446" t="s">
        <v>29</v>
      </c>
      <c r="I446">
        <v>8</v>
      </c>
      <c r="J446" t="s">
        <v>23</v>
      </c>
      <c r="K446" t="s">
        <v>24</v>
      </c>
      <c r="L446" t="s">
        <v>25</v>
      </c>
      <c r="M446">
        <v>5</v>
      </c>
      <c r="N446">
        <v>64</v>
      </c>
      <c r="O446" t="s">
        <v>101</v>
      </c>
      <c r="P446">
        <v>20</v>
      </c>
      <c r="Q446">
        <v>30</v>
      </c>
      <c r="R446">
        <v>10</v>
      </c>
      <c r="S446">
        <v>50</v>
      </c>
      <c r="T446">
        <v>30</v>
      </c>
      <c r="U446" t="s">
        <v>27</v>
      </c>
    </row>
    <row r="447" spans="1:21" x14ac:dyDescent="0.35">
      <c r="A447">
        <v>503</v>
      </c>
      <c r="B447">
        <v>25</v>
      </c>
      <c r="C447">
        <v>-1</v>
      </c>
      <c r="D447" t="s">
        <v>332</v>
      </c>
      <c r="E447">
        <v>823</v>
      </c>
      <c r="F447">
        <v>38</v>
      </c>
      <c r="G447" t="s">
        <v>39</v>
      </c>
      <c r="H447" t="s">
        <v>36</v>
      </c>
      <c r="I447">
        <v>7</v>
      </c>
      <c r="J447" t="s">
        <v>23</v>
      </c>
      <c r="K447" t="s">
        <v>24</v>
      </c>
      <c r="L447" t="s">
        <v>61</v>
      </c>
      <c r="M447">
        <v>19</v>
      </c>
      <c r="N447">
        <v>63</v>
      </c>
      <c r="O447" t="s">
        <v>59</v>
      </c>
      <c r="P447">
        <v>20</v>
      </c>
      <c r="Q447">
        <v>30</v>
      </c>
      <c r="R447">
        <v>20</v>
      </c>
      <c r="S447">
        <v>50</v>
      </c>
      <c r="T447">
        <v>19</v>
      </c>
      <c r="U447" t="s">
        <v>27</v>
      </c>
    </row>
    <row r="448" spans="1:21" x14ac:dyDescent="0.35">
      <c r="A448">
        <v>603</v>
      </c>
      <c r="B448">
        <v>15</v>
      </c>
      <c r="C448">
        <v>-12</v>
      </c>
      <c r="D448" t="s">
        <v>333</v>
      </c>
      <c r="E448">
        <v>848</v>
      </c>
      <c r="F448">
        <v>24</v>
      </c>
      <c r="G448" t="s">
        <v>39</v>
      </c>
      <c r="H448" t="s">
        <v>31</v>
      </c>
      <c r="I448">
        <v>4</v>
      </c>
      <c r="J448" t="s">
        <v>23</v>
      </c>
      <c r="K448" t="s">
        <v>32</v>
      </c>
      <c r="L448" t="s">
        <v>33</v>
      </c>
      <c r="M448">
        <v>8</v>
      </c>
      <c r="N448">
        <v>39</v>
      </c>
      <c r="O448" t="s">
        <v>51</v>
      </c>
      <c r="P448">
        <v>10</v>
      </c>
      <c r="Q448">
        <v>30</v>
      </c>
      <c r="R448">
        <v>20</v>
      </c>
      <c r="S448">
        <v>40</v>
      </c>
      <c r="T448">
        <v>16</v>
      </c>
      <c r="U448" t="s">
        <v>35</v>
      </c>
    </row>
    <row r="449" spans="1:21" x14ac:dyDescent="0.35">
      <c r="A449">
        <v>541</v>
      </c>
      <c r="B449">
        <v>32</v>
      </c>
      <c r="C449">
        <v>-2</v>
      </c>
      <c r="D449" t="s">
        <v>334</v>
      </c>
      <c r="E449">
        <v>482</v>
      </c>
      <c r="F449">
        <v>48</v>
      </c>
      <c r="G449" t="s">
        <v>39</v>
      </c>
      <c r="H449" t="s">
        <v>36</v>
      </c>
      <c r="I449">
        <v>8</v>
      </c>
      <c r="J449" t="s">
        <v>23</v>
      </c>
      <c r="K449" t="s">
        <v>32</v>
      </c>
      <c r="L449" t="s">
        <v>33</v>
      </c>
      <c r="M449">
        <v>28</v>
      </c>
      <c r="N449">
        <v>80</v>
      </c>
      <c r="O449" t="s">
        <v>59</v>
      </c>
      <c r="P449">
        <v>20</v>
      </c>
      <c r="Q449">
        <v>30</v>
      </c>
      <c r="R449">
        <v>30</v>
      </c>
      <c r="S449">
        <v>50</v>
      </c>
      <c r="T449">
        <v>20</v>
      </c>
      <c r="U449" t="s">
        <v>35</v>
      </c>
    </row>
    <row r="450" spans="1:21" x14ac:dyDescent="0.35">
      <c r="A450">
        <v>435</v>
      </c>
      <c r="B450">
        <v>35</v>
      </c>
      <c r="C450">
        <v>-1</v>
      </c>
      <c r="D450" t="s">
        <v>335</v>
      </c>
      <c r="E450">
        <v>248</v>
      </c>
      <c r="F450">
        <v>47</v>
      </c>
      <c r="G450" t="s">
        <v>39</v>
      </c>
      <c r="H450" t="s">
        <v>36</v>
      </c>
      <c r="I450">
        <v>11</v>
      </c>
      <c r="J450" t="s">
        <v>23</v>
      </c>
      <c r="K450" t="s">
        <v>32</v>
      </c>
      <c r="L450" t="s">
        <v>70</v>
      </c>
      <c r="M450">
        <v>9</v>
      </c>
      <c r="N450">
        <v>82</v>
      </c>
      <c r="O450" t="s">
        <v>49</v>
      </c>
      <c r="P450">
        <v>20</v>
      </c>
      <c r="Q450">
        <v>30</v>
      </c>
      <c r="R450">
        <v>10</v>
      </c>
      <c r="S450">
        <v>50</v>
      </c>
      <c r="T450">
        <v>38</v>
      </c>
      <c r="U450" t="s">
        <v>35</v>
      </c>
    </row>
    <row r="451" spans="1:21" x14ac:dyDescent="0.35">
      <c r="A451">
        <v>801</v>
      </c>
      <c r="B451">
        <v>34</v>
      </c>
      <c r="C451">
        <v>-3</v>
      </c>
      <c r="D451" t="s">
        <v>336</v>
      </c>
      <c r="E451">
        <v>211</v>
      </c>
      <c r="F451">
        <v>42</v>
      </c>
      <c r="G451" t="s">
        <v>39</v>
      </c>
      <c r="H451" t="s">
        <v>36</v>
      </c>
      <c r="I451">
        <v>12</v>
      </c>
      <c r="J451" t="s">
        <v>23</v>
      </c>
      <c r="K451" t="s">
        <v>32</v>
      </c>
      <c r="L451" t="s">
        <v>37</v>
      </c>
      <c r="M451">
        <v>-3</v>
      </c>
      <c r="N451">
        <v>76</v>
      </c>
      <c r="O451" t="s">
        <v>49</v>
      </c>
      <c r="P451">
        <v>20</v>
      </c>
      <c r="Q451">
        <v>30</v>
      </c>
      <c r="R451">
        <v>0</v>
      </c>
      <c r="S451">
        <v>50</v>
      </c>
      <c r="T451">
        <v>45</v>
      </c>
      <c r="U451" t="s">
        <v>35</v>
      </c>
    </row>
    <row r="452" spans="1:21" x14ac:dyDescent="0.35">
      <c r="A452">
        <v>772</v>
      </c>
      <c r="B452">
        <v>24</v>
      </c>
      <c r="C452">
        <v>-8</v>
      </c>
      <c r="D452" t="s">
        <v>337</v>
      </c>
      <c r="E452">
        <v>567</v>
      </c>
      <c r="F452">
        <v>32</v>
      </c>
      <c r="G452" t="s">
        <v>21</v>
      </c>
      <c r="H452" t="s">
        <v>31</v>
      </c>
      <c r="I452">
        <v>7</v>
      </c>
      <c r="J452" t="s">
        <v>23</v>
      </c>
      <c r="K452" t="s">
        <v>24</v>
      </c>
      <c r="L452" t="s">
        <v>61</v>
      </c>
      <c r="M452">
        <v>12</v>
      </c>
      <c r="N452">
        <v>56</v>
      </c>
      <c r="O452" t="s">
        <v>34</v>
      </c>
      <c r="P452">
        <v>10</v>
      </c>
      <c r="Q452">
        <v>30</v>
      </c>
      <c r="R452">
        <v>20</v>
      </c>
      <c r="S452">
        <v>40</v>
      </c>
      <c r="T452">
        <v>20</v>
      </c>
      <c r="U452" t="s">
        <v>27</v>
      </c>
    </row>
    <row r="453" spans="1:21" x14ac:dyDescent="0.35">
      <c r="A453">
        <v>505</v>
      </c>
      <c r="B453">
        <v>38</v>
      </c>
      <c r="C453">
        <v>12</v>
      </c>
      <c r="D453" t="s">
        <v>338</v>
      </c>
      <c r="E453">
        <v>256</v>
      </c>
      <c r="F453">
        <v>51</v>
      </c>
      <c r="G453" t="s">
        <v>39</v>
      </c>
      <c r="H453" t="s">
        <v>29</v>
      </c>
      <c r="I453">
        <v>12</v>
      </c>
      <c r="J453" t="s">
        <v>40</v>
      </c>
      <c r="K453" t="s">
        <v>41</v>
      </c>
      <c r="L453" t="s">
        <v>42</v>
      </c>
      <c r="M453">
        <v>12</v>
      </c>
      <c r="N453">
        <v>89</v>
      </c>
      <c r="O453" t="s">
        <v>101</v>
      </c>
      <c r="P453">
        <v>30</v>
      </c>
      <c r="Q453">
        <v>30</v>
      </c>
      <c r="R453">
        <v>0</v>
      </c>
      <c r="S453">
        <v>60</v>
      </c>
      <c r="T453">
        <v>39</v>
      </c>
      <c r="U453" t="s">
        <v>27</v>
      </c>
    </row>
    <row r="454" spans="1:21" x14ac:dyDescent="0.35">
      <c r="A454">
        <v>702</v>
      </c>
      <c r="B454">
        <v>23</v>
      </c>
      <c r="C454">
        <v>-3</v>
      </c>
      <c r="D454" t="s">
        <v>339</v>
      </c>
      <c r="E454">
        <v>807</v>
      </c>
      <c r="F454">
        <v>35</v>
      </c>
      <c r="G454" t="s">
        <v>39</v>
      </c>
      <c r="H454" t="s">
        <v>36</v>
      </c>
      <c r="I454">
        <v>6</v>
      </c>
      <c r="J454" t="s">
        <v>40</v>
      </c>
      <c r="K454" t="s">
        <v>41</v>
      </c>
      <c r="L454" t="s">
        <v>42</v>
      </c>
      <c r="M454">
        <v>17</v>
      </c>
      <c r="N454">
        <v>58</v>
      </c>
      <c r="O454" t="s">
        <v>48</v>
      </c>
      <c r="P454">
        <v>20</v>
      </c>
      <c r="Q454">
        <v>30</v>
      </c>
      <c r="R454">
        <v>20</v>
      </c>
      <c r="S454">
        <v>50</v>
      </c>
      <c r="T454">
        <v>18</v>
      </c>
      <c r="U454" t="s">
        <v>27</v>
      </c>
    </row>
    <row r="455" spans="1:21" x14ac:dyDescent="0.35">
      <c r="A455">
        <v>641</v>
      </c>
      <c r="B455">
        <v>16</v>
      </c>
      <c r="C455">
        <v>-10</v>
      </c>
      <c r="D455" t="s">
        <v>340</v>
      </c>
      <c r="E455">
        <v>851</v>
      </c>
      <c r="F455">
        <v>25</v>
      </c>
      <c r="G455" t="s">
        <v>39</v>
      </c>
      <c r="H455" t="s">
        <v>22</v>
      </c>
      <c r="I455">
        <v>4</v>
      </c>
      <c r="J455" t="s">
        <v>40</v>
      </c>
      <c r="K455" t="s">
        <v>45</v>
      </c>
      <c r="L455" t="s">
        <v>50</v>
      </c>
      <c r="M455">
        <v>10</v>
      </c>
      <c r="N455">
        <v>41</v>
      </c>
      <c r="O455" t="s">
        <v>43</v>
      </c>
      <c r="P455">
        <v>10</v>
      </c>
      <c r="Q455">
        <v>30</v>
      </c>
      <c r="R455">
        <v>20</v>
      </c>
      <c r="S455">
        <v>40</v>
      </c>
      <c r="T455">
        <v>15</v>
      </c>
      <c r="U455" t="s">
        <v>35</v>
      </c>
    </row>
    <row r="456" spans="1:21" x14ac:dyDescent="0.35">
      <c r="A456">
        <v>563</v>
      </c>
      <c r="B456">
        <v>31</v>
      </c>
      <c r="C456">
        <v>-2</v>
      </c>
      <c r="D456" t="s">
        <v>341</v>
      </c>
      <c r="E456">
        <v>1009</v>
      </c>
      <c r="F456">
        <v>38</v>
      </c>
      <c r="G456" t="s">
        <v>39</v>
      </c>
      <c r="H456" t="s">
        <v>22</v>
      </c>
      <c r="I456">
        <v>9</v>
      </c>
      <c r="J456" t="s">
        <v>40</v>
      </c>
      <c r="K456" t="s">
        <v>45</v>
      </c>
      <c r="L456" t="s">
        <v>52</v>
      </c>
      <c r="M456">
        <v>8</v>
      </c>
      <c r="N456">
        <v>69</v>
      </c>
      <c r="O456" t="s">
        <v>43</v>
      </c>
      <c r="P456">
        <v>30</v>
      </c>
      <c r="Q456">
        <v>30</v>
      </c>
      <c r="R456">
        <v>10</v>
      </c>
      <c r="S456">
        <v>60</v>
      </c>
      <c r="T456">
        <v>30</v>
      </c>
      <c r="U456" t="s">
        <v>35</v>
      </c>
    </row>
    <row r="457" spans="1:21" x14ac:dyDescent="0.35">
      <c r="A457">
        <v>603</v>
      </c>
      <c r="B457">
        <v>20</v>
      </c>
      <c r="C457">
        <v>-16</v>
      </c>
      <c r="D457" t="s">
        <v>342</v>
      </c>
      <c r="E457">
        <v>218</v>
      </c>
      <c r="F457">
        <v>25</v>
      </c>
      <c r="G457" t="s">
        <v>39</v>
      </c>
      <c r="H457" t="s">
        <v>31</v>
      </c>
      <c r="I457">
        <v>7</v>
      </c>
      <c r="J457" t="s">
        <v>40</v>
      </c>
      <c r="K457" t="s">
        <v>41</v>
      </c>
      <c r="L457" t="s">
        <v>221</v>
      </c>
      <c r="M457">
        <v>-16</v>
      </c>
      <c r="N457">
        <v>45</v>
      </c>
      <c r="O457" t="s">
        <v>51</v>
      </c>
      <c r="P457">
        <v>10</v>
      </c>
      <c r="Q457">
        <v>30</v>
      </c>
      <c r="R457">
        <v>0</v>
      </c>
      <c r="S457">
        <v>40</v>
      </c>
      <c r="T457">
        <v>41</v>
      </c>
      <c r="U457" t="s">
        <v>35</v>
      </c>
    </row>
    <row r="458" spans="1:21" x14ac:dyDescent="0.35">
      <c r="A458">
        <v>580</v>
      </c>
      <c r="B458">
        <v>29</v>
      </c>
      <c r="C458">
        <v>4</v>
      </c>
      <c r="D458" t="s">
        <v>343</v>
      </c>
      <c r="E458">
        <v>490</v>
      </c>
      <c r="F458">
        <v>44</v>
      </c>
      <c r="G458" t="s">
        <v>39</v>
      </c>
      <c r="H458" t="s">
        <v>29</v>
      </c>
      <c r="I458">
        <v>8</v>
      </c>
      <c r="J458" t="s">
        <v>40</v>
      </c>
      <c r="K458" t="s">
        <v>41</v>
      </c>
      <c r="L458" t="s">
        <v>53</v>
      </c>
      <c r="M458">
        <v>24</v>
      </c>
      <c r="N458">
        <v>73</v>
      </c>
      <c r="O458" t="s">
        <v>47</v>
      </c>
      <c r="P458">
        <v>20</v>
      </c>
      <c r="Q458">
        <v>30</v>
      </c>
      <c r="R458">
        <v>20</v>
      </c>
      <c r="S458">
        <v>50</v>
      </c>
      <c r="T458">
        <v>20</v>
      </c>
      <c r="U458" t="s">
        <v>35</v>
      </c>
    </row>
    <row r="459" spans="1:21" x14ac:dyDescent="0.35">
      <c r="A459">
        <v>253</v>
      </c>
      <c r="B459">
        <v>24</v>
      </c>
      <c r="C459">
        <v>-7</v>
      </c>
      <c r="D459" t="s">
        <v>344</v>
      </c>
      <c r="E459">
        <v>567</v>
      </c>
      <c r="F459">
        <v>32</v>
      </c>
      <c r="G459" t="s">
        <v>39</v>
      </c>
      <c r="H459" t="s">
        <v>36</v>
      </c>
      <c r="I459">
        <v>7</v>
      </c>
      <c r="J459" t="s">
        <v>40</v>
      </c>
      <c r="K459" t="s">
        <v>41</v>
      </c>
      <c r="L459" t="s">
        <v>55</v>
      </c>
      <c r="M459">
        <v>13</v>
      </c>
      <c r="N459">
        <v>56</v>
      </c>
      <c r="O459" t="s">
        <v>67</v>
      </c>
      <c r="P459">
        <v>20</v>
      </c>
      <c r="Q459">
        <v>30</v>
      </c>
      <c r="R459">
        <v>20</v>
      </c>
      <c r="S459">
        <v>50</v>
      </c>
      <c r="T459">
        <v>19</v>
      </c>
      <c r="U459" t="s">
        <v>35</v>
      </c>
    </row>
    <row r="460" spans="1:21" x14ac:dyDescent="0.35">
      <c r="A460">
        <v>541</v>
      </c>
      <c r="B460">
        <v>24</v>
      </c>
      <c r="C460">
        <v>-1</v>
      </c>
      <c r="D460" s="1">
        <v>41640</v>
      </c>
      <c r="E460">
        <v>829</v>
      </c>
      <c r="F460">
        <v>36</v>
      </c>
      <c r="G460" t="s">
        <v>39</v>
      </c>
      <c r="H460" t="s">
        <v>36</v>
      </c>
      <c r="I460">
        <v>6</v>
      </c>
      <c r="J460" t="s">
        <v>23</v>
      </c>
      <c r="K460" t="s">
        <v>24</v>
      </c>
      <c r="L460" t="s">
        <v>61</v>
      </c>
      <c r="M460">
        <v>19</v>
      </c>
      <c r="N460">
        <v>60</v>
      </c>
      <c r="O460" t="s">
        <v>59</v>
      </c>
      <c r="P460">
        <v>20</v>
      </c>
      <c r="Q460">
        <v>30</v>
      </c>
      <c r="R460">
        <v>20</v>
      </c>
      <c r="S460">
        <v>50</v>
      </c>
      <c r="T460">
        <v>17</v>
      </c>
      <c r="U460" t="s">
        <v>27</v>
      </c>
    </row>
    <row r="461" spans="1:21" x14ac:dyDescent="0.35">
      <c r="A461">
        <v>603</v>
      </c>
      <c r="B461">
        <v>16</v>
      </c>
      <c r="C461">
        <v>-10</v>
      </c>
      <c r="D461" s="1">
        <v>41671</v>
      </c>
      <c r="E461">
        <v>851</v>
      </c>
      <c r="F461">
        <v>25</v>
      </c>
      <c r="G461" t="s">
        <v>39</v>
      </c>
      <c r="H461" t="s">
        <v>31</v>
      </c>
      <c r="I461">
        <v>4</v>
      </c>
      <c r="J461" t="s">
        <v>23</v>
      </c>
      <c r="K461" t="s">
        <v>32</v>
      </c>
      <c r="L461" t="s">
        <v>33</v>
      </c>
      <c r="M461">
        <v>10</v>
      </c>
      <c r="N461">
        <v>41</v>
      </c>
      <c r="O461" t="s">
        <v>51</v>
      </c>
      <c r="P461">
        <v>10</v>
      </c>
      <c r="Q461">
        <v>30</v>
      </c>
      <c r="R461">
        <v>20</v>
      </c>
      <c r="S461">
        <v>40</v>
      </c>
      <c r="T461">
        <v>15</v>
      </c>
      <c r="U461" t="s">
        <v>35</v>
      </c>
    </row>
    <row r="462" spans="1:21" x14ac:dyDescent="0.35">
      <c r="A462">
        <v>971</v>
      </c>
      <c r="B462">
        <v>29</v>
      </c>
      <c r="C462">
        <v>-5</v>
      </c>
      <c r="D462" s="1">
        <v>41699</v>
      </c>
      <c r="E462">
        <v>490</v>
      </c>
      <c r="F462">
        <v>44</v>
      </c>
      <c r="G462" t="s">
        <v>39</v>
      </c>
      <c r="H462" t="s">
        <v>36</v>
      </c>
      <c r="I462">
        <v>8</v>
      </c>
      <c r="J462" t="s">
        <v>23</v>
      </c>
      <c r="K462" t="s">
        <v>32</v>
      </c>
      <c r="L462" t="s">
        <v>33</v>
      </c>
      <c r="M462">
        <v>25</v>
      </c>
      <c r="N462">
        <v>73</v>
      </c>
      <c r="O462" t="s">
        <v>59</v>
      </c>
      <c r="P462">
        <v>20</v>
      </c>
      <c r="Q462">
        <v>30</v>
      </c>
      <c r="R462">
        <v>30</v>
      </c>
      <c r="S462">
        <v>50</v>
      </c>
      <c r="T462">
        <v>19</v>
      </c>
      <c r="U462" t="s">
        <v>35</v>
      </c>
    </row>
    <row r="463" spans="1:21" x14ac:dyDescent="0.35">
      <c r="A463">
        <v>937</v>
      </c>
      <c r="B463">
        <v>21</v>
      </c>
      <c r="C463">
        <v>-6</v>
      </c>
      <c r="D463" s="1">
        <v>41730</v>
      </c>
      <c r="E463">
        <v>480</v>
      </c>
      <c r="F463">
        <v>32</v>
      </c>
      <c r="G463" t="s">
        <v>21</v>
      </c>
      <c r="H463" t="s">
        <v>22</v>
      </c>
      <c r="I463">
        <v>5</v>
      </c>
      <c r="J463" t="s">
        <v>23</v>
      </c>
      <c r="K463" t="s">
        <v>24</v>
      </c>
      <c r="L463" t="s">
        <v>61</v>
      </c>
      <c r="M463">
        <v>24</v>
      </c>
      <c r="N463">
        <v>56</v>
      </c>
      <c r="O463" t="s">
        <v>156</v>
      </c>
      <c r="P463">
        <v>0</v>
      </c>
      <c r="Q463">
        <v>30</v>
      </c>
      <c r="R463">
        <v>30</v>
      </c>
      <c r="S463">
        <v>30</v>
      </c>
      <c r="T463">
        <v>16</v>
      </c>
      <c r="U463" t="s">
        <v>27</v>
      </c>
    </row>
    <row r="464" spans="1:21" x14ac:dyDescent="0.35">
      <c r="A464">
        <v>937</v>
      </c>
      <c r="B464">
        <v>27</v>
      </c>
      <c r="C464">
        <v>0</v>
      </c>
      <c r="D464" s="1">
        <v>41760</v>
      </c>
      <c r="E464">
        <v>859</v>
      </c>
      <c r="F464">
        <v>39</v>
      </c>
      <c r="G464" t="s">
        <v>21</v>
      </c>
      <c r="H464" t="s">
        <v>22</v>
      </c>
      <c r="I464">
        <v>7</v>
      </c>
      <c r="J464" t="s">
        <v>23</v>
      </c>
      <c r="K464" t="s">
        <v>24</v>
      </c>
      <c r="L464" t="s">
        <v>25</v>
      </c>
      <c r="M464">
        <v>30</v>
      </c>
      <c r="N464">
        <v>70</v>
      </c>
      <c r="O464" t="s">
        <v>156</v>
      </c>
      <c r="P464">
        <v>10</v>
      </c>
      <c r="Q464">
        <v>30</v>
      </c>
      <c r="R464">
        <v>30</v>
      </c>
      <c r="S464">
        <v>40</v>
      </c>
      <c r="T464">
        <v>19</v>
      </c>
      <c r="U464" t="s">
        <v>27</v>
      </c>
    </row>
    <row r="465" spans="1:21" x14ac:dyDescent="0.35">
      <c r="A465">
        <v>786</v>
      </c>
      <c r="B465">
        <v>56</v>
      </c>
      <c r="C465">
        <v>4</v>
      </c>
      <c r="D465" s="1">
        <v>41791</v>
      </c>
      <c r="E465">
        <v>385</v>
      </c>
      <c r="F465">
        <v>70</v>
      </c>
      <c r="G465" t="s">
        <v>21</v>
      </c>
      <c r="H465" t="s">
        <v>31</v>
      </c>
      <c r="I465">
        <v>21</v>
      </c>
      <c r="J465" t="s">
        <v>23</v>
      </c>
      <c r="K465" t="s">
        <v>24</v>
      </c>
      <c r="L465" t="s">
        <v>25</v>
      </c>
      <c r="M465">
        <v>24</v>
      </c>
      <c r="N465">
        <v>134</v>
      </c>
      <c r="O465" t="s">
        <v>34</v>
      </c>
      <c r="P465">
        <v>30</v>
      </c>
      <c r="Q465">
        <v>30</v>
      </c>
      <c r="R465">
        <v>20</v>
      </c>
      <c r="S465">
        <v>60</v>
      </c>
      <c r="T465">
        <v>54</v>
      </c>
      <c r="U465" t="s">
        <v>27</v>
      </c>
    </row>
    <row r="466" spans="1:21" x14ac:dyDescent="0.35">
      <c r="A466">
        <v>339</v>
      </c>
      <c r="B466">
        <v>54</v>
      </c>
      <c r="C466">
        <v>-1</v>
      </c>
      <c r="D466" s="1">
        <v>41821</v>
      </c>
      <c r="E466">
        <v>404</v>
      </c>
      <c r="F466">
        <v>66</v>
      </c>
      <c r="G466" t="s">
        <v>21</v>
      </c>
      <c r="H466" t="s">
        <v>31</v>
      </c>
      <c r="I466">
        <v>20</v>
      </c>
      <c r="J466" t="s">
        <v>23</v>
      </c>
      <c r="K466" t="s">
        <v>24</v>
      </c>
      <c r="L466" t="s">
        <v>25</v>
      </c>
      <c r="M466">
        <v>19</v>
      </c>
      <c r="N466">
        <v>128</v>
      </c>
      <c r="O466" t="s">
        <v>76</v>
      </c>
      <c r="P466">
        <v>30</v>
      </c>
      <c r="Q466">
        <v>30</v>
      </c>
      <c r="R466">
        <v>20</v>
      </c>
      <c r="S466">
        <v>60</v>
      </c>
      <c r="T466">
        <v>53</v>
      </c>
      <c r="U466" t="s">
        <v>27</v>
      </c>
    </row>
    <row r="467" spans="1:21" x14ac:dyDescent="0.35">
      <c r="A467">
        <v>781</v>
      </c>
      <c r="B467">
        <v>21</v>
      </c>
      <c r="C467">
        <v>-8</v>
      </c>
      <c r="D467" s="1">
        <v>41852</v>
      </c>
      <c r="E467">
        <v>480</v>
      </c>
      <c r="F467">
        <v>32</v>
      </c>
      <c r="G467" t="s">
        <v>21</v>
      </c>
      <c r="H467" t="s">
        <v>31</v>
      </c>
      <c r="I467">
        <v>5</v>
      </c>
      <c r="J467" t="s">
        <v>23</v>
      </c>
      <c r="K467" t="s">
        <v>32</v>
      </c>
      <c r="L467" t="s">
        <v>37</v>
      </c>
      <c r="M467">
        <v>22</v>
      </c>
      <c r="N467">
        <v>56</v>
      </c>
      <c r="O467" t="s">
        <v>76</v>
      </c>
      <c r="P467">
        <v>20</v>
      </c>
      <c r="Q467">
        <v>30</v>
      </c>
      <c r="R467">
        <v>30</v>
      </c>
      <c r="S467">
        <v>50</v>
      </c>
      <c r="T467">
        <v>17</v>
      </c>
      <c r="U467" t="s">
        <v>35</v>
      </c>
    </row>
    <row r="468" spans="1:21" x14ac:dyDescent="0.35">
      <c r="A468">
        <v>505</v>
      </c>
      <c r="B468">
        <v>39</v>
      </c>
      <c r="C468">
        <v>1</v>
      </c>
      <c r="D468" s="1">
        <v>41883</v>
      </c>
      <c r="E468">
        <v>244</v>
      </c>
      <c r="F468">
        <v>53</v>
      </c>
      <c r="G468" t="s">
        <v>39</v>
      </c>
      <c r="H468" t="s">
        <v>29</v>
      </c>
      <c r="I468">
        <v>12</v>
      </c>
      <c r="J468" t="s">
        <v>40</v>
      </c>
      <c r="K468" t="s">
        <v>41</v>
      </c>
      <c r="L468" t="s">
        <v>42</v>
      </c>
      <c r="M468">
        <v>21</v>
      </c>
      <c r="N468">
        <v>98</v>
      </c>
      <c r="O468" t="s">
        <v>101</v>
      </c>
      <c r="P468">
        <v>20</v>
      </c>
      <c r="Q468">
        <v>30</v>
      </c>
      <c r="R468">
        <v>20</v>
      </c>
      <c r="S468">
        <v>50</v>
      </c>
      <c r="T468">
        <v>39</v>
      </c>
      <c r="U468" t="s">
        <v>27</v>
      </c>
    </row>
    <row r="469" spans="1:21" x14ac:dyDescent="0.35">
      <c r="A469">
        <v>775</v>
      </c>
      <c r="B469">
        <v>23</v>
      </c>
      <c r="C469">
        <v>-5</v>
      </c>
      <c r="D469" s="1">
        <v>41913</v>
      </c>
      <c r="E469">
        <v>800</v>
      </c>
      <c r="F469">
        <v>35</v>
      </c>
      <c r="G469" t="s">
        <v>39</v>
      </c>
      <c r="H469" t="s">
        <v>36</v>
      </c>
      <c r="I469">
        <v>6</v>
      </c>
      <c r="J469" t="s">
        <v>40</v>
      </c>
      <c r="K469" t="s">
        <v>41</v>
      </c>
      <c r="L469" t="s">
        <v>42</v>
      </c>
      <c r="M469">
        <v>25</v>
      </c>
      <c r="N469">
        <v>62</v>
      </c>
      <c r="O469" t="s">
        <v>48</v>
      </c>
      <c r="P469">
        <v>10</v>
      </c>
      <c r="Q469">
        <v>30</v>
      </c>
      <c r="R469">
        <v>30</v>
      </c>
      <c r="S469">
        <v>40</v>
      </c>
      <c r="T469">
        <v>18</v>
      </c>
      <c r="U469" t="s">
        <v>27</v>
      </c>
    </row>
    <row r="470" spans="1:21" x14ac:dyDescent="0.35">
      <c r="A470">
        <v>515</v>
      </c>
      <c r="B470">
        <v>21</v>
      </c>
      <c r="C470">
        <v>-8</v>
      </c>
      <c r="D470" s="1">
        <v>41944</v>
      </c>
      <c r="E470">
        <v>846</v>
      </c>
      <c r="F470">
        <v>31</v>
      </c>
      <c r="G470" t="s">
        <v>39</v>
      </c>
      <c r="H470" t="s">
        <v>22</v>
      </c>
      <c r="I470">
        <v>5</v>
      </c>
      <c r="J470" t="s">
        <v>40</v>
      </c>
      <c r="K470" t="s">
        <v>45</v>
      </c>
      <c r="L470" t="s">
        <v>50</v>
      </c>
      <c r="M470">
        <v>22</v>
      </c>
      <c r="N470">
        <v>55</v>
      </c>
      <c r="O470" t="s">
        <v>43</v>
      </c>
      <c r="P470">
        <v>10</v>
      </c>
      <c r="Q470">
        <v>30</v>
      </c>
      <c r="R470">
        <v>30</v>
      </c>
      <c r="S470">
        <v>40</v>
      </c>
      <c r="T470">
        <v>16</v>
      </c>
      <c r="U470" t="s">
        <v>35</v>
      </c>
    </row>
    <row r="471" spans="1:21" x14ac:dyDescent="0.35">
      <c r="A471">
        <v>603</v>
      </c>
      <c r="B471">
        <v>25</v>
      </c>
      <c r="C471">
        <v>-28</v>
      </c>
      <c r="D471" s="1">
        <v>41974</v>
      </c>
      <c r="E471">
        <v>209</v>
      </c>
      <c r="F471">
        <v>31</v>
      </c>
      <c r="G471" t="s">
        <v>39</v>
      </c>
      <c r="H471" t="s">
        <v>31</v>
      </c>
      <c r="I471">
        <v>9</v>
      </c>
      <c r="J471" t="s">
        <v>40</v>
      </c>
      <c r="K471" t="s">
        <v>41</v>
      </c>
      <c r="L471" t="s">
        <v>221</v>
      </c>
      <c r="M471">
        <v>-18</v>
      </c>
      <c r="N471">
        <v>60</v>
      </c>
      <c r="O471" t="s">
        <v>51</v>
      </c>
      <c r="P471">
        <v>10</v>
      </c>
      <c r="Q471">
        <v>30</v>
      </c>
      <c r="R471">
        <v>10</v>
      </c>
      <c r="S471">
        <v>40</v>
      </c>
      <c r="T471">
        <v>43</v>
      </c>
      <c r="U471" t="s">
        <v>35</v>
      </c>
    </row>
    <row r="472" spans="1:21" x14ac:dyDescent="0.35">
      <c r="A472">
        <v>580</v>
      </c>
      <c r="B472">
        <v>21</v>
      </c>
      <c r="C472">
        <v>-8</v>
      </c>
      <c r="D472" t="s">
        <v>345</v>
      </c>
      <c r="E472">
        <v>480</v>
      </c>
      <c r="F472">
        <v>32</v>
      </c>
      <c r="G472" t="s">
        <v>39</v>
      </c>
      <c r="H472" t="s">
        <v>29</v>
      </c>
      <c r="I472">
        <v>5</v>
      </c>
      <c r="J472" t="s">
        <v>40</v>
      </c>
      <c r="K472" t="s">
        <v>41</v>
      </c>
      <c r="L472" t="s">
        <v>53</v>
      </c>
      <c r="M472">
        <v>22</v>
      </c>
      <c r="N472">
        <v>56</v>
      </c>
      <c r="O472" t="s">
        <v>47</v>
      </c>
      <c r="P472">
        <v>0</v>
      </c>
      <c r="Q472">
        <v>30</v>
      </c>
      <c r="R472">
        <v>30</v>
      </c>
      <c r="S472">
        <v>30</v>
      </c>
      <c r="T472">
        <v>17</v>
      </c>
      <c r="U472" t="s">
        <v>35</v>
      </c>
    </row>
    <row r="473" spans="1:21" x14ac:dyDescent="0.35">
      <c r="A473">
        <v>702</v>
      </c>
      <c r="B473">
        <v>0</v>
      </c>
      <c r="C473">
        <v>17</v>
      </c>
      <c r="D473" t="s">
        <v>346</v>
      </c>
      <c r="E473">
        <v>430</v>
      </c>
      <c r="F473">
        <v>43</v>
      </c>
      <c r="G473" t="s">
        <v>39</v>
      </c>
      <c r="H473" t="s">
        <v>36</v>
      </c>
      <c r="I473">
        <v>0</v>
      </c>
      <c r="J473" t="s">
        <v>40</v>
      </c>
      <c r="K473" t="s">
        <v>41</v>
      </c>
      <c r="L473" t="s">
        <v>55</v>
      </c>
      <c r="M473">
        <v>47</v>
      </c>
      <c r="N473">
        <v>46</v>
      </c>
      <c r="O473" t="s">
        <v>48</v>
      </c>
      <c r="P473">
        <v>0</v>
      </c>
      <c r="Q473">
        <v>30</v>
      </c>
      <c r="R473">
        <v>30</v>
      </c>
      <c r="S473">
        <v>30</v>
      </c>
      <c r="T473">
        <v>11</v>
      </c>
      <c r="U473" t="s">
        <v>35</v>
      </c>
    </row>
    <row r="474" spans="1:21" x14ac:dyDescent="0.35">
      <c r="A474">
        <v>603</v>
      </c>
      <c r="B474">
        <v>34</v>
      </c>
      <c r="C474">
        <v>-24</v>
      </c>
      <c r="D474" t="s">
        <v>347</v>
      </c>
      <c r="E474">
        <v>240</v>
      </c>
      <c r="F474">
        <v>43</v>
      </c>
      <c r="G474" t="s">
        <v>39</v>
      </c>
      <c r="H474" t="s">
        <v>31</v>
      </c>
      <c r="I474">
        <v>12</v>
      </c>
      <c r="J474" t="s">
        <v>23</v>
      </c>
      <c r="K474" t="s">
        <v>24</v>
      </c>
      <c r="L474" t="s">
        <v>25</v>
      </c>
      <c r="M474">
        <v>-4</v>
      </c>
      <c r="N474">
        <v>82</v>
      </c>
      <c r="O474" t="s">
        <v>51</v>
      </c>
      <c r="P474">
        <v>10</v>
      </c>
      <c r="Q474">
        <v>30</v>
      </c>
      <c r="R474">
        <v>20</v>
      </c>
      <c r="S474">
        <v>40</v>
      </c>
      <c r="T474">
        <v>46</v>
      </c>
      <c r="U474" t="s">
        <v>27</v>
      </c>
    </row>
    <row r="475" spans="1:21" x14ac:dyDescent="0.35">
      <c r="A475">
        <v>505</v>
      </c>
      <c r="B475">
        <v>21</v>
      </c>
      <c r="C475">
        <v>-9</v>
      </c>
      <c r="D475" t="s">
        <v>348</v>
      </c>
      <c r="E475">
        <v>846</v>
      </c>
      <c r="F475">
        <v>31</v>
      </c>
      <c r="G475" t="s">
        <v>39</v>
      </c>
      <c r="H475" t="s">
        <v>29</v>
      </c>
      <c r="I475">
        <v>5</v>
      </c>
      <c r="J475" t="s">
        <v>23</v>
      </c>
      <c r="K475" t="s">
        <v>24</v>
      </c>
      <c r="L475" t="s">
        <v>61</v>
      </c>
      <c r="M475">
        <v>21</v>
      </c>
      <c r="N475">
        <v>55</v>
      </c>
      <c r="O475" t="s">
        <v>101</v>
      </c>
      <c r="P475">
        <v>10</v>
      </c>
      <c r="Q475">
        <v>30</v>
      </c>
      <c r="R475">
        <v>30</v>
      </c>
      <c r="S475">
        <v>40</v>
      </c>
      <c r="T475">
        <v>17</v>
      </c>
      <c r="U475" t="s">
        <v>27</v>
      </c>
    </row>
    <row r="476" spans="1:21" x14ac:dyDescent="0.35">
      <c r="A476">
        <v>971</v>
      </c>
      <c r="B476">
        <v>25</v>
      </c>
      <c r="C476">
        <v>-5</v>
      </c>
      <c r="D476" t="s">
        <v>349</v>
      </c>
      <c r="E476">
        <v>820</v>
      </c>
      <c r="F476">
        <v>36</v>
      </c>
      <c r="G476" t="s">
        <v>39</v>
      </c>
      <c r="H476" t="s">
        <v>36</v>
      </c>
      <c r="I476">
        <v>7</v>
      </c>
      <c r="J476" t="s">
        <v>23</v>
      </c>
      <c r="K476" t="s">
        <v>24</v>
      </c>
      <c r="L476" t="s">
        <v>61</v>
      </c>
      <c r="M476">
        <v>25</v>
      </c>
      <c r="N476">
        <v>65</v>
      </c>
      <c r="O476" t="s">
        <v>59</v>
      </c>
      <c r="P476">
        <v>10</v>
      </c>
      <c r="Q476">
        <v>30</v>
      </c>
      <c r="R476">
        <v>30</v>
      </c>
      <c r="S476">
        <v>40</v>
      </c>
      <c r="T476">
        <v>19</v>
      </c>
      <c r="U476" t="s">
        <v>27</v>
      </c>
    </row>
    <row r="477" spans="1:21" x14ac:dyDescent="0.35">
      <c r="A477">
        <v>314</v>
      </c>
      <c r="B477">
        <v>34</v>
      </c>
      <c r="C477">
        <v>-14</v>
      </c>
      <c r="D477" t="s">
        <v>350</v>
      </c>
      <c r="E477">
        <v>240</v>
      </c>
      <c r="F477">
        <v>43</v>
      </c>
      <c r="G477" t="s">
        <v>39</v>
      </c>
      <c r="H477" t="s">
        <v>22</v>
      </c>
      <c r="I477">
        <v>12</v>
      </c>
      <c r="J477" t="s">
        <v>23</v>
      </c>
      <c r="K477" t="s">
        <v>32</v>
      </c>
      <c r="L477" t="s">
        <v>37</v>
      </c>
      <c r="M477">
        <v>-4</v>
      </c>
      <c r="N477">
        <v>82</v>
      </c>
      <c r="O477" t="s">
        <v>62</v>
      </c>
      <c r="P477">
        <v>10</v>
      </c>
      <c r="Q477">
        <v>30</v>
      </c>
      <c r="R477">
        <v>10</v>
      </c>
      <c r="S477">
        <v>40</v>
      </c>
      <c r="T477">
        <v>46</v>
      </c>
      <c r="U477" t="s">
        <v>35</v>
      </c>
    </row>
    <row r="478" spans="1:21" x14ac:dyDescent="0.35">
      <c r="A478">
        <v>603</v>
      </c>
      <c r="B478">
        <v>21</v>
      </c>
      <c r="C478">
        <v>-9</v>
      </c>
      <c r="D478" t="s">
        <v>351</v>
      </c>
      <c r="E478">
        <v>846</v>
      </c>
      <c r="F478">
        <v>31</v>
      </c>
      <c r="G478" t="s">
        <v>39</v>
      </c>
      <c r="H478" t="s">
        <v>31</v>
      </c>
      <c r="I478">
        <v>5</v>
      </c>
      <c r="J478" t="s">
        <v>23</v>
      </c>
      <c r="K478" t="s">
        <v>32</v>
      </c>
      <c r="L478" t="s">
        <v>33</v>
      </c>
      <c r="M478">
        <v>21</v>
      </c>
      <c r="N478">
        <v>55</v>
      </c>
      <c r="O478" t="s">
        <v>51</v>
      </c>
      <c r="P478">
        <v>20</v>
      </c>
      <c r="Q478">
        <v>30</v>
      </c>
      <c r="R478">
        <v>30</v>
      </c>
      <c r="S478">
        <v>50</v>
      </c>
      <c r="T478">
        <v>17</v>
      </c>
      <c r="U478" t="s">
        <v>35</v>
      </c>
    </row>
    <row r="479" spans="1:21" x14ac:dyDescent="0.35">
      <c r="A479">
        <v>435</v>
      </c>
      <c r="B479">
        <v>39</v>
      </c>
      <c r="C479">
        <v>1</v>
      </c>
      <c r="D479" t="s">
        <v>352</v>
      </c>
      <c r="E479">
        <v>244</v>
      </c>
      <c r="F479">
        <v>53</v>
      </c>
      <c r="G479" t="s">
        <v>39</v>
      </c>
      <c r="H479" t="s">
        <v>36</v>
      </c>
      <c r="I479">
        <v>12</v>
      </c>
      <c r="J479" t="s">
        <v>23</v>
      </c>
      <c r="K479" t="s">
        <v>32</v>
      </c>
      <c r="L479" t="s">
        <v>70</v>
      </c>
      <c r="M479">
        <v>21</v>
      </c>
      <c r="N479">
        <v>98</v>
      </c>
      <c r="O479" t="s">
        <v>49</v>
      </c>
      <c r="P479">
        <v>10</v>
      </c>
      <c r="Q479">
        <v>30</v>
      </c>
      <c r="R479">
        <v>20</v>
      </c>
      <c r="S479">
        <v>40</v>
      </c>
      <c r="T479">
        <v>39</v>
      </c>
      <c r="U479" t="s">
        <v>35</v>
      </c>
    </row>
    <row r="480" spans="1:21" x14ac:dyDescent="0.35">
      <c r="A480">
        <v>509</v>
      </c>
      <c r="B480">
        <v>46</v>
      </c>
      <c r="C480">
        <v>16</v>
      </c>
      <c r="D480" t="s">
        <v>353</v>
      </c>
      <c r="E480">
        <v>449</v>
      </c>
      <c r="F480">
        <v>67</v>
      </c>
      <c r="G480" t="s">
        <v>39</v>
      </c>
      <c r="H480" t="s">
        <v>36</v>
      </c>
      <c r="I480">
        <v>14</v>
      </c>
      <c r="J480" t="s">
        <v>23</v>
      </c>
      <c r="K480" t="s">
        <v>32</v>
      </c>
      <c r="L480" t="s">
        <v>70</v>
      </c>
      <c r="M480">
        <v>46</v>
      </c>
      <c r="N480">
        <v>120</v>
      </c>
      <c r="O480" t="s">
        <v>67</v>
      </c>
      <c r="P480">
        <v>20</v>
      </c>
      <c r="Q480">
        <v>30</v>
      </c>
      <c r="R480">
        <v>30</v>
      </c>
      <c r="S480">
        <v>50</v>
      </c>
      <c r="T480">
        <v>36</v>
      </c>
      <c r="U480" t="s">
        <v>35</v>
      </c>
    </row>
    <row r="481" spans="1:21" x14ac:dyDescent="0.35">
      <c r="A481">
        <v>775</v>
      </c>
      <c r="B481">
        <v>22</v>
      </c>
      <c r="C481">
        <v>5</v>
      </c>
      <c r="D481" t="s">
        <v>354</v>
      </c>
      <c r="E481">
        <v>802</v>
      </c>
      <c r="F481">
        <v>34</v>
      </c>
      <c r="G481" t="s">
        <v>39</v>
      </c>
      <c r="H481" t="s">
        <v>36</v>
      </c>
      <c r="I481">
        <v>6</v>
      </c>
      <c r="J481" t="s">
        <v>40</v>
      </c>
      <c r="K481" t="s">
        <v>41</v>
      </c>
      <c r="L481" t="s">
        <v>42</v>
      </c>
      <c r="M481">
        <v>25</v>
      </c>
      <c r="N481">
        <v>60</v>
      </c>
      <c r="O481" t="s">
        <v>48</v>
      </c>
      <c r="P481">
        <v>20</v>
      </c>
      <c r="Q481">
        <v>30</v>
      </c>
      <c r="R481">
        <v>20</v>
      </c>
      <c r="S481">
        <v>50</v>
      </c>
      <c r="T481">
        <v>17</v>
      </c>
      <c r="U481" t="s">
        <v>27</v>
      </c>
    </row>
    <row r="482" spans="1:21" x14ac:dyDescent="0.35">
      <c r="A482">
        <v>505</v>
      </c>
      <c r="B482">
        <v>34</v>
      </c>
      <c r="C482">
        <v>4</v>
      </c>
      <c r="D482" t="s">
        <v>355</v>
      </c>
      <c r="E482">
        <v>-522</v>
      </c>
      <c r="F482">
        <v>42</v>
      </c>
      <c r="G482" t="s">
        <v>39</v>
      </c>
      <c r="H482" t="s">
        <v>29</v>
      </c>
      <c r="I482">
        <v>12</v>
      </c>
      <c r="J482" t="s">
        <v>40</v>
      </c>
      <c r="K482" t="s">
        <v>41</v>
      </c>
      <c r="L482" t="s">
        <v>55</v>
      </c>
      <c r="M482">
        <v>-6</v>
      </c>
      <c r="N482">
        <v>81</v>
      </c>
      <c r="O482" t="s">
        <v>101</v>
      </c>
      <c r="P482">
        <v>20</v>
      </c>
      <c r="Q482">
        <v>30</v>
      </c>
      <c r="R482">
        <v>-10</v>
      </c>
      <c r="S482">
        <v>50</v>
      </c>
      <c r="T482">
        <v>46</v>
      </c>
      <c r="U482" t="s">
        <v>35</v>
      </c>
    </row>
    <row r="483" spans="1:21" x14ac:dyDescent="0.35">
      <c r="A483">
        <v>425</v>
      </c>
      <c r="B483">
        <v>22</v>
      </c>
      <c r="C483">
        <v>-4</v>
      </c>
      <c r="D483" t="s">
        <v>356</v>
      </c>
      <c r="E483">
        <v>570</v>
      </c>
      <c r="F483">
        <v>30</v>
      </c>
      <c r="G483" t="s">
        <v>39</v>
      </c>
      <c r="H483" t="s">
        <v>36</v>
      </c>
      <c r="I483">
        <v>7</v>
      </c>
      <c r="J483" t="s">
        <v>40</v>
      </c>
      <c r="K483" t="s">
        <v>41</v>
      </c>
      <c r="L483" t="s">
        <v>55</v>
      </c>
      <c r="M483">
        <v>16</v>
      </c>
      <c r="N483">
        <v>55</v>
      </c>
      <c r="O483" t="s">
        <v>67</v>
      </c>
      <c r="P483">
        <v>20</v>
      </c>
      <c r="Q483">
        <v>30</v>
      </c>
      <c r="R483">
        <v>20</v>
      </c>
      <c r="S483">
        <v>50</v>
      </c>
      <c r="T483">
        <v>19</v>
      </c>
      <c r="U483" t="s">
        <v>35</v>
      </c>
    </row>
    <row r="484" spans="1:21" x14ac:dyDescent="0.35">
      <c r="A484">
        <v>603</v>
      </c>
      <c r="B484">
        <v>33</v>
      </c>
      <c r="C484">
        <v>-6</v>
      </c>
      <c r="D484" t="s">
        <v>357</v>
      </c>
      <c r="E484">
        <v>243</v>
      </c>
      <c r="F484">
        <v>41</v>
      </c>
      <c r="G484" t="s">
        <v>39</v>
      </c>
      <c r="H484" t="s">
        <v>31</v>
      </c>
      <c r="I484">
        <v>12</v>
      </c>
      <c r="J484" t="s">
        <v>23</v>
      </c>
      <c r="K484" t="s">
        <v>24</v>
      </c>
      <c r="L484" t="s">
        <v>25</v>
      </c>
      <c r="M484">
        <v>-6</v>
      </c>
      <c r="N484">
        <v>79</v>
      </c>
      <c r="O484" t="s">
        <v>51</v>
      </c>
      <c r="P484">
        <v>20</v>
      </c>
      <c r="Q484">
        <v>30</v>
      </c>
      <c r="R484">
        <v>0</v>
      </c>
      <c r="S484">
        <v>50</v>
      </c>
      <c r="T484">
        <v>45</v>
      </c>
      <c r="U484" t="s">
        <v>27</v>
      </c>
    </row>
    <row r="485" spans="1:21" x14ac:dyDescent="0.35">
      <c r="A485">
        <v>505</v>
      </c>
      <c r="B485">
        <v>29</v>
      </c>
      <c r="C485">
        <v>-3</v>
      </c>
      <c r="D485" t="s">
        <v>358</v>
      </c>
      <c r="E485">
        <v>1003</v>
      </c>
      <c r="F485">
        <v>35</v>
      </c>
      <c r="G485" t="s">
        <v>39</v>
      </c>
      <c r="H485" t="s">
        <v>29</v>
      </c>
      <c r="I485">
        <v>8</v>
      </c>
      <c r="J485" t="s">
        <v>23</v>
      </c>
      <c r="K485" t="s">
        <v>24</v>
      </c>
      <c r="L485" t="s">
        <v>25</v>
      </c>
      <c r="M485">
        <v>7</v>
      </c>
      <c r="N485">
        <v>68</v>
      </c>
      <c r="O485" t="s">
        <v>101</v>
      </c>
      <c r="P485">
        <v>20</v>
      </c>
      <c r="Q485">
        <v>30</v>
      </c>
      <c r="R485">
        <v>10</v>
      </c>
      <c r="S485">
        <v>50</v>
      </c>
      <c r="T485">
        <v>30</v>
      </c>
      <c r="U485" t="s">
        <v>27</v>
      </c>
    </row>
    <row r="486" spans="1:21" x14ac:dyDescent="0.35">
      <c r="A486">
        <v>541</v>
      </c>
      <c r="B486">
        <v>25</v>
      </c>
      <c r="C486">
        <v>8</v>
      </c>
      <c r="D486" t="s">
        <v>359</v>
      </c>
      <c r="E486">
        <v>823</v>
      </c>
      <c r="F486">
        <v>38</v>
      </c>
      <c r="G486" t="s">
        <v>39</v>
      </c>
      <c r="H486" t="s">
        <v>36</v>
      </c>
      <c r="I486">
        <v>7</v>
      </c>
      <c r="J486" t="s">
        <v>23</v>
      </c>
      <c r="K486" t="s">
        <v>24</v>
      </c>
      <c r="L486" t="s">
        <v>61</v>
      </c>
      <c r="M486">
        <v>28</v>
      </c>
      <c r="N486">
        <v>67</v>
      </c>
      <c r="O486" t="s">
        <v>59</v>
      </c>
      <c r="P486">
        <v>20</v>
      </c>
      <c r="Q486">
        <v>30</v>
      </c>
      <c r="R486">
        <v>20</v>
      </c>
      <c r="S486">
        <v>50</v>
      </c>
      <c r="T486">
        <v>19</v>
      </c>
      <c r="U486" t="s">
        <v>27</v>
      </c>
    </row>
    <row r="487" spans="1:21" x14ac:dyDescent="0.35">
      <c r="A487">
        <v>603</v>
      </c>
      <c r="B487">
        <v>15</v>
      </c>
      <c r="C487">
        <v>-8</v>
      </c>
      <c r="D487" t="s">
        <v>360</v>
      </c>
      <c r="E487">
        <v>848</v>
      </c>
      <c r="F487">
        <v>24</v>
      </c>
      <c r="G487" t="s">
        <v>39</v>
      </c>
      <c r="H487" t="s">
        <v>31</v>
      </c>
      <c r="I487">
        <v>4</v>
      </c>
      <c r="J487" t="s">
        <v>23</v>
      </c>
      <c r="K487" t="s">
        <v>32</v>
      </c>
      <c r="L487" t="s">
        <v>33</v>
      </c>
      <c r="M487">
        <v>12</v>
      </c>
      <c r="N487">
        <v>42</v>
      </c>
      <c r="O487" t="s">
        <v>51</v>
      </c>
      <c r="P487">
        <v>10</v>
      </c>
      <c r="Q487">
        <v>30</v>
      </c>
      <c r="R487">
        <v>20</v>
      </c>
      <c r="S487">
        <v>40</v>
      </c>
      <c r="T487">
        <v>16</v>
      </c>
      <c r="U487" t="s">
        <v>35</v>
      </c>
    </row>
    <row r="488" spans="1:21" x14ac:dyDescent="0.35">
      <c r="A488">
        <v>503</v>
      </c>
      <c r="B488">
        <v>32</v>
      </c>
      <c r="C488">
        <v>12</v>
      </c>
      <c r="D488" t="s">
        <v>361</v>
      </c>
      <c r="E488">
        <v>482</v>
      </c>
      <c r="F488">
        <v>48</v>
      </c>
      <c r="G488" t="s">
        <v>39</v>
      </c>
      <c r="H488" t="s">
        <v>36</v>
      </c>
      <c r="I488">
        <v>8</v>
      </c>
      <c r="J488" t="s">
        <v>23</v>
      </c>
      <c r="K488" t="s">
        <v>32</v>
      </c>
      <c r="L488" t="s">
        <v>33</v>
      </c>
      <c r="M488">
        <v>42</v>
      </c>
      <c r="N488">
        <v>85</v>
      </c>
      <c r="O488" t="s">
        <v>59</v>
      </c>
      <c r="P488">
        <v>20</v>
      </c>
      <c r="Q488">
        <v>30</v>
      </c>
      <c r="R488">
        <v>30</v>
      </c>
      <c r="S488">
        <v>50</v>
      </c>
      <c r="T488">
        <v>20</v>
      </c>
      <c r="U488" t="s">
        <v>35</v>
      </c>
    </row>
    <row r="489" spans="1:21" x14ac:dyDescent="0.35">
      <c r="A489">
        <v>435</v>
      </c>
      <c r="B489">
        <v>35</v>
      </c>
      <c r="C489">
        <v>3</v>
      </c>
      <c r="D489" t="s">
        <v>362</v>
      </c>
      <c r="E489">
        <v>248</v>
      </c>
      <c r="F489">
        <v>47</v>
      </c>
      <c r="G489" t="s">
        <v>39</v>
      </c>
      <c r="H489" t="s">
        <v>36</v>
      </c>
      <c r="I489">
        <v>11</v>
      </c>
      <c r="J489" t="s">
        <v>23</v>
      </c>
      <c r="K489" t="s">
        <v>32</v>
      </c>
      <c r="L489" t="s">
        <v>70</v>
      </c>
      <c r="M489">
        <v>13</v>
      </c>
      <c r="N489">
        <v>87</v>
      </c>
      <c r="O489" t="s">
        <v>49</v>
      </c>
      <c r="P489">
        <v>20</v>
      </c>
      <c r="Q489">
        <v>30</v>
      </c>
      <c r="R489">
        <v>10</v>
      </c>
      <c r="S489">
        <v>50</v>
      </c>
      <c r="T489">
        <v>38</v>
      </c>
      <c r="U489" t="s">
        <v>35</v>
      </c>
    </row>
    <row r="490" spans="1:21" x14ac:dyDescent="0.35">
      <c r="A490">
        <v>435</v>
      </c>
      <c r="B490">
        <v>34</v>
      </c>
      <c r="C490">
        <v>-4</v>
      </c>
      <c r="D490" t="s">
        <v>363</v>
      </c>
      <c r="E490">
        <v>211</v>
      </c>
      <c r="F490">
        <v>42</v>
      </c>
      <c r="G490" t="s">
        <v>39</v>
      </c>
      <c r="H490" t="s">
        <v>36</v>
      </c>
      <c r="I490">
        <v>12</v>
      </c>
      <c r="J490" t="s">
        <v>23</v>
      </c>
      <c r="K490" t="s">
        <v>32</v>
      </c>
      <c r="L490" t="s">
        <v>37</v>
      </c>
      <c r="M490">
        <v>-4</v>
      </c>
      <c r="N490">
        <v>81</v>
      </c>
      <c r="O490" t="s">
        <v>49</v>
      </c>
      <c r="P490">
        <v>20</v>
      </c>
      <c r="Q490">
        <v>30</v>
      </c>
      <c r="R490">
        <v>0</v>
      </c>
      <c r="S490">
        <v>50</v>
      </c>
      <c r="T490">
        <v>45</v>
      </c>
      <c r="U490" t="s">
        <v>35</v>
      </c>
    </row>
    <row r="491" spans="1:21" x14ac:dyDescent="0.35">
      <c r="A491">
        <v>904</v>
      </c>
      <c r="B491">
        <v>24</v>
      </c>
      <c r="C491">
        <v>-2</v>
      </c>
      <c r="D491" s="1">
        <v>41641</v>
      </c>
      <c r="E491">
        <v>567</v>
      </c>
      <c r="F491">
        <v>32</v>
      </c>
      <c r="G491" t="s">
        <v>21</v>
      </c>
      <c r="H491" t="s">
        <v>31</v>
      </c>
      <c r="I491">
        <v>7</v>
      </c>
      <c r="J491" t="s">
        <v>23</v>
      </c>
      <c r="K491" t="s">
        <v>24</v>
      </c>
      <c r="L491" t="s">
        <v>61</v>
      </c>
      <c r="M491">
        <v>18</v>
      </c>
      <c r="N491">
        <v>60</v>
      </c>
      <c r="O491" t="s">
        <v>34</v>
      </c>
      <c r="P491">
        <v>10</v>
      </c>
      <c r="Q491">
        <v>30</v>
      </c>
      <c r="R491">
        <v>20</v>
      </c>
      <c r="S491">
        <v>40</v>
      </c>
      <c r="T491">
        <v>20</v>
      </c>
      <c r="U491" t="s">
        <v>27</v>
      </c>
    </row>
    <row r="492" spans="1:21" x14ac:dyDescent="0.35">
      <c r="A492">
        <v>505</v>
      </c>
      <c r="B492">
        <v>38</v>
      </c>
      <c r="C492">
        <v>18</v>
      </c>
      <c r="D492" s="1">
        <v>41672</v>
      </c>
      <c r="E492">
        <v>256</v>
      </c>
      <c r="F492">
        <v>51</v>
      </c>
      <c r="G492" t="s">
        <v>39</v>
      </c>
      <c r="H492" t="s">
        <v>29</v>
      </c>
      <c r="I492">
        <v>12</v>
      </c>
      <c r="J492" t="s">
        <v>40</v>
      </c>
      <c r="K492" t="s">
        <v>41</v>
      </c>
      <c r="L492" t="s">
        <v>42</v>
      </c>
      <c r="M492">
        <v>18</v>
      </c>
      <c r="N492">
        <v>95</v>
      </c>
      <c r="O492" t="s">
        <v>101</v>
      </c>
      <c r="P492">
        <v>30</v>
      </c>
      <c r="Q492">
        <v>30</v>
      </c>
      <c r="R492">
        <v>0</v>
      </c>
      <c r="S492">
        <v>60</v>
      </c>
      <c r="T492">
        <v>39</v>
      </c>
      <c r="U492" t="s">
        <v>27</v>
      </c>
    </row>
    <row r="493" spans="1:21" x14ac:dyDescent="0.35">
      <c r="A493">
        <v>775</v>
      </c>
      <c r="B493">
        <v>23</v>
      </c>
      <c r="C493">
        <v>5</v>
      </c>
      <c r="D493" s="1">
        <v>41700</v>
      </c>
      <c r="E493">
        <v>807</v>
      </c>
      <c r="F493">
        <v>35</v>
      </c>
      <c r="G493" t="s">
        <v>39</v>
      </c>
      <c r="H493" t="s">
        <v>36</v>
      </c>
      <c r="I493">
        <v>6</v>
      </c>
      <c r="J493" t="s">
        <v>40</v>
      </c>
      <c r="K493" t="s">
        <v>41</v>
      </c>
      <c r="L493" t="s">
        <v>42</v>
      </c>
      <c r="M493">
        <v>25</v>
      </c>
      <c r="N493">
        <v>62</v>
      </c>
      <c r="O493" t="s">
        <v>48</v>
      </c>
      <c r="P493">
        <v>20</v>
      </c>
      <c r="Q493">
        <v>30</v>
      </c>
      <c r="R493">
        <v>20</v>
      </c>
      <c r="S493">
        <v>50</v>
      </c>
      <c r="T493">
        <v>18</v>
      </c>
      <c r="U493" t="s">
        <v>27</v>
      </c>
    </row>
    <row r="494" spans="1:21" x14ac:dyDescent="0.35">
      <c r="A494">
        <v>563</v>
      </c>
      <c r="B494">
        <v>16</v>
      </c>
      <c r="C494">
        <v>-5</v>
      </c>
      <c r="D494" s="1">
        <v>41731</v>
      </c>
      <c r="E494">
        <v>851</v>
      </c>
      <c r="F494">
        <v>25</v>
      </c>
      <c r="G494" t="s">
        <v>39</v>
      </c>
      <c r="H494" t="s">
        <v>22</v>
      </c>
      <c r="I494">
        <v>4</v>
      </c>
      <c r="J494" t="s">
        <v>40</v>
      </c>
      <c r="K494" t="s">
        <v>45</v>
      </c>
      <c r="L494" t="s">
        <v>50</v>
      </c>
      <c r="M494">
        <v>15</v>
      </c>
      <c r="N494">
        <v>44</v>
      </c>
      <c r="O494" t="s">
        <v>43</v>
      </c>
      <c r="P494">
        <v>10</v>
      </c>
      <c r="Q494">
        <v>30</v>
      </c>
      <c r="R494">
        <v>20</v>
      </c>
      <c r="S494">
        <v>40</v>
      </c>
      <c r="T494">
        <v>15</v>
      </c>
      <c r="U494" t="s">
        <v>35</v>
      </c>
    </row>
    <row r="495" spans="1:21" x14ac:dyDescent="0.35">
      <c r="A495">
        <v>641</v>
      </c>
      <c r="B495">
        <v>31</v>
      </c>
      <c r="C495">
        <v>2</v>
      </c>
      <c r="D495" s="1">
        <v>41761</v>
      </c>
      <c r="E495">
        <v>1009</v>
      </c>
      <c r="F495">
        <v>38</v>
      </c>
      <c r="G495" t="s">
        <v>39</v>
      </c>
      <c r="H495" t="s">
        <v>22</v>
      </c>
      <c r="I495">
        <v>9</v>
      </c>
      <c r="J495" t="s">
        <v>40</v>
      </c>
      <c r="K495" t="s">
        <v>45</v>
      </c>
      <c r="L495" t="s">
        <v>52</v>
      </c>
      <c r="M495">
        <v>12</v>
      </c>
      <c r="N495">
        <v>74</v>
      </c>
      <c r="O495" t="s">
        <v>43</v>
      </c>
      <c r="P495">
        <v>30</v>
      </c>
      <c r="Q495">
        <v>30</v>
      </c>
      <c r="R495">
        <v>10</v>
      </c>
      <c r="S495">
        <v>60</v>
      </c>
      <c r="T495">
        <v>30</v>
      </c>
      <c r="U495" t="s">
        <v>35</v>
      </c>
    </row>
    <row r="496" spans="1:21" x14ac:dyDescent="0.35">
      <c r="A496">
        <v>603</v>
      </c>
      <c r="B496">
        <v>20</v>
      </c>
      <c r="C496">
        <v>-24</v>
      </c>
      <c r="D496" s="1">
        <v>41792</v>
      </c>
      <c r="E496">
        <v>218</v>
      </c>
      <c r="F496">
        <v>25</v>
      </c>
      <c r="G496" t="s">
        <v>39</v>
      </c>
      <c r="H496" t="s">
        <v>31</v>
      </c>
      <c r="I496">
        <v>7</v>
      </c>
      <c r="J496" t="s">
        <v>40</v>
      </c>
      <c r="K496" t="s">
        <v>41</v>
      </c>
      <c r="L496" t="s">
        <v>221</v>
      </c>
      <c r="M496">
        <v>-24</v>
      </c>
      <c r="N496">
        <v>48</v>
      </c>
      <c r="O496" t="s">
        <v>51</v>
      </c>
      <c r="P496">
        <v>10</v>
      </c>
      <c r="Q496">
        <v>30</v>
      </c>
      <c r="R496">
        <v>0</v>
      </c>
      <c r="S496">
        <v>40</v>
      </c>
      <c r="T496">
        <v>41</v>
      </c>
      <c r="U496" t="s">
        <v>35</v>
      </c>
    </row>
    <row r="497" spans="1:21" x14ac:dyDescent="0.35">
      <c r="A497">
        <v>580</v>
      </c>
      <c r="B497">
        <v>29</v>
      </c>
      <c r="C497">
        <v>16</v>
      </c>
      <c r="D497" s="1">
        <v>41822</v>
      </c>
      <c r="E497">
        <v>490</v>
      </c>
      <c r="F497">
        <v>44</v>
      </c>
      <c r="G497" t="s">
        <v>39</v>
      </c>
      <c r="H497" t="s">
        <v>29</v>
      </c>
      <c r="I497">
        <v>8</v>
      </c>
      <c r="J497" t="s">
        <v>40</v>
      </c>
      <c r="K497" t="s">
        <v>41</v>
      </c>
      <c r="L497" t="s">
        <v>53</v>
      </c>
      <c r="M497">
        <v>36</v>
      </c>
      <c r="N497">
        <v>78</v>
      </c>
      <c r="O497" t="s">
        <v>47</v>
      </c>
      <c r="P497">
        <v>20</v>
      </c>
      <c r="Q497">
        <v>30</v>
      </c>
      <c r="R497">
        <v>20</v>
      </c>
      <c r="S497">
        <v>50</v>
      </c>
      <c r="T497">
        <v>20</v>
      </c>
      <c r="U497" t="s">
        <v>35</v>
      </c>
    </row>
    <row r="498" spans="1:21" x14ac:dyDescent="0.35">
      <c r="A498">
        <v>206</v>
      </c>
      <c r="B498">
        <v>24</v>
      </c>
      <c r="C498">
        <v>-1</v>
      </c>
      <c r="D498" s="1">
        <v>41853</v>
      </c>
      <c r="E498">
        <v>567</v>
      </c>
      <c r="F498">
        <v>32</v>
      </c>
      <c r="G498" t="s">
        <v>39</v>
      </c>
      <c r="H498" t="s">
        <v>36</v>
      </c>
      <c r="I498">
        <v>7</v>
      </c>
      <c r="J498" t="s">
        <v>40</v>
      </c>
      <c r="K498" t="s">
        <v>41</v>
      </c>
      <c r="L498" t="s">
        <v>55</v>
      </c>
      <c r="M498">
        <v>19</v>
      </c>
      <c r="N498">
        <v>60</v>
      </c>
      <c r="O498" t="s">
        <v>67</v>
      </c>
      <c r="P498">
        <v>20</v>
      </c>
      <c r="Q498">
        <v>30</v>
      </c>
      <c r="R498">
        <v>20</v>
      </c>
      <c r="S498">
        <v>50</v>
      </c>
      <c r="T498">
        <v>19</v>
      </c>
      <c r="U498" t="s">
        <v>35</v>
      </c>
    </row>
    <row r="499" spans="1:21" x14ac:dyDescent="0.35">
      <c r="A499">
        <v>503</v>
      </c>
      <c r="B499">
        <v>24</v>
      </c>
      <c r="C499">
        <v>8</v>
      </c>
      <c r="D499" s="1">
        <v>41884</v>
      </c>
      <c r="E499">
        <v>829</v>
      </c>
      <c r="F499">
        <v>36</v>
      </c>
      <c r="G499" t="s">
        <v>39</v>
      </c>
      <c r="H499" t="s">
        <v>36</v>
      </c>
      <c r="I499">
        <v>6</v>
      </c>
      <c r="J499" t="s">
        <v>23</v>
      </c>
      <c r="K499" t="s">
        <v>24</v>
      </c>
      <c r="L499" t="s">
        <v>61</v>
      </c>
      <c r="M499">
        <v>28</v>
      </c>
      <c r="N499">
        <v>64</v>
      </c>
      <c r="O499" t="s">
        <v>59</v>
      </c>
      <c r="P499">
        <v>20</v>
      </c>
      <c r="Q499">
        <v>30</v>
      </c>
      <c r="R499">
        <v>20</v>
      </c>
      <c r="S499">
        <v>50</v>
      </c>
      <c r="T499">
        <v>17</v>
      </c>
      <c r="U499" t="s">
        <v>27</v>
      </c>
    </row>
    <row r="500" spans="1:21" x14ac:dyDescent="0.35">
      <c r="A500">
        <v>603</v>
      </c>
      <c r="B500">
        <v>16</v>
      </c>
      <c r="C500">
        <v>-5</v>
      </c>
      <c r="D500" s="1">
        <v>41914</v>
      </c>
      <c r="E500">
        <v>851</v>
      </c>
      <c r="F500">
        <v>25</v>
      </c>
      <c r="G500" t="s">
        <v>39</v>
      </c>
      <c r="H500" t="s">
        <v>31</v>
      </c>
      <c r="I500">
        <v>4</v>
      </c>
      <c r="J500" t="s">
        <v>23</v>
      </c>
      <c r="K500" t="s">
        <v>32</v>
      </c>
      <c r="L500" t="s">
        <v>33</v>
      </c>
      <c r="M500">
        <v>15</v>
      </c>
      <c r="N500">
        <v>44</v>
      </c>
      <c r="O500" t="s">
        <v>51</v>
      </c>
      <c r="P500">
        <v>10</v>
      </c>
      <c r="Q500">
        <v>30</v>
      </c>
      <c r="R500">
        <v>20</v>
      </c>
      <c r="S500">
        <v>40</v>
      </c>
      <c r="T500">
        <v>15</v>
      </c>
      <c r="U500" t="s">
        <v>35</v>
      </c>
    </row>
    <row r="501" spans="1:21" x14ac:dyDescent="0.35">
      <c r="A501">
        <v>541</v>
      </c>
      <c r="B501">
        <v>29</v>
      </c>
      <c r="C501">
        <v>7</v>
      </c>
      <c r="D501" s="1">
        <v>41945</v>
      </c>
      <c r="E501">
        <v>490</v>
      </c>
      <c r="F501">
        <v>44</v>
      </c>
      <c r="G501" t="s">
        <v>39</v>
      </c>
      <c r="H501" t="s">
        <v>36</v>
      </c>
      <c r="I501">
        <v>8</v>
      </c>
      <c r="J501" t="s">
        <v>23</v>
      </c>
      <c r="K501" t="s">
        <v>32</v>
      </c>
      <c r="L501" t="s">
        <v>33</v>
      </c>
      <c r="M501">
        <v>37</v>
      </c>
      <c r="N501">
        <v>78</v>
      </c>
      <c r="O501" t="s">
        <v>59</v>
      </c>
      <c r="P501">
        <v>20</v>
      </c>
      <c r="Q501">
        <v>30</v>
      </c>
      <c r="R501">
        <v>30</v>
      </c>
      <c r="S501">
        <v>50</v>
      </c>
      <c r="T501">
        <v>19</v>
      </c>
      <c r="U501" t="s">
        <v>35</v>
      </c>
    </row>
    <row r="502" spans="1:21" x14ac:dyDescent="0.35">
      <c r="A502">
        <v>915</v>
      </c>
      <c r="B502">
        <v>76</v>
      </c>
      <c r="C502">
        <v>-2</v>
      </c>
      <c r="D502" s="1">
        <v>41975</v>
      </c>
      <c r="E502">
        <v>580</v>
      </c>
      <c r="F502">
        <v>111</v>
      </c>
      <c r="G502" t="s">
        <v>21</v>
      </c>
      <c r="H502" t="s">
        <v>29</v>
      </c>
      <c r="I502">
        <v>21</v>
      </c>
      <c r="J502" t="s">
        <v>40</v>
      </c>
      <c r="K502" t="s">
        <v>41</v>
      </c>
      <c r="L502" t="s">
        <v>42</v>
      </c>
      <c r="M502">
        <v>78</v>
      </c>
      <c r="N502">
        <v>187</v>
      </c>
      <c r="O502" t="s">
        <v>30</v>
      </c>
      <c r="P502">
        <v>40</v>
      </c>
      <c r="Q502">
        <v>80</v>
      </c>
      <c r="R502">
        <v>80</v>
      </c>
      <c r="S502">
        <v>120</v>
      </c>
      <c r="T502">
        <v>33</v>
      </c>
      <c r="U502" t="s">
        <v>27</v>
      </c>
    </row>
    <row r="503" spans="1:21" x14ac:dyDescent="0.35">
      <c r="A503">
        <v>713</v>
      </c>
      <c r="B503">
        <v>52</v>
      </c>
      <c r="C503">
        <v>-44</v>
      </c>
      <c r="D503" t="s">
        <v>364</v>
      </c>
      <c r="E503">
        <v>405</v>
      </c>
      <c r="F503">
        <v>71</v>
      </c>
      <c r="G503" t="s">
        <v>21</v>
      </c>
      <c r="H503" t="s">
        <v>29</v>
      </c>
      <c r="I503">
        <v>17</v>
      </c>
      <c r="J503" t="s">
        <v>23</v>
      </c>
      <c r="K503" t="s">
        <v>24</v>
      </c>
      <c r="L503" t="s">
        <v>61</v>
      </c>
      <c r="M503">
        <v>26</v>
      </c>
      <c r="N503">
        <v>123</v>
      </c>
      <c r="O503" t="s">
        <v>30</v>
      </c>
      <c r="P503">
        <v>30</v>
      </c>
      <c r="Q503">
        <v>80</v>
      </c>
      <c r="R503">
        <v>70</v>
      </c>
      <c r="S503">
        <v>110</v>
      </c>
      <c r="T503">
        <v>45</v>
      </c>
      <c r="U503" t="s">
        <v>27</v>
      </c>
    </row>
    <row r="504" spans="1:21" x14ac:dyDescent="0.35">
      <c r="A504">
        <v>217</v>
      </c>
      <c r="B504">
        <v>76</v>
      </c>
      <c r="C504">
        <v>-2</v>
      </c>
      <c r="D504" t="s">
        <v>365</v>
      </c>
      <c r="E504">
        <v>580</v>
      </c>
      <c r="F504">
        <v>111</v>
      </c>
      <c r="G504" t="s">
        <v>21</v>
      </c>
      <c r="H504" t="s">
        <v>22</v>
      </c>
      <c r="I504">
        <v>21</v>
      </c>
      <c r="J504" t="s">
        <v>23</v>
      </c>
      <c r="K504" t="s">
        <v>32</v>
      </c>
      <c r="L504" t="s">
        <v>33</v>
      </c>
      <c r="M504">
        <v>78</v>
      </c>
      <c r="N504">
        <v>187</v>
      </c>
      <c r="O504" t="s">
        <v>81</v>
      </c>
      <c r="P504">
        <v>50</v>
      </c>
      <c r="Q504">
        <v>80</v>
      </c>
      <c r="R504">
        <v>80</v>
      </c>
      <c r="S504">
        <v>130</v>
      </c>
      <c r="T504">
        <v>33</v>
      </c>
      <c r="U504" t="s">
        <v>35</v>
      </c>
    </row>
    <row r="505" spans="1:21" x14ac:dyDescent="0.35">
      <c r="A505">
        <v>847</v>
      </c>
      <c r="B505">
        <v>72</v>
      </c>
      <c r="C505">
        <v>5</v>
      </c>
      <c r="D505" t="s">
        <v>366</v>
      </c>
      <c r="E505">
        <v>650</v>
      </c>
      <c r="F505">
        <v>110</v>
      </c>
      <c r="G505" t="s">
        <v>21</v>
      </c>
      <c r="H505" t="s">
        <v>22</v>
      </c>
      <c r="I505">
        <v>23</v>
      </c>
      <c r="J505" t="s">
        <v>23</v>
      </c>
      <c r="K505" t="s">
        <v>32</v>
      </c>
      <c r="L505" t="s">
        <v>70</v>
      </c>
      <c r="M505">
        <v>55</v>
      </c>
      <c r="N505">
        <v>182</v>
      </c>
      <c r="O505" t="s">
        <v>81</v>
      </c>
      <c r="P505">
        <v>50</v>
      </c>
      <c r="Q505">
        <v>80</v>
      </c>
      <c r="R505">
        <v>50</v>
      </c>
      <c r="S505">
        <v>130</v>
      </c>
      <c r="T505">
        <v>55</v>
      </c>
      <c r="U505" t="s">
        <v>35</v>
      </c>
    </row>
    <row r="506" spans="1:21" x14ac:dyDescent="0.35">
      <c r="A506">
        <v>660</v>
      </c>
      <c r="B506">
        <v>65</v>
      </c>
      <c r="C506">
        <v>-35</v>
      </c>
      <c r="D506" t="s">
        <v>367</v>
      </c>
      <c r="E506">
        <v>1053</v>
      </c>
      <c r="F506">
        <v>77</v>
      </c>
      <c r="G506" t="s">
        <v>39</v>
      </c>
      <c r="H506" t="s">
        <v>22</v>
      </c>
      <c r="I506">
        <v>20</v>
      </c>
      <c r="J506" t="s">
        <v>40</v>
      </c>
      <c r="K506" t="s">
        <v>45</v>
      </c>
      <c r="L506" t="s">
        <v>46</v>
      </c>
      <c r="M506">
        <v>35</v>
      </c>
      <c r="N506">
        <v>142</v>
      </c>
      <c r="O506" t="s">
        <v>62</v>
      </c>
      <c r="P506">
        <v>50</v>
      </c>
      <c r="Q506">
        <v>80</v>
      </c>
      <c r="R506">
        <v>70</v>
      </c>
      <c r="S506">
        <v>130</v>
      </c>
      <c r="T506">
        <v>42</v>
      </c>
      <c r="U506" t="s">
        <v>27</v>
      </c>
    </row>
    <row r="507" spans="1:21" x14ac:dyDescent="0.35">
      <c r="A507">
        <v>660</v>
      </c>
      <c r="B507">
        <v>32</v>
      </c>
      <c r="C507">
        <v>-52</v>
      </c>
      <c r="D507" t="s">
        <v>368</v>
      </c>
      <c r="E507">
        <v>833</v>
      </c>
      <c r="F507">
        <v>47</v>
      </c>
      <c r="G507" t="s">
        <v>39</v>
      </c>
      <c r="H507" t="s">
        <v>22</v>
      </c>
      <c r="I507">
        <v>8</v>
      </c>
      <c r="J507" t="s">
        <v>40</v>
      </c>
      <c r="K507" t="s">
        <v>41</v>
      </c>
      <c r="L507" t="s">
        <v>42</v>
      </c>
      <c r="M507">
        <v>28</v>
      </c>
      <c r="N507">
        <v>79</v>
      </c>
      <c r="O507" t="s">
        <v>62</v>
      </c>
      <c r="P507">
        <v>30</v>
      </c>
      <c r="Q507">
        <v>80</v>
      </c>
      <c r="R507">
        <v>80</v>
      </c>
      <c r="S507">
        <v>110</v>
      </c>
      <c r="T507">
        <v>19</v>
      </c>
      <c r="U507" t="s">
        <v>27</v>
      </c>
    </row>
    <row r="508" spans="1:21" x14ac:dyDescent="0.35">
      <c r="A508">
        <v>405</v>
      </c>
      <c r="B508">
        <v>82</v>
      </c>
      <c r="C508">
        <v>5</v>
      </c>
      <c r="D508" t="s">
        <v>369</v>
      </c>
      <c r="E508">
        <v>788</v>
      </c>
      <c r="F508">
        <v>123</v>
      </c>
      <c r="G508" t="s">
        <v>39</v>
      </c>
      <c r="H508" t="s">
        <v>29</v>
      </c>
      <c r="I508">
        <v>27</v>
      </c>
      <c r="J508" t="s">
        <v>40</v>
      </c>
      <c r="K508" t="s">
        <v>41</v>
      </c>
      <c r="L508" t="s">
        <v>42</v>
      </c>
      <c r="M508">
        <v>65</v>
      </c>
      <c r="N508">
        <v>205</v>
      </c>
      <c r="O508" t="s">
        <v>47</v>
      </c>
      <c r="P508">
        <v>50</v>
      </c>
      <c r="Q508">
        <v>80</v>
      </c>
      <c r="R508">
        <v>60</v>
      </c>
      <c r="S508">
        <v>130</v>
      </c>
      <c r="T508">
        <v>58</v>
      </c>
      <c r="U508" t="s">
        <v>27</v>
      </c>
    </row>
    <row r="509" spans="1:21" x14ac:dyDescent="0.35">
      <c r="A509">
        <v>715</v>
      </c>
      <c r="B509">
        <v>56</v>
      </c>
      <c r="C509">
        <v>-35</v>
      </c>
      <c r="D509" t="s">
        <v>370</v>
      </c>
      <c r="E509">
        <v>385</v>
      </c>
      <c r="F509">
        <v>70</v>
      </c>
      <c r="G509" t="s">
        <v>39</v>
      </c>
      <c r="H509" t="s">
        <v>22</v>
      </c>
      <c r="I509">
        <v>21</v>
      </c>
      <c r="J509" t="s">
        <v>40</v>
      </c>
      <c r="K509" t="s">
        <v>45</v>
      </c>
      <c r="L509" t="s">
        <v>50</v>
      </c>
      <c r="M509">
        <v>15</v>
      </c>
      <c r="N509">
        <v>126</v>
      </c>
      <c r="O509" t="s">
        <v>64</v>
      </c>
      <c r="P509">
        <v>40</v>
      </c>
      <c r="Q509">
        <v>80</v>
      </c>
      <c r="R509">
        <v>50</v>
      </c>
      <c r="S509">
        <v>120</v>
      </c>
      <c r="T509">
        <v>55</v>
      </c>
      <c r="U509" t="s">
        <v>35</v>
      </c>
    </row>
    <row r="510" spans="1:21" x14ac:dyDescent="0.35">
      <c r="A510">
        <v>405</v>
      </c>
      <c r="B510">
        <v>91</v>
      </c>
      <c r="C510">
        <v>6</v>
      </c>
      <c r="D510" t="s">
        <v>371</v>
      </c>
      <c r="E510">
        <v>-1785</v>
      </c>
      <c r="F510">
        <v>127</v>
      </c>
      <c r="G510" t="s">
        <v>39</v>
      </c>
      <c r="H510" t="s">
        <v>29</v>
      </c>
      <c r="I510">
        <v>28</v>
      </c>
      <c r="J510" t="s">
        <v>40</v>
      </c>
      <c r="K510" t="s">
        <v>41</v>
      </c>
      <c r="L510" t="s">
        <v>55</v>
      </c>
      <c r="M510">
        <v>76</v>
      </c>
      <c r="N510">
        <v>218</v>
      </c>
      <c r="O510" t="s">
        <v>47</v>
      </c>
      <c r="P510">
        <v>50</v>
      </c>
      <c r="Q510">
        <v>80</v>
      </c>
      <c r="R510">
        <v>70</v>
      </c>
      <c r="S510">
        <v>130</v>
      </c>
      <c r="T510">
        <v>51</v>
      </c>
      <c r="U510" t="s">
        <v>35</v>
      </c>
    </row>
    <row r="511" spans="1:21" x14ac:dyDescent="0.35">
      <c r="A511">
        <v>414</v>
      </c>
      <c r="B511">
        <v>60</v>
      </c>
      <c r="C511">
        <v>-23</v>
      </c>
      <c r="D511" t="s">
        <v>372</v>
      </c>
      <c r="E511">
        <v>329</v>
      </c>
      <c r="F511">
        <v>99</v>
      </c>
      <c r="G511" t="s">
        <v>39</v>
      </c>
      <c r="H511" t="s">
        <v>22</v>
      </c>
      <c r="I511">
        <v>18</v>
      </c>
      <c r="J511" t="s">
        <v>23</v>
      </c>
      <c r="K511" t="s">
        <v>24</v>
      </c>
      <c r="L511" t="s">
        <v>61</v>
      </c>
      <c r="M511">
        <v>57</v>
      </c>
      <c r="N511">
        <v>159</v>
      </c>
      <c r="O511" t="s">
        <v>64</v>
      </c>
      <c r="P511">
        <v>40</v>
      </c>
      <c r="Q511">
        <v>80</v>
      </c>
      <c r="R511">
        <v>80</v>
      </c>
      <c r="S511">
        <v>120</v>
      </c>
      <c r="T511">
        <v>42</v>
      </c>
      <c r="U511" t="s">
        <v>27</v>
      </c>
    </row>
    <row r="512" spans="1:21" x14ac:dyDescent="0.35">
      <c r="A512">
        <v>419</v>
      </c>
      <c r="B512">
        <v>55</v>
      </c>
      <c r="C512">
        <v>-24</v>
      </c>
      <c r="D512" t="s">
        <v>373</v>
      </c>
      <c r="E512">
        <v>410</v>
      </c>
      <c r="F512">
        <v>69</v>
      </c>
      <c r="G512" t="s">
        <v>21</v>
      </c>
      <c r="H512" t="s">
        <v>22</v>
      </c>
      <c r="I512">
        <v>20</v>
      </c>
      <c r="J512" t="s">
        <v>40</v>
      </c>
      <c r="K512" t="s">
        <v>41</v>
      </c>
      <c r="L512" t="s">
        <v>42</v>
      </c>
      <c r="M512">
        <v>16</v>
      </c>
      <c r="N512">
        <v>124</v>
      </c>
      <c r="O512" t="s">
        <v>156</v>
      </c>
      <c r="P512">
        <v>70</v>
      </c>
      <c r="Q512">
        <v>80</v>
      </c>
      <c r="R512">
        <v>40</v>
      </c>
      <c r="S512">
        <v>150</v>
      </c>
      <c r="T512">
        <v>53</v>
      </c>
      <c r="U512" t="s">
        <v>27</v>
      </c>
    </row>
    <row r="513" spans="1:21" x14ac:dyDescent="0.35">
      <c r="A513">
        <v>330</v>
      </c>
      <c r="B513">
        <v>59</v>
      </c>
      <c r="C513">
        <v>-17</v>
      </c>
      <c r="D513" t="s">
        <v>374</v>
      </c>
      <c r="E513">
        <v>411</v>
      </c>
      <c r="F513">
        <v>79</v>
      </c>
      <c r="G513" t="s">
        <v>21</v>
      </c>
      <c r="H513" t="s">
        <v>22</v>
      </c>
      <c r="I513">
        <v>19</v>
      </c>
      <c r="J513" t="s">
        <v>40</v>
      </c>
      <c r="K513" t="s">
        <v>45</v>
      </c>
      <c r="L513" t="s">
        <v>50</v>
      </c>
      <c r="M513">
        <v>33</v>
      </c>
      <c r="N513">
        <v>138</v>
      </c>
      <c r="O513" t="s">
        <v>156</v>
      </c>
      <c r="P513">
        <v>50</v>
      </c>
      <c r="Q513">
        <v>80</v>
      </c>
      <c r="R513">
        <v>50</v>
      </c>
      <c r="S513">
        <v>130</v>
      </c>
      <c r="T513">
        <v>46</v>
      </c>
      <c r="U513" t="s">
        <v>35</v>
      </c>
    </row>
    <row r="514" spans="1:21" x14ac:dyDescent="0.35">
      <c r="A514">
        <v>650</v>
      </c>
      <c r="B514">
        <v>75</v>
      </c>
      <c r="C514">
        <v>19</v>
      </c>
      <c r="D514" t="s">
        <v>375</v>
      </c>
      <c r="E514">
        <v>659</v>
      </c>
      <c r="F514">
        <v>114</v>
      </c>
      <c r="G514" t="s">
        <v>21</v>
      </c>
      <c r="H514" t="s">
        <v>36</v>
      </c>
      <c r="I514">
        <v>24</v>
      </c>
      <c r="J514" t="s">
        <v>23</v>
      </c>
      <c r="K514" t="s">
        <v>32</v>
      </c>
      <c r="L514" t="s">
        <v>37</v>
      </c>
      <c r="M514">
        <v>59</v>
      </c>
      <c r="N514">
        <v>189</v>
      </c>
      <c r="O514" t="s">
        <v>38</v>
      </c>
      <c r="P514">
        <v>50</v>
      </c>
      <c r="Q514">
        <v>80</v>
      </c>
      <c r="R514">
        <v>40</v>
      </c>
      <c r="S514">
        <v>130</v>
      </c>
      <c r="T514">
        <v>55</v>
      </c>
      <c r="U514" t="s">
        <v>35</v>
      </c>
    </row>
    <row r="515" spans="1:21" x14ac:dyDescent="0.35">
      <c r="A515">
        <v>314</v>
      </c>
      <c r="B515">
        <v>69</v>
      </c>
      <c r="C515">
        <v>-2</v>
      </c>
      <c r="D515" t="s">
        <v>376</v>
      </c>
      <c r="E515">
        <v>1060</v>
      </c>
      <c r="F515">
        <v>81</v>
      </c>
      <c r="G515" t="s">
        <v>39</v>
      </c>
      <c r="H515" t="s">
        <v>22</v>
      </c>
      <c r="I515">
        <v>21</v>
      </c>
      <c r="J515" t="s">
        <v>40</v>
      </c>
      <c r="K515" t="s">
        <v>45</v>
      </c>
      <c r="L515" t="s">
        <v>46</v>
      </c>
      <c r="M515">
        <v>38</v>
      </c>
      <c r="N515">
        <v>150</v>
      </c>
      <c r="O515" t="s">
        <v>62</v>
      </c>
      <c r="P515">
        <v>60</v>
      </c>
      <c r="Q515">
        <v>80</v>
      </c>
      <c r="R515">
        <v>40</v>
      </c>
      <c r="S515">
        <v>140</v>
      </c>
      <c r="T515">
        <v>43</v>
      </c>
      <c r="U515" t="s">
        <v>27</v>
      </c>
    </row>
    <row r="516" spans="1:21" x14ac:dyDescent="0.35">
      <c r="A516">
        <v>503</v>
      </c>
      <c r="B516">
        <v>46</v>
      </c>
      <c r="C516">
        <v>-18</v>
      </c>
      <c r="D516" t="s">
        <v>377</v>
      </c>
      <c r="E516">
        <v>424</v>
      </c>
      <c r="F516">
        <v>68</v>
      </c>
      <c r="G516" t="s">
        <v>39</v>
      </c>
      <c r="H516" t="s">
        <v>36</v>
      </c>
      <c r="I516">
        <v>14</v>
      </c>
      <c r="J516" t="s">
        <v>40</v>
      </c>
      <c r="K516" t="s">
        <v>45</v>
      </c>
      <c r="L516" t="s">
        <v>46</v>
      </c>
      <c r="M516">
        <v>32</v>
      </c>
      <c r="N516">
        <v>114</v>
      </c>
      <c r="O516" t="s">
        <v>59</v>
      </c>
      <c r="P516">
        <v>50</v>
      </c>
      <c r="Q516">
        <v>80</v>
      </c>
      <c r="R516">
        <v>50</v>
      </c>
      <c r="S516">
        <v>130</v>
      </c>
      <c r="T516">
        <v>36</v>
      </c>
      <c r="U516" t="s">
        <v>27</v>
      </c>
    </row>
    <row r="517" spans="1:21" x14ac:dyDescent="0.35">
      <c r="A517">
        <v>206</v>
      </c>
      <c r="B517">
        <v>75</v>
      </c>
      <c r="C517">
        <v>5</v>
      </c>
      <c r="D517" t="s">
        <v>378</v>
      </c>
      <c r="E517">
        <v>1063</v>
      </c>
      <c r="F517">
        <v>89</v>
      </c>
      <c r="G517" t="s">
        <v>39</v>
      </c>
      <c r="H517" t="s">
        <v>36</v>
      </c>
      <c r="I517">
        <v>23</v>
      </c>
      <c r="J517" t="s">
        <v>40</v>
      </c>
      <c r="K517" t="s">
        <v>41</v>
      </c>
      <c r="L517" t="s">
        <v>42</v>
      </c>
      <c r="M517">
        <v>45</v>
      </c>
      <c r="N517">
        <v>164</v>
      </c>
      <c r="O517" t="s">
        <v>67</v>
      </c>
      <c r="P517">
        <v>70</v>
      </c>
      <c r="Q517">
        <v>80</v>
      </c>
      <c r="R517">
        <v>40</v>
      </c>
      <c r="S517">
        <v>150</v>
      </c>
      <c r="T517">
        <v>44</v>
      </c>
      <c r="U517" t="s">
        <v>27</v>
      </c>
    </row>
    <row r="518" spans="1:21" x14ac:dyDescent="0.35">
      <c r="A518">
        <v>203</v>
      </c>
      <c r="B518">
        <v>61</v>
      </c>
      <c r="C518">
        <v>-8</v>
      </c>
      <c r="D518" t="s">
        <v>379</v>
      </c>
      <c r="E518">
        <v>613</v>
      </c>
      <c r="F518">
        <v>86</v>
      </c>
      <c r="G518" t="s">
        <v>39</v>
      </c>
      <c r="H518" t="s">
        <v>31</v>
      </c>
      <c r="I518">
        <v>55</v>
      </c>
      <c r="J518" t="s">
        <v>40</v>
      </c>
      <c r="K518" t="s">
        <v>41</v>
      </c>
      <c r="L518" t="s">
        <v>53</v>
      </c>
      <c r="M518">
        <v>2</v>
      </c>
      <c r="N518">
        <v>147</v>
      </c>
      <c r="O518" t="s">
        <v>44</v>
      </c>
      <c r="P518">
        <v>60</v>
      </c>
      <c r="Q518">
        <v>80</v>
      </c>
      <c r="R518">
        <v>10</v>
      </c>
      <c r="S518">
        <v>140</v>
      </c>
      <c r="T518">
        <v>84</v>
      </c>
      <c r="U518" t="s">
        <v>35</v>
      </c>
    </row>
    <row r="519" spans="1:21" x14ac:dyDescent="0.35">
      <c r="A519">
        <v>225</v>
      </c>
      <c r="B519">
        <v>47</v>
      </c>
      <c r="C519">
        <v>-16</v>
      </c>
      <c r="D519" s="1">
        <v>41642</v>
      </c>
      <c r="E519">
        <v>834</v>
      </c>
      <c r="F519">
        <v>68</v>
      </c>
      <c r="G519" t="s">
        <v>39</v>
      </c>
      <c r="H519" t="s">
        <v>29</v>
      </c>
      <c r="I519">
        <v>13</v>
      </c>
      <c r="J519" t="s">
        <v>40</v>
      </c>
      <c r="K519" t="s">
        <v>45</v>
      </c>
      <c r="L519" t="s">
        <v>52</v>
      </c>
      <c r="M519">
        <v>44</v>
      </c>
      <c r="N519">
        <v>115</v>
      </c>
      <c r="O519" t="s">
        <v>56</v>
      </c>
      <c r="P519">
        <v>50</v>
      </c>
      <c r="Q519">
        <v>80</v>
      </c>
      <c r="R519">
        <v>60</v>
      </c>
      <c r="S519">
        <v>130</v>
      </c>
      <c r="T519">
        <v>24</v>
      </c>
      <c r="U519" t="s">
        <v>35</v>
      </c>
    </row>
    <row r="520" spans="1:21" x14ac:dyDescent="0.35">
      <c r="A520">
        <v>541</v>
      </c>
      <c r="B520">
        <v>52</v>
      </c>
      <c r="C520">
        <v>-14</v>
      </c>
      <c r="D520" s="1">
        <v>41673</v>
      </c>
      <c r="E520">
        <v>509</v>
      </c>
      <c r="F520">
        <v>73</v>
      </c>
      <c r="G520" t="s">
        <v>39</v>
      </c>
      <c r="H520" t="s">
        <v>36</v>
      </c>
      <c r="I520">
        <v>47</v>
      </c>
      <c r="J520" t="s">
        <v>40</v>
      </c>
      <c r="K520" t="s">
        <v>45</v>
      </c>
      <c r="L520" t="s">
        <v>50</v>
      </c>
      <c r="M520">
        <v>-4</v>
      </c>
      <c r="N520">
        <v>125</v>
      </c>
      <c r="O520" t="s">
        <v>59</v>
      </c>
      <c r="P520">
        <v>60</v>
      </c>
      <c r="Q520">
        <v>80</v>
      </c>
      <c r="R520">
        <v>10</v>
      </c>
      <c r="S520">
        <v>140</v>
      </c>
      <c r="T520">
        <v>77</v>
      </c>
      <c r="U520" t="s">
        <v>35</v>
      </c>
    </row>
    <row r="521" spans="1:21" x14ac:dyDescent="0.35">
      <c r="A521">
        <v>435</v>
      </c>
      <c r="B521">
        <v>53</v>
      </c>
      <c r="C521">
        <v>-23</v>
      </c>
      <c r="D521" s="1">
        <v>41701</v>
      </c>
      <c r="E521">
        <v>380</v>
      </c>
      <c r="F521">
        <v>71</v>
      </c>
      <c r="G521" t="s">
        <v>39</v>
      </c>
      <c r="H521" t="s">
        <v>36</v>
      </c>
      <c r="I521">
        <v>17</v>
      </c>
      <c r="J521" t="s">
        <v>40</v>
      </c>
      <c r="K521" t="s">
        <v>45</v>
      </c>
      <c r="L521" t="s">
        <v>52</v>
      </c>
      <c r="M521">
        <v>27</v>
      </c>
      <c r="N521">
        <v>124</v>
      </c>
      <c r="O521" t="s">
        <v>49</v>
      </c>
      <c r="P521">
        <v>60</v>
      </c>
      <c r="Q521">
        <v>80</v>
      </c>
      <c r="R521">
        <v>50</v>
      </c>
      <c r="S521">
        <v>140</v>
      </c>
      <c r="T521">
        <v>44</v>
      </c>
      <c r="U521" t="s">
        <v>35</v>
      </c>
    </row>
    <row r="522" spans="1:21" x14ac:dyDescent="0.35">
      <c r="A522">
        <v>503</v>
      </c>
      <c r="B522">
        <v>59</v>
      </c>
      <c r="C522">
        <v>-17</v>
      </c>
      <c r="D522" s="1">
        <v>41732</v>
      </c>
      <c r="E522">
        <v>411</v>
      </c>
      <c r="F522">
        <v>79</v>
      </c>
      <c r="G522" t="s">
        <v>39</v>
      </c>
      <c r="H522" t="s">
        <v>36</v>
      </c>
      <c r="I522">
        <v>19</v>
      </c>
      <c r="J522" t="s">
        <v>40</v>
      </c>
      <c r="K522" t="s">
        <v>41</v>
      </c>
      <c r="L522" t="s">
        <v>53</v>
      </c>
      <c r="M522">
        <v>33</v>
      </c>
      <c r="N522">
        <v>138</v>
      </c>
      <c r="O522" t="s">
        <v>59</v>
      </c>
      <c r="P522">
        <v>50</v>
      </c>
      <c r="Q522">
        <v>80</v>
      </c>
      <c r="R522">
        <v>50</v>
      </c>
      <c r="S522">
        <v>130</v>
      </c>
      <c r="T522">
        <v>46</v>
      </c>
      <c r="U522" t="s">
        <v>35</v>
      </c>
    </row>
    <row r="523" spans="1:21" x14ac:dyDescent="0.35">
      <c r="A523">
        <v>920</v>
      </c>
      <c r="B523">
        <v>53</v>
      </c>
      <c r="C523">
        <v>-2</v>
      </c>
      <c r="D523" s="1">
        <v>41762</v>
      </c>
      <c r="E523">
        <v>321</v>
      </c>
      <c r="F523">
        <v>88</v>
      </c>
      <c r="G523" t="s">
        <v>39</v>
      </c>
      <c r="H523" t="s">
        <v>22</v>
      </c>
      <c r="I523">
        <v>16</v>
      </c>
      <c r="J523" t="s">
        <v>23</v>
      </c>
      <c r="K523" t="s">
        <v>24</v>
      </c>
      <c r="L523" t="s">
        <v>61</v>
      </c>
      <c r="M523">
        <v>48</v>
      </c>
      <c r="N523">
        <v>141</v>
      </c>
      <c r="O523" t="s">
        <v>64</v>
      </c>
      <c r="P523">
        <v>50</v>
      </c>
      <c r="Q523">
        <v>80</v>
      </c>
      <c r="R523">
        <v>50</v>
      </c>
      <c r="S523">
        <v>130</v>
      </c>
      <c r="T523">
        <v>40</v>
      </c>
      <c r="U523" t="s">
        <v>27</v>
      </c>
    </row>
    <row r="524" spans="1:21" x14ac:dyDescent="0.35">
      <c r="A524">
        <v>959</v>
      </c>
      <c r="B524">
        <v>54</v>
      </c>
      <c r="C524">
        <v>-9</v>
      </c>
      <c r="D524" s="1">
        <v>41793</v>
      </c>
      <c r="E524">
        <v>885</v>
      </c>
      <c r="F524">
        <v>78</v>
      </c>
      <c r="G524" t="s">
        <v>39</v>
      </c>
      <c r="H524" t="s">
        <v>31</v>
      </c>
      <c r="I524">
        <v>15</v>
      </c>
      <c r="J524" t="s">
        <v>23</v>
      </c>
      <c r="K524" t="s">
        <v>32</v>
      </c>
      <c r="L524" t="s">
        <v>33</v>
      </c>
      <c r="M524">
        <v>51</v>
      </c>
      <c r="N524">
        <v>132</v>
      </c>
      <c r="O524" t="s">
        <v>44</v>
      </c>
      <c r="P524">
        <v>50</v>
      </c>
      <c r="Q524">
        <v>80</v>
      </c>
      <c r="R524">
        <v>60</v>
      </c>
      <c r="S524">
        <v>130</v>
      </c>
      <c r="T524">
        <v>27</v>
      </c>
      <c r="U524" t="s">
        <v>35</v>
      </c>
    </row>
    <row r="525" spans="1:21" x14ac:dyDescent="0.35">
      <c r="A525">
        <v>740</v>
      </c>
      <c r="B525">
        <v>46</v>
      </c>
      <c r="C525">
        <v>-34</v>
      </c>
      <c r="D525" s="1">
        <v>41823</v>
      </c>
      <c r="E525">
        <v>422</v>
      </c>
      <c r="F525">
        <v>57</v>
      </c>
      <c r="G525" t="s">
        <v>21</v>
      </c>
      <c r="H525" t="s">
        <v>22</v>
      </c>
      <c r="I525">
        <v>17</v>
      </c>
      <c r="J525" t="s">
        <v>40</v>
      </c>
      <c r="K525" t="s">
        <v>41</v>
      </c>
      <c r="L525" t="s">
        <v>42</v>
      </c>
      <c r="M525">
        <v>6</v>
      </c>
      <c r="N525">
        <v>103</v>
      </c>
      <c r="O525" t="s">
        <v>156</v>
      </c>
      <c r="P525">
        <v>50</v>
      </c>
      <c r="Q525">
        <v>80</v>
      </c>
      <c r="R525">
        <v>40</v>
      </c>
      <c r="S525">
        <v>130</v>
      </c>
      <c r="T525">
        <v>51</v>
      </c>
      <c r="U525" t="s">
        <v>27</v>
      </c>
    </row>
    <row r="526" spans="1:21" x14ac:dyDescent="0.35">
      <c r="A526">
        <v>630</v>
      </c>
      <c r="B526">
        <v>67</v>
      </c>
      <c r="C526">
        <v>7</v>
      </c>
      <c r="D526" s="1">
        <v>41854</v>
      </c>
      <c r="E526">
        <v>677</v>
      </c>
      <c r="F526">
        <v>101</v>
      </c>
      <c r="G526" t="s">
        <v>21</v>
      </c>
      <c r="H526" t="s">
        <v>22</v>
      </c>
      <c r="I526">
        <v>22</v>
      </c>
      <c r="J526" t="s">
        <v>23</v>
      </c>
      <c r="K526" t="s">
        <v>32</v>
      </c>
      <c r="L526" t="s">
        <v>70</v>
      </c>
      <c r="M526">
        <v>47</v>
      </c>
      <c r="N526">
        <v>168</v>
      </c>
      <c r="O526" t="s">
        <v>81</v>
      </c>
      <c r="P526">
        <v>50</v>
      </c>
      <c r="Q526">
        <v>80</v>
      </c>
      <c r="R526">
        <v>40</v>
      </c>
      <c r="S526">
        <v>130</v>
      </c>
      <c r="T526">
        <v>54</v>
      </c>
      <c r="U526" t="s">
        <v>35</v>
      </c>
    </row>
    <row r="527" spans="1:21" x14ac:dyDescent="0.35">
      <c r="A527">
        <v>518</v>
      </c>
      <c r="B527">
        <v>54</v>
      </c>
      <c r="C527">
        <v>-8</v>
      </c>
      <c r="D527" s="1">
        <v>41885</v>
      </c>
      <c r="E527">
        <v>601</v>
      </c>
      <c r="F527">
        <v>79</v>
      </c>
      <c r="G527" t="s">
        <v>21</v>
      </c>
      <c r="H527" t="s">
        <v>31</v>
      </c>
      <c r="I527">
        <v>15</v>
      </c>
      <c r="J527" t="s">
        <v>23</v>
      </c>
      <c r="K527" t="s">
        <v>32</v>
      </c>
      <c r="L527" t="s">
        <v>37</v>
      </c>
      <c r="M527">
        <v>52</v>
      </c>
      <c r="N527">
        <v>133</v>
      </c>
      <c r="O527" t="s">
        <v>277</v>
      </c>
      <c r="P527">
        <v>50</v>
      </c>
      <c r="Q527">
        <v>80</v>
      </c>
      <c r="R527">
        <v>60</v>
      </c>
      <c r="S527">
        <v>130</v>
      </c>
      <c r="T527">
        <v>27</v>
      </c>
      <c r="U527" t="s">
        <v>35</v>
      </c>
    </row>
    <row r="528" spans="1:21" x14ac:dyDescent="0.35">
      <c r="A528">
        <v>213</v>
      </c>
      <c r="B528">
        <v>67</v>
      </c>
      <c r="C528">
        <v>-3</v>
      </c>
      <c r="D528" s="1">
        <v>41915</v>
      </c>
      <c r="E528">
        <v>677</v>
      </c>
      <c r="F528">
        <v>101</v>
      </c>
      <c r="G528" t="s">
        <v>21</v>
      </c>
      <c r="H528" t="s">
        <v>36</v>
      </c>
      <c r="I528">
        <v>22</v>
      </c>
      <c r="J528" t="s">
        <v>23</v>
      </c>
      <c r="K528" t="s">
        <v>32</v>
      </c>
      <c r="L528" t="s">
        <v>37</v>
      </c>
      <c r="M528">
        <v>47</v>
      </c>
      <c r="N528">
        <v>168</v>
      </c>
      <c r="O528" t="s">
        <v>38</v>
      </c>
      <c r="P528">
        <v>40</v>
      </c>
      <c r="Q528">
        <v>80</v>
      </c>
      <c r="R528">
        <v>50</v>
      </c>
      <c r="S528">
        <v>120</v>
      </c>
      <c r="T528">
        <v>54</v>
      </c>
      <c r="U528" t="s">
        <v>35</v>
      </c>
    </row>
    <row r="529" spans="1:21" x14ac:dyDescent="0.35">
      <c r="A529">
        <v>503</v>
      </c>
      <c r="B529">
        <v>41</v>
      </c>
      <c r="C529">
        <v>-25</v>
      </c>
      <c r="D529" s="1">
        <v>41946</v>
      </c>
      <c r="E529">
        <v>435</v>
      </c>
      <c r="F529">
        <v>60</v>
      </c>
      <c r="G529" t="s">
        <v>39</v>
      </c>
      <c r="H529" t="s">
        <v>36</v>
      </c>
      <c r="I529">
        <v>13</v>
      </c>
      <c r="J529" t="s">
        <v>40</v>
      </c>
      <c r="K529" t="s">
        <v>45</v>
      </c>
      <c r="L529" t="s">
        <v>46</v>
      </c>
      <c r="M529">
        <v>25</v>
      </c>
      <c r="N529">
        <v>101</v>
      </c>
      <c r="O529" t="s">
        <v>59</v>
      </c>
      <c r="P529">
        <v>40</v>
      </c>
      <c r="Q529">
        <v>80</v>
      </c>
      <c r="R529">
        <v>50</v>
      </c>
      <c r="S529">
        <v>120</v>
      </c>
      <c r="T529">
        <v>35</v>
      </c>
      <c r="U529" t="s">
        <v>27</v>
      </c>
    </row>
    <row r="530" spans="1:21" x14ac:dyDescent="0.35">
      <c r="A530">
        <v>715</v>
      </c>
      <c r="B530">
        <v>65</v>
      </c>
      <c r="C530">
        <v>-8</v>
      </c>
      <c r="D530" s="1">
        <v>41976</v>
      </c>
      <c r="E530">
        <v>403</v>
      </c>
      <c r="F530">
        <v>80</v>
      </c>
      <c r="G530" t="s">
        <v>39</v>
      </c>
      <c r="H530" t="s">
        <v>22</v>
      </c>
      <c r="I530">
        <v>24</v>
      </c>
      <c r="J530" t="s">
        <v>40</v>
      </c>
      <c r="K530" t="s">
        <v>45</v>
      </c>
      <c r="L530" t="s">
        <v>50</v>
      </c>
      <c r="M530">
        <v>22</v>
      </c>
      <c r="N530">
        <v>145</v>
      </c>
      <c r="O530" t="s">
        <v>64</v>
      </c>
      <c r="P530">
        <v>60</v>
      </c>
      <c r="Q530">
        <v>80</v>
      </c>
      <c r="R530">
        <v>30</v>
      </c>
      <c r="S530">
        <v>140</v>
      </c>
      <c r="T530">
        <v>58</v>
      </c>
      <c r="U530" t="s">
        <v>35</v>
      </c>
    </row>
    <row r="531" spans="1:21" x14ac:dyDescent="0.35">
      <c r="A531">
        <v>503</v>
      </c>
      <c r="B531">
        <v>47</v>
      </c>
      <c r="C531">
        <v>-27</v>
      </c>
      <c r="D531" t="s">
        <v>380</v>
      </c>
      <c r="E531">
        <v>521</v>
      </c>
      <c r="F531">
        <v>65</v>
      </c>
      <c r="G531" t="s">
        <v>39</v>
      </c>
      <c r="H531" t="s">
        <v>36</v>
      </c>
      <c r="I531">
        <v>42</v>
      </c>
      <c r="J531" t="s">
        <v>40</v>
      </c>
      <c r="K531" t="s">
        <v>45</v>
      </c>
      <c r="L531" t="s">
        <v>50</v>
      </c>
      <c r="M531">
        <v>-7</v>
      </c>
      <c r="N531">
        <v>112</v>
      </c>
      <c r="O531" t="s">
        <v>59</v>
      </c>
      <c r="P531">
        <v>50</v>
      </c>
      <c r="Q531">
        <v>80</v>
      </c>
      <c r="R531">
        <v>20</v>
      </c>
      <c r="S531">
        <v>130</v>
      </c>
      <c r="T531">
        <v>72</v>
      </c>
      <c r="U531" t="s">
        <v>35</v>
      </c>
    </row>
    <row r="532" spans="1:21" x14ac:dyDescent="0.35">
      <c r="A532">
        <v>801</v>
      </c>
      <c r="B532">
        <v>49</v>
      </c>
      <c r="C532">
        <v>-29</v>
      </c>
      <c r="D532" t="s">
        <v>381</v>
      </c>
      <c r="E532">
        <v>392</v>
      </c>
      <c r="F532">
        <v>65</v>
      </c>
      <c r="G532" t="s">
        <v>39</v>
      </c>
      <c r="H532" t="s">
        <v>36</v>
      </c>
      <c r="I532">
        <v>16</v>
      </c>
      <c r="J532" t="s">
        <v>40</v>
      </c>
      <c r="K532" t="s">
        <v>45</v>
      </c>
      <c r="L532" t="s">
        <v>52</v>
      </c>
      <c r="M532">
        <v>21</v>
      </c>
      <c r="N532">
        <v>114</v>
      </c>
      <c r="O532" t="s">
        <v>49</v>
      </c>
      <c r="P532">
        <v>50</v>
      </c>
      <c r="Q532">
        <v>80</v>
      </c>
      <c r="R532">
        <v>50</v>
      </c>
      <c r="S532">
        <v>130</v>
      </c>
      <c r="T532">
        <v>44</v>
      </c>
      <c r="U532" t="s">
        <v>35</v>
      </c>
    </row>
    <row r="533" spans="1:21" x14ac:dyDescent="0.35">
      <c r="A533">
        <v>509</v>
      </c>
      <c r="B533">
        <v>65</v>
      </c>
      <c r="C533">
        <v>-7</v>
      </c>
      <c r="D533" t="s">
        <v>382</v>
      </c>
      <c r="E533">
        <v>403</v>
      </c>
      <c r="F533">
        <v>80</v>
      </c>
      <c r="G533" t="s">
        <v>39</v>
      </c>
      <c r="H533" t="s">
        <v>36</v>
      </c>
      <c r="I533">
        <v>24</v>
      </c>
      <c r="J533" t="s">
        <v>40</v>
      </c>
      <c r="K533" t="s">
        <v>41</v>
      </c>
      <c r="L533" t="s">
        <v>53</v>
      </c>
      <c r="M533">
        <v>23</v>
      </c>
      <c r="N533">
        <v>145</v>
      </c>
      <c r="O533" t="s">
        <v>67</v>
      </c>
      <c r="P533">
        <v>60</v>
      </c>
      <c r="Q533">
        <v>80</v>
      </c>
      <c r="R533">
        <v>30</v>
      </c>
      <c r="S533">
        <v>140</v>
      </c>
      <c r="T533">
        <v>57</v>
      </c>
      <c r="U533" t="s">
        <v>35</v>
      </c>
    </row>
    <row r="534" spans="1:21" x14ac:dyDescent="0.35">
      <c r="A534">
        <v>985</v>
      </c>
      <c r="B534">
        <v>68</v>
      </c>
      <c r="C534">
        <v>-4</v>
      </c>
      <c r="D534" t="s">
        <v>383</v>
      </c>
      <c r="E534">
        <v>619</v>
      </c>
      <c r="F534">
        <v>85</v>
      </c>
      <c r="G534" t="s">
        <v>39</v>
      </c>
      <c r="H534" t="s">
        <v>29</v>
      </c>
      <c r="I534">
        <v>25</v>
      </c>
      <c r="J534" t="s">
        <v>23</v>
      </c>
      <c r="K534" t="s">
        <v>24</v>
      </c>
      <c r="L534" t="s">
        <v>25</v>
      </c>
      <c r="M534">
        <v>26</v>
      </c>
      <c r="N534">
        <v>153</v>
      </c>
      <c r="O534" t="s">
        <v>56</v>
      </c>
      <c r="P534">
        <v>60</v>
      </c>
      <c r="Q534">
        <v>80</v>
      </c>
      <c r="R534">
        <v>30</v>
      </c>
      <c r="S534">
        <v>140</v>
      </c>
      <c r="T534">
        <v>59</v>
      </c>
      <c r="U534" t="s">
        <v>27</v>
      </c>
    </row>
    <row r="535" spans="1:21" x14ac:dyDescent="0.35">
      <c r="A535">
        <v>432</v>
      </c>
      <c r="B535">
        <v>76</v>
      </c>
      <c r="C535">
        <v>36</v>
      </c>
      <c r="D535" t="s">
        <v>384</v>
      </c>
      <c r="E535">
        <v>580</v>
      </c>
      <c r="F535">
        <v>111</v>
      </c>
      <c r="G535" t="s">
        <v>21</v>
      </c>
      <c r="H535" t="s">
        <v>29</v>
      </c>
      <c r="I535">
        <v>21</v>
      </c>
      <c r="J535" t="s">
        <v>40</v>
      </c>
      <c r="K535" t="s">
        <v>41</v>
      </c>
      <c r="L535" t="s">
        <v>42</v>
      </c>
      <c r="M535">
        <v>116</v>
      </c>
      <c r="N535">
        <v>199</v>
      </c>
      <c r="O535" t="s">
        <v>30</v>
      </c>
      <c r="P535">
        <v>40</v>
      </c>
      <c r="Q535">
        <v>80</v>
      </c>
      <c r="R535">
        <v>80</v>
      </c>
      <c r="S535">
        <v>120</v>
      </c>
      <c r="T535">
        <v>33</v>
      </c>
      <c r="U535" t="s">
        <v>27</v>
      </c>
    </row>
    <row r="536" spans="1:21" x14ac:dyDescent="0.35">
      <c r="A536">
        <v>325</v>
      </c>
      <c r="B536">
        <v>52</v>
      </c>
      <c r="C536">
        <v>-31</v>
      </c>
      <c r="D536" t="s">
        <v>385</v>
      </c>
      <c r="E536">
        <v>405</v>
      </c>
      <c r="F536">
        <v>71</v>
      </c>
      <c r="G536" t="s">
        <v>21</v>
      </c>
      <c r="H536" t="s">
        <v>29</v>
      </c>
      <c r="I536">
        <v>17</v>
      </c>
      <c r="J536" t="s">
        <v>23</v>
      </c>
      <c r="K536" t="s">
        <v>24</v>
      </c>
      <c r="L536" t="s">
        <v>61</v>
      </c>
      <c r="M536">
        <v>39</v>
      </c>
      <c r="N536">
        <v>131</v>
      </c>
      <c r="O536" t="s">
        <v>30</v>
      </c>
      <c r="P536">
        <v>30</v>
      </c>
      <c r="Q536">
        <v>80</v>
      </c>
      <c r="R536">
        <v>70</v>
      </c>
      <c r="S536">
        <v>110</v>
      </c>
      <c r="T536">
        <v>45</v>
      </c>
      <c r="U536" t="s">
        <v>27</v>
      </c>
    </row>
    <row r="537" spans="1:21" x14ac:dyDescent="0.35">
      <c r="A537">
        <v>815</v>
      </c>
      <c r="B537">
        <v>76</v>
      </c>
      <c r="C537">
        <v>36</v>
      </c>
      <c r="D537" t="s">
        <v>386</v>
      </c>
      <c r="E537">
        <v>580</v>
      </c>
      <c r="F537">
        <v>111</v>
      </c>
      <c r="G537" t="s">
        <v>21</v>
      </c>
      <c r="H537" t="s">
        <v>22</v>
      </c>
      <c r="I537">
        <v>21</v>
      </c>
      <c r="J537" t="s">
        <v>23</v>
      </c>
      <c r="K537" t="s">
        <v>32</v>
      </c>
      <c r="L537" t="s">
        <v>33</v>
      </c>
      <c r="M537">
        <v>116</v>
      </c>
      <c r="N537">
        <v>199</v>
      </c>
      <c r="O537" t="s">
        <v>81</v>
      </c>
      <c r="P537">
        <v>50</v>
      </c>
      <c r="Q537">
        <v>80</v>
      </c>
      <c r="R537">
        <v>80</v>
      </c>
      <c r="S537">
        <v>130</v>
      </c>
      <c r="T537">
        <v>33</v>
      </c>
      <c r="U537" t="s">
        <v>35</v>
      </c>
    </row>
    <row r="538" spans="1:21" x14ac:dyDescent="0.35">
      <c r="A538">
        <v>815</v>
      </c>
      <c r="B538">
        <v>72</v>
      </c>
      <c r="C538">
        <v>32</v>
      </c>
      <c r="D538" t="s">
        <v>387</v>
      </c>
      <c r="E538">
        <v>650</v>
      </c>
      <c r="F538">
        <v>110</v>
      </c>
      <c r="G538" t="s">
        <v>21</v>
      </c>
      <c r="H538" t="s">
        <v>22</v>
      </c>
      <c r="I538">
        <v>23</v>
      </c>
      <c r="J538" t="s">
        <v>23</v>
      </c>
      <c r="K538" t="s">
        <v>32</v>
      </c>
      <c r="L538" t="s">
        <v>70</v>
      </c>
      <c r="M538">
        <v>82</v>
      </c>
      <c r="N538">
        <v>194</v>
      </c>
      <c r="O538" t="s">
        <v>81</v>
      </c>
      <c r="P538">
        <v>50</v>
      </c>
      <c r="Q538">
        <v>80</v>
      </c>
      <c r="R538">
        <v>50</v>
      </c>
      <c r="S538">
        <v>130</v>
      </c>
      <c r="T538">
        <v>55</v>
      </c>
      <c r="U538" t="s">
        <v>35</v>
      </c>
    </row>
    <row r="539" spans="1:21" x14ac:dyDescent="0.35">
      <c r="A539">
        <v>636</v>
      </c>
      <c r="B539">
        <v>65</v>
      </c>
      <c r="C539">
        <v>-18</v>
      </c>
      <c r="D539" t="s">
        <v>388</v>
      </c>
      <c r="E539">
        <v>1053</v>
      </c>
      <c r="F539">
        <v>77</v>
      </c>
      <c r="G539" t="s">
        <v>39</v>
      </c>
      <c r="H539" t="s">
        <v>22</v>
      </c>
      <c r="I539">
        <v>20</v>
      </c>
      <c r="J539" t="s">
        <v>40</v>
      </c>
      <c r="K539" t="s">
        <v>45</v>
      </c>
      <c r="L539" t="s">
        <v>46</v>
      </c>
      <c r="M539">
        <v>52</v>
      </c>
      <c r="N539">
        <v>151</v>
      </c>
      <c r="O539" t="s">
        <v>62</v>
      </c>
      <c r="P539">
        <v>50</v>
      </c>
      <c r="Q539">
        <v>80</v>
      </c>
      <c r="R539">
        <v>70</v>
      </c>
      <c r="S539">
        <v>130</v>
      </c>
      <c r="T539">
        <v>42</v>
      </c>
      <c r="U539" t="s">
        <v>27</v>
      </c>
    </row>
    <row r="540" spans="1:21" x14ac:dyDescent="0.35">
      <c r="A540">
        <v>417</v>
      </c>
      <c r="B540">
        <v>32</v>
      </c>
      <c r="C540">
        <v>-38</v>
      </c>
      <c r="D540" t="s">
        <v>389</v>
      </c>
      <c r="E540">
        <v>833</v>
      </c>
      <c r="F540">
        <v>47</v>
      </c>
      <c r="G540" t="s">
        <v>39</v>
      </c>
      <c r="H540" t="s">
        <v>22</v>
      </c>
      <c r="I540">
        <v>8</v>
      </c>
      <c r="J540" t="s">
        <v>40</v>
      </c>
      <c r="K540" t="s">
        <v>41</v>
      </c>
      <c r="L540" t="s">
        <v>42</v>
      </c>
      <c r="M540">
        <v>42</v>
      </c>
      <c r="N540">
        <v>84</v>
      </c>
      <c r="O540" t="s">
        <v>62</v>
      </c>
      <c r="P540">
        <v>30</v>
      </c>
      <c r="Q540">
        <v>80</v>
      </c>
      <c r="R540">
        <v>80</v>
      </c>
      <c r="S540">
        <v>110</v>
      </c>
      <c r="T540">
        <v>19</v>
      </c>
      <c r="U540" t="s">
        <v>27</v>
      </c>
    </row>
    <row r="541" spans="1:21" x14ac:dyDescent="0.35">
      <c r="A541">
        <v>405</v>
      </c>
      <c r="B541">
        <v>82</v>
      </c>
      <c r="C541">
        <v>36</v>
      </c>
      <c r="D541" t="s">
        <v>390</v>
      </c>
      <c r="E541">
        <v>788</v>
      </c>
      <c r="F541">
        <v>123</v>
      </c>
      <c r="G541" t="s">
        <v>39</v>
      </c>
      <c r="H541" t="s">
        <v>29</v>
      </c>
      <c r="I541">
        <v>27</v>
      </c>
      <c r="J541" t="s">
        <v>40</v>
      </c>
      <c r="K541" t="s">
        <v>41</v>
      </c>
      <c r="L541" t="s">
        <v>42</v>
      </c>
      <c r="M541">
        <v>96</v>
      </c>
      <c r="N541">
        <v>218</v>
      </c>
      <c r="O541" t="s">
        <v>47</v>
      </c>
      <c r="P541">
        <v>50</v>
      </c>
      <c r="Q541">
        <v>80</v>
      </c>
      <c r="R541">
        <v>60</v>
      </c>
      <c r="S541">
        <v>130</v>
      </c>
      <c r="T541">
        <v>58</v>
      </c>
      <c r="U541" t="s">
        <v>27</v>
      </c>
    </row>
    <row r="542" spans="1:21" x14ac:dyDescent="0.35">
      <c r="A542">
        <v>414</v>
      </c>
      <c r="B542">
        <v>56</v>
      </c>
      <c r="C542">
        <v>-28</v>
      </c>
      <c r="D542" t="s">
        <v>391</v>
      </c>
      <c r="E542">
        <v>385</v>
      </c>
      <c r="F542">
        <v>70</v>
      </c>
      <c r="G542" t="s">
        <v>39</v>
      </c>
      <c r="H542" t="s">
        <v>22</v>
      </c>
      <c r="I542">
        <v>21</v>
      </c>
      <c r="J542" t="s">
        <v>40</v>
      </c>
      <c r="K542" t="s">
        <v>45</v>
      </c>
      <c r="L542" t="s">
        <v>50</v>
      </c>
      <c r="M542">
        <v>22</v>
      </c>
      <c r="N542">
        <v>134</v>
      </c>
      <c r="O542" t="s">
        <v>64</v>
      </c>
      <c r="P542">
        <v>40</v>
      </c>
      <c r="Q542">
        <v>80</v>
      </c>
      <c r="R542">
        <v>50</v>
      </c>
      <c r="S542">
        <v>120</v>
      </c>
      <c r="T542">
        <v>55</v>
      </c>
      <c r="U542" t="s">
        <v>35</v>
      </c>
    </row>
    <row r="543" spans="1:21" x14ac:dyDescent="0.35">
      <c r="A543">
        <v>405</v>
      </c>
      <c r="B543">
        <v>91</v>
      </c>
      <c r="C543">
        <v>43</v>
      </c>
      <c r="D543" t="s">
        <v>392</v>
      </c>
      <c r="E543">
        <v>-1785</v>
      </c>
      <c r="F543">
        <v>127</v>
      </c>
      <c r="G543" t="s">
        <v>39</v>
      </c>
      <c r="H543" t="s">
        <v>29</v>
      </c>
      <c r="I543">
        <v>28</v>
      </c>
      <c r="J543" t="s">
        <v>40</v>
      </c>
      <c r="K543" t="s">
        <v>41</v>
      </c>
      <c r="L543" t="s">
        <v>55</v>
      </c>
      <c r="M543">
        <v>113</v>
      </c>
      <c r="N543">
        <v>232</v>
      </c>
      <c r="O543" t="s">
        <v>47</v>
      </c>
      <c r="P543">
        <v>50</v>
      </c>
      <c r="Q543">
        <v>80</v>
      </c>
      <c r="R543">
        <v>70</v>
      </c>
      <c r="S543">
        <v>130</v>
      </c>
      <c r="T543">
        <v>51</v>
      </c>
      <c r="U543" t="s">
        <v>35</v>
      </c>
    </row>
    <row r="544" spans="1:21" x14ac:dyDescent="0.35">
      <c r="A544">
        <v>715</v>
      </c>
      <c r="B544">
        <v>60</v>
      </c>
      <c r="C544">
        <v>5</v>
      </c>
      <c r="D544" t="s">
        <v>393</v>
      </c>
      <c r="E544">
        <v>329</v>
      </c>
      <c r="F544">
        <v>99</v>
      </c>
      <c r="G544" t="s">
        <v>39</v>
      </c>
      <c r="H544" t="s">
        <v>22</v>
      </c>
      <c r="I544">
        <v>18</v>
      </c>
      <c r="J544" t="s">
        <v>23</v>
      </c>
      <c r="K544" t="s">
        <v>24</v>
      </c>
      <c r="L544" t="s">
        <v>61</v>
      </c>
      <c r="M544">
        <v>85</v>
      </c>
      <c r="N544">
        <v>169</v>
      </c>
      <c r="O544" t="s">
        <v>64</v>
      </c>
      <c r="P544">
        <v>40</v>
      </c>
      <c r="Q544">
        <v>80</v>
      </c>
      <c r="R544">
        <v>80</v>
      </c>
      <c r="S544">
        <v>120</v>
      </c>
      <c r="T544">
        <v>42</v>
      </c>
      <c r="U544" t="s">
        <v>27</v>
      </c>
    </row>
    <row r="545" spans="1:21" x14ac:dyDescent="0.35">
      <c r="A545">
        <v>937</v>
      </c>
      <c r="B545">
        <v>55</v>
      </c>
      <c r="C545">
        <v>-16</v>
      </c>
      <c r="D545" t="s">
        <v>394</v>
      </c>
      <c r="E545">
        <v>410</v>
      </c>
      <c r="F545">
        <v>69</v>
      </c>
      <c r="G545" t="s">
        <v>21</v>
      </c>
      <c r="H545" t="s">
        <v>22</v>
      </c>
      <c r="I545">
        <v>20</v>
      </c>
      <c r="J545" t="s">
        <v>40</v>
      </c>
      <c r="K545" t="s">
        <v>41</v>
      </c>
      <c r="L545" t="s">
        <v>42</v>
      </c>
      <c r="M545">
        <v>24</v>
      </c>
      <c r="N545">
        <v>132</v>
      </c>
      <c r="O545" t="s">
        <v>156</v>
      </c>
      <c r="P545">
        <v>70</v>
      </c>
      <c r="Q545">
        <v>80</v>
      </c>
      <c r="R545">
        <v>40</v>
      </c>
      <c r="S545">
        <v>150</v>
      </c>
      <c r="T545">
        <v>53</v>
      </c>
      <c r="U545" t="s">
        <v>27</v>
      </c>
    </row>
    <row r="546" spans="1:21" x14ac:dyDescent="0.35">
      <c r="A546">
        <v>234</v>
      </c>
      <c r="B546">
        <v>59</v>
      </c>
      <c r="C546">
        <v>-1</v>
      </c>
      <c r="D546" t="s">
        <v>395</v>
      </c>
      <c r="E546">
        <v>411</v>
      </c>
      <c r="F546">
        <v>79</v>
      </c>
      <c r="G546" t="s">
        <v>21</v>
      </c>
      <c r="H546" t="s">
        <v>22</v>
      </c>
      <c r="I546">
        <v>19</v>
      </c>
      <c r="J546" t="s">
        <v>40</v>
      </c>
      <c r="K546" t="s">
        <v>45</v>
      </c>
      <c r="L546" t="s">
        <v>50</v>
      </c>
      <c r="M546">
        <v>49</v>
      </c>
      <c r="N546">
        <v>147</v>
      </c>
      <c r="O546" t="s">
        <v>156</v>
      </c>
      <c r="P546">
        <v>50</v>
      </c>
      <c r="Q546">
        <v>80</v>
      </c>
      <c r="R546">
        <v>50</v>
      </c>
      <c r="S546">
        <v>130</v>
      </c>
      <c r="T546">
        <v>46</v>
      </c>
      <c r="U546" t="s">
        <v>35</v>
      </c>
    </row>
    <row r="547" spans="1:21" x14ac:dyDescent="0.35">
      <c r="A547">
        <v>209</v>
      </c>
      <c r="B547">
        <v>75</v>
      </c>
      <c r="C547">
        <v>48</v>
      </c>
      <c r="D547" t="s">
        <v>396</v>
      </c>
      <c r="E547">
        <v>659</v>
      </c>
      <c r="F547">
        <v>114</v>
      </c>
      <c r="G547" t="s">
        <v>21</v>
      </c>
      <c r="H547" t="s">
        <v>36</v>
      </c>
      <c r="I547">
        <v>24</v>
      </c>
      <c r="J547" t="s">
        <v>23</v>
      </c>
      <c r="K547" t="s">
        <v>32</v>
      </c>
      <c r="L547" t="s">
        <v>37</v>
      </c>
      <c r="M547">
        <v>88</v>
      </c>
      <c r="N547">
        <v>201</v>
      </c>
      <c r="O547" t="s">
        <v>38</v>
      </c>
      <c r="P547">
        <v>50</v>
      </c>
      <c r="Q547">
        <v>80</v>
      </c>
      <c r="R547">
        <v>40</v>
      </c>
      <c r="S547">
        <v>130</v>
      </c>
      <c r="T547">
        <v>55</v>
      </c>
      <c r="U547" t="s">
        <v>35</v>
      </c>
    </row>
    <row r="548" spans="1:21" x14ac:dyDescent="0.35">
      <c r="A548">
        <v>417</v>
      </c>
      <c r="B548">
        <v>69</v>
      </c>
      <c r="C548">
        <v>16</v>
      </c>
      <c r="D548" t="s">
        <v>397</v>
      </c>
      <c r="E548">
        <v>1060</v>
      </c>
      <c r="F548">
        <v>81</v>
      </c>
      <c r="G548" t="s">
        <v>39</v>
      </c>
      <c r="H548" t="s">
        <v>22</v>
      </c>
      <c r="I548">
        <v>21</v>
      </c>
      <c r="J548" t="s">
        <v>40</v>
      </c>
      <c r="K548" t="s">
        <v>45</v>
      </c>
      <c r="L548" t="s">
        <v>46</v>
      </c>
      <c r="M548">
        <v>56</v>
      </c>
      <c r="N548">
        <v>160</v>
      </c>
      <c r="O548" t="s">
        <v>62</v>
      </c>
      <c r="P548">
        <v>60</v>
      </c>
      <c r="Q548">
        <v>80</v>
      </c>
      <c r="R548">
        <v>40</v>
      </c>
      <c r="S548">
        <v>140</v>
      </c>
      <c r="T548">
        <v>43</v>
      </c>
      <c r="U548" t="s">
        <v>27</v>
      </c>
    </row>
    <row r="549" spans="1:21" x14ac:dyDescent="0.35">
      <c r="A549">
        <v>503</v>
      </c>
      <c r="B549">
        <v>46</v>
      </c>
      <c r="C549">
        <v>-3</v>
      </c>
      <c r="D549" t="s">
        <v>398</v>
      </c>
      <c r="E549">
        <v>424</v>
      </c>
      <c r="F549">
        <v>68</v>
      </c>
      <c r="G549" t="s">
        <v>39</v>
      </c>
      <c r="H549" t="s">
        <v>36</v>
      </c>
      <c r="I549">
        <v>14</v>
      </c>
      <c r="J549" t="s">
        <v>40</v>
      </c>
      <c r="K549" t="s">
        <v>45</v>
      </c>
      <c r="L549" t="s">
        <v>46</v>
      </c>
      <c r="M549">
        <v>47</v>
      </c>
      <c r="N549">
        <v>121</v>
      </c>
      <c r="O549" t="s">
        <v>59</v>
      </c>
      <c r="P549">
        <v>50</v>
      </c>
      <c r="Q549">
        <v>80</v>
      </c>
      <c r="R549">
        <v>50</v>
      </c>
      <c r="S549">
        <v>130</v>
      </c>
      <c r="T549">
        <v>36</v>
      </c>
      <c r="U549" t="s">
        <v>27</v>
      </c>
    </row>
    <row r="550" spans="1:21" x14ac:dyDescent="0.35">
      <c r="A550">
        <v>425</v>
      </c>
      <c r="B550">
        <v>75</v>
      </c>
      <c r="C550">
        <v>27</v>
      </c>
      <c r="D550" s="1">
        <v>41643</v>
      </c>
      <c r="E550">
        <v>1063</v>
      </c>
      <c r="F550">
        <v>89</v>
      </c>
      <c r="G550" t="s">
        <v>39</v>
      </c>
      <c r="H550" t="s">
        <v>36</v>
      </c>
      <c r="I550">
        <v>23</v>
      </c>
      <c r="J550" t="s">
        <v>40</v>
      </c>
      <c r="K550" t="s">
        <v>41</v>
      </c>
      <c r="L550" t="s">
        <v>42</v>
      </c>
      <c r="M550">
        <v>67</v>
      </c>
      <c r="N550">
        <v>175</v>
      </c>
      <c r="O550" t="s">
        <v>67</v>
      </c>
      <c r="P550">
        <v>70</v>
      </c>
      <c r="Q550">
        <v>80</v>
      </c>
      <c r="R550">
        <v>40</v>
      </c>
      <c r="S550">
        <v>150</v>
      </c>
      <c r="T550">
        <v>44</v>
      </c>
      <c r="U550" t="s">
        <v>27</v>
      </c>
    </row>
    <row r="551" spans="1:21" x14ac:dyDescent="0.35">
      <c r="A551">
        <v>475</v>
      </c>
      <c r="B551">
        <v>61</v>
      </c>
      <c r="C551">
        <v>-7</v>
      </c>
      <c r="D551" s="1">
        <v>41674</v>
      </c>
      <c r="E551">
        <v>613</v>
      </c>
      <c r="F551">
        <v>86</v>
      </c>
      <c r="G551" t="s">
        <v>39</v>
      </c>
      <c r="H551" t="s">
        <v>31</v>
      </c>
      <c r="I551">
        <v>55</v>
      </c>
      <c r="J551" t="s">
        <v>40</v>
      </c>
      <c r="K551" t="s">
        <v>41</v>
      </c>
      <c r="L551" t="s">
        <v>53</v>
      </c>
      <c r="M551">
        <v>3</v>
      </c>
      <c r="N551">
        <v>157</v>
      </c>
      <c r="O551" t="s">
        <v>44</v>
      </c>
      <c r="P551">
        <v>60</v>
      </c>
      <c r="Q551">
        <v>80</v>
      </c>
      <c r="R551">
        <v>10</v>
      </c>
      <c r="S551">
        <v>140</v>
      </c>
      <c r="T551">
        <v>84</v>
      </c>
      <c r="U551" t="s">
        <v>35</v>
      </c>
    </row>
    <row r="552" spans="1:21" x14ac:dyDescent="0.35">
      <c r="A552">
        <v>318</v>
      </c>
      <c r="B552">
        <v>47</v>
      </c>
      <c r="C552">
        <v>5</v>
      </c>
      <c r="D552" s="1">
        <v>41702</v>
      </c>
      <c r="E552">
        <v>834</v>
      </c>
      <c r="F552">
        <v>68</v>
      </c>
      <c r="G552" t="s">
        <v>39</v>
      </c>
      <c r="H552" t="s">
        <v>29</v>
      </c>
      <c r="I552">
        <v>13</v>
      </c>
      <c r="J552" t="s">
        <v>40</v>
      </c>
      <c r="K552" t="s">
        <v>45</v>
      </c>
      <c r="L552" t="s">
        <v>52</v>
      </c>
      <c r="M552">
        <v>65</v>
      </c>
      <c r="N552">
        <v>123</v>
      </c>
      <c r="O552" t="s">
        <v>56</v>
      </c>
      <c r="P552">
        <v>50</v>
      </c>
      <c r="Q552">
        <v>80</v>
      </c>
      <c r="R552">
        <v>60</v>
      </c>
      <c r="S552">
        <v>130</v>
      </c>
      <c r="T552">
        <v>24</v>
      </c>
      <c r="U552" t="s">
        <v>35</v>
      </c>
    </row>
    <row r="553" spans="1:21" x14ac:dyDescent="0.35">
      <c r="A553">
        <v>971</v>
      </c>
      <c r="B553">
        <v>52</v>
      </c>
      <c r="C553">
        <v>-16</v>
      </c>
      <c r="D553" s="1">
        <v>41733</v>
      </c>
      <c r="E553">
        <v>509</v>
      </c>
      <c r="F553">
        <v>73</v>
      </c>
      <c r="G553" t="s">
        <v>39</v>
      </c>
      <c r="H553" t="s">
        <v>36</v>
      </c>
      <c r="I553">
        <v>47</v>
      </c>
      <c r="J553" t="s">
        <v>40</v>
      </c>
      <c r="K553" t="s">
        <v>45</v>
      </c>
      <c r="L553" t="s">
        <v>50</v>
      </c>
      <c r="M553">
        <v>-6</v>
      </c>
      <c r="N553">
        <v>133</v>
      </c>
      <c r="O553" t="s">
        <v>59</v>
      </c>
      <c r="P553">
        <v>60</v>
      </c>
      <c r="Q553">
        <v>80</v>
      </c>
      <c r="R553">
        <v>10</v>
      </c>
      <c r="S553">
        <v>140</v>
      </c>
      <c r="T553">
        <v>77</v>
      </c>
      <c r="U553" t="s">
        <v>35</v>
      </c>
    </row>
    <row r="554" spans="1:21" x14ac:dyDescent="0.35">
      <c r="A554">
        <v>435</v>
      </c>
      <c r="B554">
        <v>53</v>
      </c>
      <c r="C554">
        <v>-10</v>
      </c>
      <c r="D554" s="1">
        <v>41763</v>
      </c>
      <c r="E554">
        <v>380</v>
      </c>
      <c r="F554">
        <v>71</v>
      </c>
      <c r="G554" t="s">
        <v>39</v>
      </c>
      <c r="H554" t="s">
        <v>36</v>
      </c>
      <c r="I554">
        <v>17</v>
      </c>
      <c r="J554" t="s">
        <v>40</v>
      </c>
      <c r="K554" t="s">
        <v>45</v>
      </c>
      <c r="L554" t="s">
        <v>52</v>
      </c>
      <c r="M554">
        <v>40</v>
      </c>
      <c r="N554">
        <v>132</v>
      </c>
      <c r="O554" t="s">
        <v>49</v>
      </c>
      <c r="P554">
        <v>60</v>
      </c>
      <c r="Q554">
        <v>80</v>
      </c>
      <c r="R554">
        <v>50</v>
      </c>
      <c r="S554">
        <v>140</v>
      </c>
      <c r="T554">
        <v>44</v>
      </c>
      <c r="U554" t="s">
        <v>35</v>
      </c>
    </row>
    <row r="555" spans="1:21" x14ac:dyDescent="0.35">
      <c r="A555">
        <v>541</v>
      </c>
      <c r="B555">
        <v>59</v>
      </c>
      <c r="C555">
        <v>-1</v>
      </c>
      <c r="D555" s="1">
        <v>41794</v>
      </c>
      <c r="E555">
        <v>411</v>
      </c>
      <c r="F555">
        <v>79</v>
      </c>
      <c r="G555" t="s">
        <v>39</v>
      </c>
      <c r="H555" t="s">
        <v>36</v>
      </c>
      <c r="I555">
        <v>19</v>
      </c>
      <c r="J555" t="s">
        <v>40</v>
      </c>
      <c r="K555" t="s">
        <v>41</v>
      </c>
      <c r="L555" t="s">
        <v>53</v>
      </c>
      <c r="M555">
        <v>49</v>
      </c>
      <c r="N555">
        <v>147</v>
      </c>
      <c r="O555" t="s">
        <v>59</v>
      </c>
      <c r="P555">
        <v>50</v>
      </c>
      <c r="Q555">
        <v>80</v>
      </c>
      <c r="R555">
        <v>50</v>
      </c>
      <c r="S555">
        <v>130</v>
      </c>
      <c r="T555">
        <v>46</v>
      </c>
      <c r="U555" t="s">
        <v>35</v>
      </c>
    </row>
    <row r="556" spans="1:21" x14ac:dyDescent="0.35">
      <c r="A556">
        <v>262</v>
      </c>
      <c r="B556">
        <v>53</v>
      </c>
      <c r="C556">
        <v>21</v>
      </c>
      <c r="D556" s="1">
        <v>41824</v>
      </c>
      <c r="E556">
        <v>321</v>
      </c>
      <c r="F556">
        <v>88</v>
      </c>
      <c r="G556" t="s">
        <v>39</v>
      </c>
      <c r="H556" t="s">
        <v>22</v>
      </c>
      <c r="I556">
        <v>16</v>
      </c>
      <c r="J556" t="s">
        <v>23</v>
      </c>
      <c r="K556" t="s">
        <v>24</v>
      </c>
      <c r="L556" t="s">
        <v>61</v>
      </c>
      <c r="M556">
        <v>71</v>
      </c>
      <c r="N556">
        <v>150</v>
      </c>
      <c r="O556" t="s">
        <v>64</v>
      </c>
      <c r="P556">
        <v>50</v>
      </c>
      <c r="Q556">
        <v>80</v>
      </c>
      <c r="R556">
        <v>50</v>
      </c>
      <c r="S556">
        <v>130</v>
      </c>
      <c r="T556">
        <v>40</v>
      </c>
      <c r="U556" t="s">
        <v>27</v>
      </c>
    </row>
    <row r="557" spans="1:21" x14ac:dyDescent="0.35">
      <c r="A557">
        <v>860</v>
      </c>
      <c r="B557">
        <v>54</v>
      </c>
      <c r="C557">
        <v>16</v>
      </c>
      <c r="D557" s="1">
        <v>41855</v>
      </c>
      <c r="E557">
        <v>885</v>
      </c>
      <c r="F557">
        <v>78</v>
      </c>
      <c r="G557" t="s">
        <v>39</v>
      </c>
      <c r="H557" t="s">
        <v>31</v>
      </c>
      <c r="I557">
        <v>15</v>
      </c>
      <c r="J557" t="s">
        <v>23</v>
      </c>
      <c r="K557" t="s">
        <v>32</v>
      </c>
      <c r="L557" t="s">
        <v>33</v>
      </c>
      <c r="M557">
        <v>76</v>
      </c>
      <c r="N557">
        <v>141</v>
      </c>
      <c r="O557" t="s">
        <v>44</v>
      </c>
      <c r="P557">
        <v>50</v>
      </c>
      <c r="Q557">
        <v>80</v>
      </c>
      <c r="R557">
        <v>60</v>
      </c>
      <c r="S557">
        <v>130</v>
      </c>
      <c r="T557">
        <v>27</v>
      </c>
      <c r="U557" t="s">
        <v>35</v>
      </c>
    </row>
    <row r="558" spans="1:21" x14ac:dyDescent="0.35">
      <c r="A558">
        <v>419</v>
      </c>
      <c r="B558">
        <v>46</v>
      </c>
      <c r="C558">
        <v>-31</v>
      </c>
      <c r="D558" s="1">
        <v>41886</v>
      </c>
      <c r="E558">
        <v>422</v>
      </c>
      <c r="F558">
        <v>57</v>
      </c>
      <c r="G558" t="s">
        <v>21</v>
      </c>
      <c r="H558" t="s">
        <v>22</v>
      </c>
      <c r="I558">
        <v>17</v>
      </c>
      <c r="J558" t="s">
        <v>40</v>
      </c>
      <c r="K558" t="s">
        <v>41</v>
      </c>
      <c r="L558" t="s">
        <v>42</v>
      </c>
      <c r="M558">
        <v>9</v>
      </c>
      <c r="N558">
        <v>110</v>
      </c>
      <c r="O558" t="s">
        <v>156</v>
      </c>
      <c r="P558">
        <v>50</v>
      </c>
      <c r="Q558">
        <v>80</v>
      </c>
      <c r="R558">
        <v>40</v>
      </c>
      <c r="S558">
        <v>130</v>
      </c>
      <c r="T558">
        <v>51</v>
      </c>
      <c r="U558" t="s">
        <v>27</v>
      </c>
    </row>
    <row r="559" spans="1:21" x14ac:dyDescent="0.35">
      <c r="A559">
        <v>708</v>
      </c>
      <c r="B559">
        <v>67</v>
      </c>
      <c r="C559">
        <v>30</v>
      </c>
      <c r="D559" s="1">
        <v>41916</v>
      </c>
      <c r="E559">
        <v>677</v>
      </c>
      <c r="F559">
        <v>101</v>
      </c>
      <c r="G559" t="s">
        <v>21</v>
      </c>
      <c r="H559" t="s">
        <v>22</v>
      </c>
      <c r="I559">
        <v>22</v>
      </c>
      <c r="J559" t="s">
        <v>23</v>
      </c>
      <c r="K559" t="s">
        <v>32</v>
      </c>
      <c r="L559" t="s">
        <v>70</v>
      </c>
      <c r="M559">
        <v>70</v>
      </c>
      <c r="N559">
        <v>179</v>
      </c>
      <c r="O559" t="s">
        <v>81</v>
      </c>
      <c r="P559">
        <v>50</v>
      </c>
      <c r="Q559">
        <v>80</v>
      </c>
      <c r="R559">
        <v>40</v>
      </c>
      <c r="S559">
        <v>130</v>
      </c>
      <c r="T559">
        <v>54</v>
      </c>
      <c r="U559" t="s">
        <v>35</v>
      </c>
    </row>
    <row r="560" spans="1:21" x14ac:dyDescent="0.35">
      <c r="A560">
        <v>585</v>
      </c>
      <c r="B560">
        <v>54</v>
      </c>
      <c r="C560">
        <v>17</v>
      </c>
      <c r="D560" s="1">
        <v>41947</v>
      </c>
      <c r="E560">
        <v>601</v>
      </c>
      <c r="F560">
        <v>79</v>
      </c>
      <c r="G560" t="s">
        <v>21</v>
      </c>
      <c r="H560" t="s">
        <v>31</v>
      </c>
      <c r="I560">
        <v>15</v>
      </c>
      <c r="J560" t="s">
        <v>23</v>
      </c>
      <c r="K560" t="s">
        <v>32</v>
      </c>
      <c r="L560" t="s">
        <v>37</v>
      </c>
      <c r="M560">
        <v>77</v>
      </c>
      <c r="N560">
        <v>142</v>
      </c>
      <c r="O560" t="s">
        <v>277</v>
      </c>
      <c r="P560">
        <v>50</v>
      </c>
      <c r="Q560">
        <v>80</v>
      </c>
      <c r="R560">
        <v>60</v>
      </c>
      <c r="S560">
        <v>130</v>
      </c>
      <c r="T560">
        <v>27</v>
      </c>
      <c r="U560" t="s">
        <v>35</v>
      </c>
    </row>
    <row r="561" spans="1:21" x14ac:dyDescent="0.35">
      <c r="A561">
        <v>510</v>
      </c>
      <c r="B561">
        <v>67</v>
      </c>
      <c r="C561">
        <v>20</v>
      </c>
      <c r="D561" s="1">
        <v>41977</v>
      </c>
      <c r="E561">
        <v>677</v>
      </c>
      <c r="F561">
        <v>101</v>
      </c>
      <c r="G561" t="s">
        <v>21</v>
      </c>
      <c r="H561" t="s">
        <v>36</v>
      </c>
      <c r="I561">
        <v>22</v>
      </c>
      <c r="J561" t="s">
        <v>23</v>
      </c>
      <c r="K561" t="s">
        <v>32</v>
      </c>
      <c r="L561" t="s">
        <v>37</v>
      </c>
      <c r="M561">
        <v>70</v>
      </c>
      <c r="N561">
        <v>179</v>
      </c>
      <c r="O561" t="s">
        <v>38</v>
      </c>
      <c r="P561">
        <v>40</v>
      </c>
      <c r="Q561">
        <v>80</v>
      </c>
      <c r="R561">
        <v>50</v>
      </c>
      <c r="S561">
        <v>120</v>
      </c>
      <c r="T561">
        <v>54</v>
      </c>
      <c r="U561" t="s">
        <v>35</v>
      </c>
    </row>
    <row r="562" spans="1:21" x14ac:dyDescent="0.35">
      <c r="A562">
        <v>541</v>
      </c>
      <c r="B562">
        <v>41</v>
      </c>
      <c r="C562">
        <v>-13</v>
      </c>
      <c r="D562" t="s">
        <v>399</v>
      </c>
      <c r="E562">
        <v>435</v>
      </c>
      <c r="F562">
        <v>60</v>
      </c>
      <c r="G562" t="s">
        <v>39</v>
      </c>
      <c r="H562" t="s">
        <v>36</v>
      </c>
      <c r="I562">
        <v>13</v>
      </c>
      <c r="J562" t="s">
        <v>40</v>
      </c>
      <c r="K562" t="s">
        <v>45</v>
      </c>
      <c r="L562" t="s">
        <v>46</v>
      </c>
      <c r="M562">
        <v>37</v>
      </c>
      <c r="N562">
        <v>108</v>
      </c>
      <c r="O562" t="s">
        <v>59</v>
      </c>
      <c r="P562">
        <v>40</v>
      </c>
      <c r="Q562">
        <v>80</v>
      </c>
      <c r="R562">
        <v>50</v>
      </c>
      <c r="S562">
        <v>120</v>
      </c>
      <c r="T562">
        <v>35</v>
      </c>
      <c r="U562" t="s">
        <v>27</v>
      </c>
    </row>
    <row r="563" spans="1:21" x14ac:dyDescent="0.35">
      <c r="A563">
        <v>920</v>
      </c>
      <c r="B563">
        <v>65</v>
      </c>
      <c r="C563">
        <v>3</v>
      </c>
      <c r="D563" t="s">
        <v>400</v>
      </c>
      <c r="E563">
        <v>403</v>
      </c>
      <c r="F563">
        <v>80</v>
      </c>
      <c r="G563" t="s">
        <v>39</v>
      </c>
      <c r="H563" t="s">
        <v>22</v>
      </c>
      <c r="I563">
        <v>24</v>
      </c>
      <c r="J563" t="s">
        <v>40</v>
      </c>
      <c r="K563" t="s">
        <v>45</v>
      </c>
      <c r="L563" t="s">
        <v>50</v>
      </c>
      <c r="M563">
        <v>33</v>
      </c>
      <c r="N563">
        <v>155</v>
      </c>
      <c r="O563" t="s">
        <v>64</v>
      </c>
      <c r="P563">
        <v>60</v>
      </c>
      <c r="Q563">
        <v>80</v>
      </c>
      <c r="R563">
        <v>30</v>
      </c>
      <c r="S563">
        <v>140</v>
      </c>
      <c r="T563">
        <v>58</v>
      </c>
      <c r="U563" t="s">
        <v>35</v>
      </c>
    </row>
    <row r="564" spans="1:21" x14ac:dyDescent="0.35">
      <c r="A564">
        <v>541</v>
      </c>
      <c r="B564">
        <v>47</v>
      </c>
      <c r="C564">
        <v>-30</v>
      </c>
      <c r="D564" t="s">
        <v>401</v>
      </c>
      <c r="E564">
        <v>521</v>
      </c>
      <c r="F564">
        <v>65</v>
      </c>
      <c r="G564" t="s">
        <v>39</v>
      </c>
      <c r="H564" t="s">
        <v>36</v>
      </c>
      <c r="I564">
        <v>42</v>
      </c>
      <c r="J564" t="s">
        <v>40</v>
      </c>
      <c r="K564" t="s">
        <v>45</v>
      </c>
      <c r="L564" t="s">
        <v>50</v>
      </c>
      <c r="M564">
        <v>-10</v>
      </c>
      <c r="N564">
        <v>119</v>
      </c>
      <c r="O564" t="s">
        <v>59</v>
      </c>
      <c r="P564">
        <v>50</v>
      </c>
      <c r="Q564">
        <v>80</v>
      </c>
      <c r="R564">
        <v>20</v>
      </c>
      <c r="S564">
        <v>130</v>
      </c>
      <c r="T564">
        <v>72</v>
      </c>
      <c r="U564" t="s">
        <v>35</v>
      </c>
    </row>
    <row r="565" spans="1:21" x14ac:dyDescent="0.35">
      <c r="A565">
        <v>435</v>
      </c>
      <c r="B565">
        <v>49</v>
      </c>
      <c r="C565">
        <v>-19</v>
      </c>
      <c r="D565" t="s">
        <v>402</v>
      </c>
      <c r="E565">
        <v>392</v>
      </c>
      <c r="F565">
        <v>65</v>
      </c>
      <c r="G565" t="s">
        <v>39</v>
      </c>
      <c r="H565" t="s">
        <v>36</v>
      </c>
      <c r="I565">
        <v>16</v>
      </c>
      <c r="J565" t="s">
        <v>40</v>
      </c>
      <c r="K565" t="s">
        <v>45</v>
      </c>
      <c r="L565" t="s">
        <v>52</v>
      </c>
      <c r="M565">
        <v>31</v>
      </c>
      <c r="N565">
        <v>121</v>
      </c>
      <c r="O565" t="s">
        <v>49</v>
      </c>
      <c r="P565">
        <v>50</v>
      </c>
      <c r="Q565">
        <v>80</v>
      </c>
      <c r="R565">
        <v>50</v>
      </c>
      <c r="S565">
        <v>130</v>
      </c>
      <c r="T565">
        <v>44</v>
      </c>
      <c r="U565" t="s">
        <v>35</v>
      </c>
    </row>
    <row r="566" spans="1:21" x14ac:dyDescent="0.35">
      <c r="A566">
        <v>509</v>
      </c>
      <c r="B566">
        <v>65</v>
      </c>
      <c r="C566">
        <v>4</v>
      </c>
      <c r="D566" t="s">
        <v>403</v>
      </c>
      <c r="E566">
        <v>403</v>
      </c>
      <c r="F566">
        <v>80</v>
      </c>
      <c r="G566" t="s">
        <v>39</v>
      </c>
      <c r="H566" t="s">
        <v>36</v>
      </c>
      <c r="I566">
        <v>24</v>
      </c>
      <c r="J566" t="s">
        <v>40</v>
      </c>
      <c r="K566" t="s">
        <v>41</v>
      </c>
      <c r="L566" t="s">
        <v>53</v>
      </c>
      <c r="M566">
        <v>34</v>
      </c>
      <c r="N566">
        <v>155</v>
      </c>
      <c r="O566" t="s">
        <v>67</v>
      </c>
      <c r="P566">
        <v>60</v>
      </c>
      <c r="Q566">
        <v>80</v>
      </c>
      <c r="R566">
        <v>30</v>
      </c>
      <c r="S566">
        <v>140</v>
      </c>
      <c r="T566">
        <v>57</v>
      </c>
      <c r="U566" t="s">
        <v>35</v>
      </c>
    </row>
    <row r="567" spans="1:21" x14ac:dyDescent="0.35">
      <c r="A567">
        <v>318</v>
      </c>
      <c r="B567">
        <v>68</v>
      </c>
      <c r="C567">
        <v>9</v>
      </c>
      <c r="D567" t="s">
        <v>404</v>
      </c>
      <c r="E567">
        <v>619</v>
      </c>
      <c r="F567">
        <v>85</v>
      </c>
      <c r="G567" t="s">
        <v>39</v>
      </c>
      <c r="H567" t="s">
        <v>29</v>
      </c>
      <c r="I567">
        <v>25</v>
      </c>
      <c r="J567" t="s">
        <v>23</v>
      </c>
      <c r="K567" t="s">
        <v>24</v>
      </c>
      <c r="L567" t="s">
        <v>25</v>
      </c>
      <c r="M567">
        <v>39</v>
      </c>
      <c r="N567">
        <v>163</v>
      </c>
      <c r="O567" t="s">
        <v>56</v>
      </c>
      <c r="P567">
        <v>60</v>
      </c>
      <c r="Q567">
        <v>80</v>
      </c>
      <c r="R567">
        <v>30</v>
      </c>
      <c r="S567">
        <v>140</v>
      </c>
      <c r="T567">
        <v>59</v>
      </c>
      <c r="U567" t="s">
        <v>27</v>
      </c>
    </row>
    <row r="568" spans="1:21" x14ac:dyDescent="0.35">
      <c r="A568">
        <v>214</v>
      </c>
      <c r="B568">
        <v>39</v>
      </c>
      <c r="C568">
        <v>-54</v>
      </c>
      <c r="D568" t="s">
        <v>405</v>
      </c>
      <c r="E568">
        <v>541</v>
      </c>
      <c r="F568">
        <v>51</v>
      </c>
      <c r="G568" t="s">
        <v>21</v>
      </c>
      <c r="H568" t="s">
        <v>29</v>
      </c>
      <c r="I568">
        <v>12</v>
      </c>
      <c r="J568" t="s">
        <v>40</v>
      </c>
      <c r="K568" t="s">
        <v>45</v>
      </c>
      <c r="L568" t="s">
        <v>46</v>
      </c>
      <c r="M568">
        <v>26</v>
      </c>
      <c r="N568">
        <v>90</v>
      </c>
      <c r="O568" t="s">
        <v>30</v>
      </c>
      <c r="P568">
        <v>40</v>
      </c>
      <c r="Q568">
        <v>90</v>
      </c>
      <c r="R568">
        <v>80</v>
      </c>
      <c r="S568">
        <v>130</v>
      </c>
      <c r="T568">
        <v>25</v>
      </c>
      <c r="U568" t="s">
        <v>27</v>
      </c>
    </row>
    <row r="569" spans="1:21" x14ac:dyDescent="0.35">
      <c r="A569">
        <v>936</v>
      </c>
      <c r="B569">
        <v>239</v>
      </c>
      <c r="C569">
        <v>-155</v>
      </c>
      <c r="D569" t="s">
        <v>406</v>
      </c>
      <c r="E569">
        <v>1246</v>
      </c>
      <c r="F569">
        <v>281</v>
      </c>
      <c r="G569" t="s">
        <v>21</v>
      </c>
      <c r="H569" t="s">
        <v>29</v>
      </c>
      <c r="I569">
        <v>74</v>
      </c>
      <c r="J569" t="s">
        <v>40</v>
      </c>
      <c r="K569" t="s">
        <v>45</v>
      </c>
      <c r="L569" t="s">
        <v>52</v>
      </c>
      <c r="M569">
        <v>185</v>
      </c>
      <c r="N569">
        <v>520</v>
      </c>
      <c r="O569" t="s">
        <v>30</v>
      </c>
      <c r="P569">
        <v>350</v>
      </c>
      <c r="Q569">
        <v>420</v>
      </c>
      <c r="R569">
        <v>340</v>
      </c>
      <c r="S569">
        <v>770</v>
      </c>
      <c r="T569">
        <v>96</v>
      </c>
      <c r="U569" t="s">
        <v>35</v>
      </c>
    </row>
    <row r="570" spans="1:21" x14ac:dyDescent="0.35">
      <c r="A570">
        <v>210</v>
      </c>
      <c r="B570">
        <v>123</v>
      </c>
      <c r="C570">
        <v>33</v>
      </c>
      <c r="D570" t="s">
        <v>407</v>
      </c>
      <c r="E570">
        <v>915</v>
      </c>
      <c r="F570">
        <v>179</v>
      </c>
      <c r="G570" t="s">
        <v>21</v>
      </c>
      <c r="H570" t="s">
        <v>29</v>
      </c>
      <c r="I570">
        <v>34</v>
      </c>
      <c r="J570" t="s">
        <v>40</v>
      </c>
      <c r="K570" t="s">
        <v>41</v>
      </c>
      <c r="L570" t="s">
        <v>53</v>
      </c>
      <c r="M570">
        <v>133</v>
      </c>
      <c r="N570">
        <v>302</v>
      </c>
      <c r="O570" t="s">
        <v>30</v>
      </c>
      <c r="P570">
        <v>70</v>
      </c>
      <c r="Q570">
        <v>120</v>
      </c>
      <c r="R570">
        <v>100</v>
      </c>
      <c r="S570">
        <v>190</v>
      </c>
      <c r="T570">
        <v>46</v>
      </c>
      <c r="U570" t="s">
        <v>35</v>
      </c>
    </row>
    <row r="571" spans="1:21" x14ac:dyDescent="0.35">
      <c r="A571">
        <v>225</v>
      </c>
      <c r="B571">
        <v>48</v>
      </c>
      <c r="C571">
        <v>-35</v>
      </c>
      <c r="D571" t="s">
        <v>408</v>
      </c>
      <c r="E571">
        <v>851</v>
      </c>
      <c r="F571">
        <v>70</v>
      </c>
      <c r="G571" t="s">
        <v>39</v>
      </c>
      <c r="H571" t="s">
        <v>29</v>
      </c>
      <c r="I571">
        <v>13</v>
      </c>
      <c r="J571" t="s">
        <v>40</v>
      </c>
      <c r="K571" t="s">
        <v>45</v>
      </c>
      <c r="L571" t="s">
        <v>46</v>
      </c>
      <c r="M571">
        <v>45</v>
      </c>
      <c r="N571">
        <v>118</v>
      </c>
      <c r="O571" t="s">
        <v>56</v>
      </c>
      <c r="P571">
        <v>70</v>
      </c>
      <c r="Q571">
        <v>90</v>
      </c>
      <c r="R571">
        <v>80</v>
      </c>
      <c r="S571">
        <v>160</v>
      </c>
      <c r="T571">
        <v>25</v>
      </c>
      <c r="U571" t="s">
        <v>27</v>
      </c>
    </row>
    <row r="572" spans="1:21" x14ac:dyDescent="0.35">
      <c r="A572">
        <v>225</v>
      </c>
      <c r="B572">
        <v>48</v>
      </c>
      <c r="C572">
        <v>-33</v>
      </c>
      <c r="D572" t="s">
        <v>409</v>
      </c>
      <c r="E572">
        <v>829</v>
      </c>
      <c r="F572">
        <v>71</v>
      </c>
      <c r="G572" t="s">
        <v>39</v>
      </c>
      <c r="H572" t="s">
        <v>29</v>
      </c>
      <c r="I572">
        <v>13</v>
      </c>
      <c r="J572" t="s">
        <v>40</v>
      </c>
      <c r="K572" t="s">
        <v>45</v>
      </c>
      <c r="L572" t="s">
        <v>52</v>
      </c>
      <c r="M572">
        <v>47</v>
      </c>
      <c r="N572">
        <v>119</v>
      </c>
      <c r="O572" t="s">
        <v>56</v>
      </c>
      <c r="P572">
        <v>70</v>
      </c>
      <c r="Q572">
        <v>90</v>
      </c>
      <c r="R572">
        <v>80</v>
      </c>
      <c r="S572">
        <v>160</v>
      </c>
      <c r="T572">
        <v>24</v>
      </c>
      <c r="U572" t="s">
        <v>35</v>
      </c>
    </row>
    <row r="573" spans="1:21" x14ac:dyDescent="0.35">
      <c r="A573">
        <v>505</v>
      </c>
      <c r="B573">
        <v>45</v>
      </c>
      <c r="C573">
        <v>-57</v>
      </c>
      <c r="D573" t="s">
        <v>410</v>
      </c>
      <c r="E573">
        <v>447</v>
      </c>
      <c r="F573">
        <v>69</v>
      </c>
      <c r="G573" t="s">
        <v>39</v>
      </c>
      <c r="H573" t="s">
        <v>29</v>
      </c>
      <c r="I573">
        <v>14</v>
      </c>
      <c r="J573" t="s">
        <v>40</v>
      </c>
      <c r="K573" t="s">
        <v>45</v>
      </c>
      <c r="L573" t="s">
        <v>52</v>
      </c>
      <c r="M573">
        <v>23</v>
      </c>
      <c r="N573">
        <v>114</v>
      </c>
      <c r="O573" t="s">
        <v>101</v>
      </c>
      <c r="P573">
        <v>50</v>
      </c>
      <c r="Q573">
        <v>110</v>
      </c>
      <c r="R573">
        <v>80</v>
      </c>
      <c r="S573">
        <v>160</v>
      </c>
      <c r="T573">
        <v>46</v>
      </c>
      <c r="U573" t="s">
        <v>35</v>
      </c>
    </row>
    <row r="574" spans="1:21" x14ac:dyDescent="0.35">
      <c r="A574">
        <v>918</v>
      </c>
      <c r="B574">
        <v>90</v>
      </c>
      <c r="C574">
        <v>-66</v>
      </c>
      <c r="D574" t="s">
        <v>411</v>
      </c>
      <c r="E574">
        <v>572</v>
      </c>
      <c r="F574">
        <v>115</v>
      </c>
      <c r="G574" t="s">
        <v>39</v>
      </c>
      <c r="H574" t="s">
        <v>29</v>
      </c>
      <c r="I574">
        <v>29</v>
      </c>
      <c r="J574" t="s">
        <v>40</v>
      </c>
      <c r="K574" t="s">
        <v>45</v>
      </c>
      <c r="L574" t="s">
        <v>52</v>
      </c>
      <c r="M574">
        <v>74</v>
      </c>
      <c r="N574">
        <v>205</v>
      </c>
      <c r="O574" t="s">
        <v>47</v>
      </c>
      <c r="P574">
        <v>130</v>
      </c>
      <c r="Q574">
        <v>160</v>
      </c>
      <c r="R574">
        <v>140</v>
      </c>
      <c r="S574">
        <v>290</v>
      </c>
      <c r="T574">
        <v>41</v>
      </c>
      <c r="U574" t="s">
        <v>35</v>
      </c>
    </row>
    <row r="575" spans="1:21" x14ac:dyDescent="0.35">
      <c r="A575">
        <v>505</v>
      </c>
      <c r="B575">
        <v>25</v>
      </c>
      <c r="C575">
        <v>-22</v>
      </c>
      <c r="D575" t="s">
        <v>412</v>
      </c>
      <c r="E575">
        <v>-466</v>
      </c>
      <c r="F575">
        <v>31</v>
      </c>
      <c r="G575" t="s">
        <v>39</v>
      </c>
      <c r="H575" t="s">
        <v>29</v>
      </c>
      <c r="I575">
        <v>9</v>
      </c>
      <c r="J575" t="s">
        <v>40</v>
      </c>
      <c r="K575" t="s">
        <v>41</v>
      </c>
      <c r="L575" t="s">
        <v>55</v>
      </c>
      <c r="M575">
        <v>-12</v>
      </c>
      <c r="N575">
        <v>56</v>
      </c>
      <c r="O575" t="s">
        <v>101</v>
      </c>
      <c r="P575">
        <v>10</v>
      </c>
      <c r="Q575">
        <v>20</v>
      </c>
      <c r="R575">
        <v>10</v>
      </c>
      <c r="S575">
        <v>30</v>
      </c>
      <c r="T575">
        <v>43</v>
      </c>
      <c r="U575" t="s">
        <v>35</v>
      </c>
    </row>
    <row r="576" spans="1:21" x14ac:dyDescent="0.35">
      <c r="A576">
        <v>225</v>
      </c>
      <c r="B576">
        <v>103</v>
      </c>
      <c r="C576">
        <v>-23</v>
      </c>
      <c r="D576" t="s">
        <v>413</v>
      </c>
      <c r="E576">
        <v>564</v>
      </c>
      <c r="F576">
        <v>133</v>
      </c>
      <c r="G576" t="s">
        <v>39</v>
      </c>
      <c r="H576" t="s">
        <v>29</v>
      </c>
      <c r="I576">
        <v>33</v>
      </c>
      <c r="J576" t="s">
        <v>23</v>
      </c>
      <c r="K576" t="s">
        <v>24</v>
      </c>
      <c r="L576" t="s">
        <v>61</v>
      </c>
      <c r="M576">
        <v>87</v>
      </c>
      <c r="N576">
        <v>236</v>
      </c>
      <c r="O576" t="s">
        <v>56</v>
      </c>
      <c r="P576">
        <v>80</v>
      </c>
      <c r="Q576">
        <v>130</v>
      </c>
      <c r="R576">
        <v>110</v>
      </c>
      <c r="S576">
        <v>210</v>
      </c>
      <c r="T576">
        <v>46</v>
      </c>
      <c r="U576" t="s">
        <v>27</v>
      </c>
    </row>
    <row r="577" spans="1:21" x14ac:dyDescent="0.35">
      <c r="A577">
        <v>504</v>
      </c>
      <c r="B577">
        <v>79</v>
      </c>
      <c r="C577">
        <v>-26</v>
      </c>
      <c r="D577" t="s">
        <v>414</v>
      </c>
      <c r="E577">
        <v>593</v>
      </c>
      <c r="F577">
        <v>98</v>
      </c>
      <c r="G577" t="s">
        <v>39</v>
      </c>
      <c r="H577" t="s">
        <v>29</v>
      </c>
      <c r="I577">
        <v>30</v>
      </c>
      <c r="J577" t="s">
        <v>23</v>
      </c>
      <c r="K577" t="s">
        <v>24</v>
      </c>
      <c r="L577" t="s">
        <v>25</v>
      </c>
      <c r="M577">
        <v>34</v>
      </c>
      <c r="N577">
        <v>177</v>
      </c>
      <c r="O577" t="s">
        <v>56</v>
      </c>
      <c r="P577">
        <v>60</v>
      </c>
      <c r="Q577">
        <v>90</v>
      </c>
      <c r="R577">
        <v>60</v>
      </c>
      <c r="S577">
        <v>150</v>
      </c>
      <c r="T577">
        <v>64</v>
      </c>
      <c r="U577" t="s">
        <v>27</v>
      </c>
    </row>
    <row r="578" spans="1:21" x14ac:dyDescent="0.35">
      <c r="A578">
        <v>405</v>
      </c>
      <c r="B578">
        <v>96</v>
      </c>
      <c r="C578">
        <v>-23</v>
      </c>
      <c r="D578" t="s">
        <v>415</v>
      </c>
      <c r="E578">
        <v>683</v>
      </c>
      <c r="F578">
        <v>134</v>
      </c>
      <c r="G578" t="s">
        <v>39</v>
      </c>
      <c r="H578" t="s">
        <v>29</v>
      </c>
      <c r="I578">
        <v>87</v>
      </c>
      <c r="J578" t="s">
        <v>23</v>
      </c>
      <c r="K578" t="s">
        <v>24</v>
      </c>
      <c r="L578" t="s">
        <v>25</v>
      </c>
      <c r="M578">
        <v>17</v>
      </c>
      <c r="N578">
        <v>230</v>
      </c>
      <c r="O578" t="s">
        <v>47</v>
      </c>
      <c r="P578">
        <v>80</v>
      </c>
      <c r="Q578">
        <v>120</v>
      </c>
      <c r="R578">
        <v>40</v>
      </c>
      <c r="S578">
        <v>200</v>
      </c>
      <c r="T578">
        <v>117</v>
      </c>
      <c r="U578" t="s">
        <v>27</v>
      </c>
    </row>
    <row r="579" spans="1:21" x14ac:dyDescent="0.35">
      <c r="A579">
        <v>956</v>
      </c>
      <c r="B579">
        <v>225</v>
      </c>
      <c r="C579">
        <v>-56</v>
      </c>
      <c r="D579" t="s">
        <v>416</v>
      </c>
      <c r="E579">
        <v>1272</v>
      </c>
      <c r="F579">
        <v>265</v>
      </c>
      <c r="G579" t="s">
        <v>21</v>
      </c>
      <c r="H579" t="s">
        <v>29</v>
      </c>
      <c r="I579">
        <v>69</v>
      </c>
      <c r="J579" t="s">
        <v>40</v>
      </c>
      <c r="K579" t="s">
        <v>45</v>
      </c>
      <c r="L579" t="s">
        <v>52</v>
      </c>
      <c r="M579">
        <v>174</v>
      </c>
      <c r="N579">
        <v>490</v>
      </c>
      <c r="O579" t="s">
        <v>30</v>
      </c>
      <c r="P579">
        <v>260</v>
      </c>
      <c r="Q579">
        <v>320</v>
      </c>
      <c r="R579">
        <v>230</v>
      </c>
      <c r="S579">
        <v>580</v>
      </c>
      <c r="T579">
        <v>91</v>
      </c>
      <c r="U579" t="s">
        <v>35</v>
      </c>
    </row>
    <row r="580" spans="1:21" x14ac:dyDescent="0.35">
      <c r="A580">
        <v>817</v>
      </c>
      <c r="B580">
        <v>75</v>
      </c>
      <c r="C580">
        <v>19</v>
      </c>
      <c r="D580" s="1">
        <v>41644</v>
      </c>
      <c r="E580">
        <v>-1050</v>
      </c>
      <c r="F580">
        <v>114</v>
      </c>
      <c r="G580" t="s">
        <v>21</v>
      </c>
      <c r="H580" t="s">
        <v>29</v>
      </c>
      <c r="I580">
        <v>24</v>
      </c>
      <c r="J580" t="s">
        <v>40</v>
      </c>
      <c r="K580" t="s">
        <v>41</v>
      </c>
      <c r="L580" t="s">
        <v>55</v>
      </c>
      <c r="M580">
        <v>59</v>
      </c>
      <c r="N580">
        <v>189</v>
      </c>
      <c r="O580" t="s">
        <v>30</v>
      </c>
      <c r="P580">
        <v>50</v>
      </c>
      <c r="Q580">
        <v>90</v>
      </c>
      <c r="R580">
        <v>40</v>
      </c>
      <c r="S580">
        <v>140</v>
      </c>
      <c r="T580">
        <v>55</v>
      </c>
      <c r="U580" t="s">
        <v>35</v>
      </c>
    </row>
    <row r="581" spans="1:21" x14ac:dyDescent="0.35">
      <c r="A581">
        <v>409</v>
      </c>
      <c r="B581">
        <v>118</v>
      </c>
      <c r="C581">
        <v>27</v>
      </c>
      <c r="D581" s="1">
        <v>41675</v>
      </c>
      <c r="E581">
        <v>930</v>
      </c>
      <c r="F581">
        <v>172</v>
      </c>
      <c r="G581" t="s">
        <v>21</v>
      </c>
      <c r="H581" t="s">
        <v>29</v>
      </c>
      <c r="I581">
        <v>33</v>
      </c>
      <c r="J581" t="s">
        <v>40</v>
      </c>
      <c r="K581" t="s">
        <v>41</v>
      </c>
      <c r="L581" t="s">
        <v>53</v>
      </c>
      <c r="M581">
        <v>127</v>
      </c>
      <c r="N581">
        <v>290</v>
      </c>
      <c r="O581" t="s">
        <v>30</v>
      </c>
      <c r="P581">
        <v>90</v>
      </c>
      <c r="Q581">
        <v>130</v>
      </c>
      <c r="R581">
        <v>100</v>
      </c>
      <c r="S581">
        <v>220</v>
      </c>
      <c r="T581">
        <v>45</v>
      </c>
      <c r="U581" t="s">
        <v>35</v>
      </c>
    </row>
    <row r="582" spans="1:21" x14ac:dyDescent="0.35">
      <c r="A582">
        <v>918</v>
      </c>
      <c r="B582">
        <v>78</v>
      </c>
      <c r="C582">
        <v>22</v>
      </c>
      <c r="D582" s="1">
        <v>41703</v>
      </c>
      <c r="E582">
        <v>798</v>
      </c>
      <c r="F582">
        <v>119</v>
      </c>
      <c r="G582" t="s">
        <v>39</v>
      </c>
      <c r="H582" t="s">
        <v>29</v>
      </c>
      <c r="I582">
        <v>25</v>
      </c>
      <c r="J582" t="s">
        <v>40</v>
      </c>
      <c r="K582" t="s">
        <v>41</v>
      </c>
      <c r="L582" t="s">
        <v>42</v>
      </c>
      <c r="M582">
        <v>62</v>
      </c>
      <c r="N582">
        <v>197</v>
      </c>
      <c r="O582" t="s">
        <v>47</v>
      </c>
      <c r="P582">
        <v>60</v>
      </c>
      <c r="Q582">
        <v>90</v>
      </c>
      <c r="R582">
        <v>40</v>
      </c>
      <c r="S582">
        <v>150</v>
      </c>
      <c r="T582">
        <v>57</v>
      </c>
      <c r="U582" t="s">
        <v>27</v>
      </c>
    </row>
    <row r="583" spans="1:21" x14ac:dyDescent="0.35">
      <c r="A583">
        <v>918</v>
      </c>
      <c r="B583">
        <v>88</v>
      </c>
      <c r="C583">
        <v>-19</v>
      </c>
      <c r="D583" s="1">
        <v>41734</v>
      </c>
      <c r="E583">
        <v>561</v>
      </c>
      <c r="F583">
        <v>112</v>
      </c>
      <c r="G583" t="s">
        <v>39</v>
      </c>
      <c r="H583" t="s">
        <v>29</v>
      </c>
      <c r="I583">
        <v>29</v>
      </c>
      <c r="J583" t="s">
        <v>40</v>
      </c>
      <c r="K583" t="s">
        <v>45</v>
      </c>
      <c r="L583" t="s">
        <v>52</v>
      </c>
      <c r="M583">
        <v>71</v>
      </c>
      <c r="N583">
        <v>200</v>
      </c>
      <c r="O583" t="s">
        <v>47</v>
      </c>
      <c r="P583">
        <v>100</v>
      </c>
      <c r="Q583">
        <v>130</v>
      </c>
      <c r="R583">
        <v>90</v>
      </c>
      <c r="S583">
        <v>230</v>
      </c>
      <c r="T583">
        <v>41</v>
      </c>
      <c r="U583" t="s">
        <v>35</v>
      </c>
    </row>
    <row r="584" spans="1:21" x14ac:dyDescent="0.35">
      <c r="A584">
        <v>918</v>
      </c>
      <c r="B584">
        <v>102</v>
      </c>
      <c r="C584">
        <v>29</v>
      </c>
      <c r="D584" s="1">
        <v>41764</v>
      </c>
      <c r="E584">
        <v>-2003</v>
      </c>
      <c r="F584">
        <v>143</v>
      </c>
      <c r="G584" t="s">
        <v>39</v>
      </c>
      <c r="H584" t="s">
        <v>29</v>
      </c>
      <c r="I584">
        <v>31</v>
      </c>
      <c r="J584" t="s">
        <v>40</v>
      </c>
      <c r="K584" t="s">
        <v>41</v>
      </c>
      <c r="L584" t="s">
        <v>55</v>
      </c>
      <c r="M584">
        <v>89</v>
      </c>
      <c r="N584">
        <v>245</v>
      </c>
      <c r="O584" t="s">
        <v>47</v>
      </c>
      <c r="P584">
        <v>80</v>
      </c>
      <c r="Q584">
        <v>100</v>
      </c>
      <c r="R584">
        <v>60</v>
      </c>
      <c r="S584">
        <v>180</v>
      </c>
      <c r="T584">
        <v>54</v>
      </c>
      <c r="U584" t="s">
        <v>35</v>
      </c>
    </row>
    <row r="585" spans="1:21" x14ac:dyDescent="0.35">
      <c r="A585">
        <v>337</v>
      </c>
      <c r="B585">
        <v>101</v>
      </c>
      <c r="C585">
        <v>5</v>
      </c>
      <c r="D585" s="1">
        <v>41795</v>
      </c>
      <c r="E585">
        <v>552</v>
      </c>
      <c r="F585">
        <v>130</v>
      </c>
      <c r="G585" t="s">
        <v>39</v>
      </c>
      <c r="H585" t="s">
        <v>29</v>
      </c>
      <c r="I585">
        <v>33</v>
      </c>
      <c r="J585" t="s">
        <v>23</v>
      </c>
      <c r="K585" t="s">
        <v>24</v>
      </c>
      <c r="L585" t="s">
        <v>61</v>
      </c>
      <c r="M585">
        <v>85</v>
      </c>
      <c r="N585">
        <v>231</v>
      </c>
      <c r="O585" t="s">
        <v>56</v>
      </c>
      <c r="P585">
        <v>90</v>
      </c>
      <c r="Q585">
        <v>120</v>
      </c>
      <c r="R585">
        <v>80</v>
      </c>
      <c r="S585">
        <v>210</v>
      </c>
      <c r="T585">
        <v>45</v>
      </c>
      <c r="U585" t="s">
        <v>27</v>
      </c>
    </row>
    <row r="586" spans="1:21" x14ac:dyDescent="0.35">
      <c r="A586">
        <v>505</v>
      </c>
      <c r="B586">
        <v>15</v>
      </c>
      <c r="C586">
        <v>-1</v>
      </c>
      <c r="D586" s="1">
        <v>41825</v>
      </c>
      <c r="E586">
        <v>848</v>
      </c>
      <c r="F586">
        <v>24</v>
      </c>
      <c r="G586" t="s">
        <v>39</v>
      </c>
      <c r="H586" t="s">
        <v>29</v>
      </c>
      <c r="I586">
        <v>4</v>
      </c>
      <c r="J586" t="s">
        <v>23</v>
      </c>
      <c r="K586" t="s">
        <v>24</v>
      </c>
      <c r="L586" t="s">
        <v>61</v>
      </c>
      <c r="M586">
        <v>9</v>
      </c>
      <c r="N586">
        <v>39</v>
      </c>
      <c r="O586" t="s">
        <v>101</v>
      </c>
      <c r="P586">
        <v>10</v>
      </c>
      <c r="Q586">
        <v>20</v>
      </c>
      <c r="R586">
        <v>10</v>
      </c>
      <c r="S586">
        <v>30</v>
      </c>
      <c r="T586">
        <v>15</v>
      </c>
      <c r="U586" t="s">
        <v>27</v>
      </c>
    </row>
    <row r="587" spans="1:21" x14ac:dyDescent="0.35">
      <c r="A587">
        <v>337</v>
      </c>
      <c r="B587">
        <v>82</v>
      </c>
      <c r="C587">
        <v>-2</v>
      </c>
      <c r="D587" s="1">
        <v>41856</v>
      </c>
      <c r="E587">
        <v>601</v>
      </c>
      <c r="F587">
        <v>102</v>
      </c>
      <c r="G587" t="s">
        <v>39</v>
      </c>
      <c r="H587" t="s">
        <v>29</v>
      </c>
      <c r="I587">
        <v>31</v>
      </c>
      <c r="J587" t="s">
        <v>23</v>
      </c>
      <c r="K587" t="s">
        <v>24</v>
      </c>
      <c r="L587" t="s">
        <v>25</v>
      </c>
      <c r="M587">
        <v>38</v>
      </c>
      <c r="N587">
        <v>184</v>
      </c>
      <c r="O587" t="s">
        <v>56</v>
      </c>
      <c r="P587">
        <v>70</v>
      </c>
      <c r="Q587">
        <v>100</v>
      </c>
      <c r="R587">
        <v>40</v>
      </c>
      <c r="S587">
        <v>170</v>
      </c>
      <c r="T587">
        <v>64</v>
      </c>
      <c r="U587" t="s">
        <v>27</v>
      </c>
    </row>
    <row r="588" spans="1:21" x14ac:dyDescent="0.35">
      <c r="A588">
        <v>580</v>
      </c>
      <c r="B588">
        <v>94</v>
      </c>
      <c r="C588">
        <v>-5</v>
      </c>
      <c r="D588" s="1">
        <v>41887</v>
      </c>
      <c r="E588">
        <v>694</v>
      </c>
      <c r="F588">
        <v>130</v>
      </c>
      <c r="G588" t="s">
        <v>39</v>
      </c>
      <c r="H588" t="s">
        <v>29</v>
      </c>
      <c r="I588">
        <v>85</v>
      </c>
      <c r="J588" t="s">
        <v>23</v>
      </c>
      <c r="K588" t="s">
        <v>24</v>
      </c>
      <c r="L588" t="s">
        <v>25</v>
      </c>
      <c r="M588">
        <v>15</v>
      </c>
      <c r="N588">
        <v>224</v>
      </c>
      <c r="O588" t="s">
        <v>47</v>
      </c>
      <c r="P588">
        <v>80</v>
      </c>
      <c r="Q588">
        <v>120</v>
      </c>
      <c r="R588">
        <v>20</v>
      </c>
      <c r="S588">
        <v>200</v>
      </c>
      <c r="T588">
        <v>115</v>
      </c>
      <c r="U588" t="s">
        <v>27</v>
      </c>
    </row>
    <row r="589" spans="1:21" x14ac:dyDescent="0.35">
      <c r="A589">
        <v>972</v>
      </c>
      <c r="B589">
        <v>241</v>
      </c>
      <c r="C589">
        <v>-52</v>
      </c>
      <c r="D589" s="1">
        <v>41917</v>
      </c>
      <c r="E589">
        <v>1321</v>
      </c>
      <c r="F589">
        <v>284</v>
      </c>
      <c r="G589" t="s">
        <v>21</v>
      </c>
      <c r="H589" t="s">
        <v>29</v>
      </c>
      <c r="I589">
        <v>74</v>
      </c>
      <c r="J589" t="s">
        <v>40</v>
      </c>
      <c r="K589" t="s">
        <v>45</v>
      </c>
      <c r="L589" t="s">
        <v>52</v>
      </c>
      <c r="M589">
        <v>188</v>
      </c>
      <c r="N589">
        <v>525</v>
      </c>
      <c r="O589" t="s">
        <v>30</v>
      </c>
      <c r="P589">
        <v>280</v>
      </c>
      <c r="Q589">
        <v>340</v>
      </c>
      <c r="R589">
        <v>240</v>
      </c>
      <c r="S589">
        <v>620</v>
      </c>
      <c r="T589">
        <v>96</v>
      </c>
      <c r="U589" t="s">
        <v>35</v>
      </c>
    </row>
    <row r="590" spans="1:21" x14ac:dyDescent="0.35">
      <c r="A590">
        <v>972</v>
      </c>
      <c r="B590">
        <v>123</v>
      </c>
      <c r="C590">
        <v>23</v>
      </c>
      <c r="D590" s="1">
        <v>41948</v>
      </c>
      <c r="E590">
        <v>959</v>
      </c>
      <c r="F590">
        <v>179</v>
      </c>
      <c r="G590" t="s">
        <v>21</v>
      </c>
      <c r="H590" t="s">
        <v>29</v>
      </c>
      <c r="I590">
        <v>34</v>
      </c>
      <c r="J590" t="s">
        <v>40</v>
      </c>
      <c r="K590" t="s">
        <v>41</v>
      </c>
      <c r="L590" t="s">
        <v>53</v>
      </c>
      <c r="M590">
        <v>133</v>
      </c>
      <c r="N590">
        <v>302</v>
      </c>
      <c r="O590" t="s">
        <v>30</v>
      </c>
      <c r="P590">
        <v>90</v>
      </c>
      <c r="Q590">
        <v>140</v>
      </c>
      <c r="R590">
        <v>110</v>
      </c>
      <c r="S590">
        <v>230</v>
      </c>
      <c r="T590">
        <v>46</v>
      </c>
      <c r="U590" t="s">
        <v>35</v>
      </c>
    </row>
    <row r="591" spans="1:21" x14ac:dyDescent="0.35">
      <c r="A591">
        <v>505</v>
      </c>
      <c r="B591">
        <v>92</v>
      </c>
      <c r="C591">
        <v>-24</v>
      </c>
      <c r="D591" s="1">
        <v>41978</v>
      </c>
      <c r="E591">
        <v>1898</v>
      </c>
      <c r="F591">
        <v>68</v>
      </c>
      <c r="G591" t="s">
        <v>39</v>
      </c>
      <c r="H591" t="s">
        <v>29</v>
      </c>
      <c r="I591">
        <v>28</v>
      </c>
      <c r="J591" t="s">
        <v>40</v>
      </c>
      <c r="K591" t="s">
        <v>45</v>
      </c>
      <c r="L591" t="s">
        <v>46</v>
      </c>
      <c r="M591">
        <v>16</v>
      </c>
      <c r="N591">
        <v>160</v>
      </c>
      <c r="O591" t="s">
        <v>101</v>
      </c>
      <c r="P591">
        <v>100</v>
      </c>
      <c r="Q591">
        <v>90</v>
      </c>
      <c r="R591">
        <v>40</v>
      </c>
      <c r="S591">
        <v>190</v>
      </c>
      <c r="T591">
        <v>52</v>
      </c>
      <c r="U591" t="s">
        <v>27</v>
      </c>
    </row>
    <row r="592" spans="1:21" x14ac:dyDescent="0.35">
      <c r="A592">
        <v>405</v>
      </c>
      <c r="B592">
        <v>88</v>
      </c>
      <c r="C592">
        <v>12</v>
      </c>
      <c r="D592" t="s">
        <v>417</v>
      </c>
      <c r="E592">
        <v>817</v>
      </c>
      <c r="F592">
        <v>133</v>
      </c>
      <c r="G592" t="s">
        <v>39</v>
      </c>
      <c r="H592" t="s">
        <v>29</v>
      </c>
      <c r="I592">
        <v>29</v>
      </c>
      <c r="J592" t="s">
        <v>40</v>
      </c>
      <c r="K592" t="s">
        <v>41</v>
      </c>
      <c r="L592" t="s">
        <v>42</v>
      </c>
      <c r="M592">
        <v>72</v>
      </c>
      <c r="N592">
        <v>221</v>
      </c>
      <c r="O592" t="s">
        <v>47</v>
      </c>
      <c r="P592">
        <v>60</v>
      </c>
      <c r="Q592">
        <v>110</v>
      </c>
      <c r="R592">
        <v>60</v>
      </c>
      <c r="S592">
        <v>170</v>
      </c>
      <c r="T592">
        <v>61</v>
      </c>
      <c r="U592" t="s">
        <v>27</v>
      </c>
    </row>
    <row r="593" spans="1:21" x14ac:dyDescent="0.35">
      <c r="A593">
        <v>318</v>
      </c>
      <c r="B593">
        <v>49</v>
      </c>
      <c r="C593">
        <v>-24</v>
      </c>
      <c r="D593" t="s">
        <v>418</v>
      </c>
      <c r="E593">
        <v>845</v>
      </c>
      <c r="F593">
        <v>71</v>
      </c>
      <c r="G593" t="s">
        <v>39</v>
      </c>
      <c r="H593" t="s">
        <v>29</v>
      </c>
      <c r="I593">
        <v>13</v>
      </c>
      <c r="J593" t="s">
        <v>40</v>
      </c>
      <c r="K593" t="s">
        <v>45</v>
      </c>
      <c r="L593" t="s">
        <v>52</v>
      </c>
      <c r="M593">
        <v>46</v>
      </c>
      <c r="N593">
        <v>120</v>
      </c>
      <c r="O593" t="s">
        <v>56</v>
      </c>
      <c r="P593">
        <v>50</v>
      </c>
      <c r="Q593">
        <v>90</v>
      </c>
      <c r="R593">
        <v>70</v>
      </c>
      <c r="S593">
        <v>140</v>
      </c>
      <c r="T593">
        <v>25</v>
      </c>
      <c r="U593" t="s">
        <v>35</v>
      </c>
    </row>
    <row r="594" spans="1:21" x14ac:dyDescent="0.35">
      <c r="A594">
        <v>505</v>
      </c>
      <c r="B594">
        <v>48</v>
      </c>
      <c r="C594">
        <v>-23</v>
      </c>
      <c r="D594" t="s">
        <v>419</v>
      </c>
      <c r="E594">
        <v>462</v>
      </c>
      <c r="F594">
        <v>74</v>
      </c>
      <c r="G594" t="s">
        <v>39</v>
      </c>
      <c r="H594" t="s">
        <v>29</v>
      </c>
      <c r="I594">
        <v>15</v>
      </c>
      <c r="J594" t="s">
        <v>40</v>
      </c>
      <c r="K594" t="s">
        <v>45</v>
      </c>
      <c r="L594" t="s">
        <v>52</v>
      </c>
      <c r="M594">
        <v>27</v>
      </c>
      <c r="N594">
        <v>122</v>
      </c>
      <c r="O594" t="s">
        <v>101</v>
      </c>
      <c r="P594">
        <v>50</v>
      </c>
      <c r="Q594">
        <v>90</v>
      </c>
      <c r="R594">
        <v>50</v>
      </c>
      <c r="S594">
        <v>140</v>
      </c>
      <c r="T594">
        <v>47</v>
      </c>
      <c r="U594" t="s">
        <v>35</v>
      </c>
    </row>
    <row r="595" spans="1:21" x14ac:dyDescent="0.35">
      <c r="A595">
        <v>405</v>
      </c>
      <c r="B595">
        <v>81</v>
      </c>
      <c r="C595">
        <v>-34</v>
      </c>
      <c r="D595" t="s">
        <v>420</v>
      </c>
      <c r="E595">
        <v>551</v>
      </c>
      <c r="F595">
        <v>104</v>
      </c>
      <c r="G595" t="s">
        <v>39</v>
      </c>
      <c r="H595" t="s">
        <v>29</v>
      </c>
      <c r="I595">
        <v>26</v>
      </c>
      <c r="J595" t="s">
        <v>40</v>
      </c>
      <c r="K595" t="s">
        <v>45</v>
      </c>
      <c r="L595" t="s">
        <v>52</v>
      </c>
      <c r="M595">
        <v>66</v>
      </c>
      <c r="N595">
        <v>185</v>
      </c>
      <c r="O595" t="s">
        <v>47</v>
      </c>
      <c r="P595">
        <v>90</v>
      </c>
      <c r="Q595">
        <v>130</v>
      </c>
      <c r="R595">
        <v>100</v>
      </c>
      <c r="S595">
        <v>220</v>
      </c>
      <c r="T595">
        <v>38</v>
      </c>
      <c r="U595" t="s">
        <v>35</v>
      </c>
    </row>
    <row r="596" spans="1:21" x14ac:dyDescent="0.35">
      <c r="A596">
        <v>505</v>
      </c>
      <c r="B596">
        <v>20</v>
      </c>
      <c r="C596">
        <v>-5</v>
      </c>
      <c r="D596" t="s">
        <v>421</v>
      </c>
      <c r="E596">
        <v>-598</v>
      </c>
      <c r="F596">
        <v>25</v>
      </c>
      <c r="G596" t="s">
        <v>39</v>
      </c>
      <c r="H596" t="s">
        <v>29</v>
      </c>
      <c r="I596">
        <v>7</v>
      </c>
      <c r="J596" t="s">
        <v>40</v>
      </c>
      <c r="K596" t="s">
        <v>41</v>
      </c>
      <c r="L596" t="s">
        <v>55</v>
      </c>
      <c r="M596">
        <v>-15</v>
      </c>
      <c r="N596">
        <v>45</v>
      </c>
      <c r="O596" t="s">
        <v>101</v>
      </c>
      <c r="P596">
        <v>10</v>
      </c>
      <c r="Q596">
        <v>20</v>
      </c>
      <c r="R596">
        <v>-10</v>
      </c>
      <c r="S596">
        <v>30</v>
      </c>
      <c r="T596">
        <v>40</v>
      </c>
      <c r="U596" t="s">
        <v>35</v>
      </c>
    </row>
    <row r="597" spans="1:21" x14ac:dyDescent="0.35">
      <c r="A597">
        <v>918</v>
      </c>
      <c r="B597">
        <v>134</v>
      </c>
      <c r="C597">
        <v>31</v>
      </c>
      <c r="D597" t="s">
        <v>422</v>
      </c>
      <c r="E597">
        <v>-2248</v>
      </c>
      <c r="F597">
        <v>186</v>
      </c>
      <c r="G597" t="s">
        <v>39</v>
      </c>
      <c r="H597" t="s">
        <v>29</v>
      </c>
      <c r="I597">
        <v>41</v>
      </c>
      <c r="J597" t="s">
        <v>40</v>
      </c>
      <c r="K597" t="s">
        <v>41</v>
      </c>
      <c r="L597" t="s">
        <v>55</v>
      </c>
      <c r="M597">
        <v>121</v>
      </c>
      <c r="N597">
        <v>320</v>
      </c>
      <c r="O597" t="s">
        <v>47</v>
      </c>
      <c r="P597">
        <v>100</v>
      </c>
      <c r="Q597">
        <v>140</v>
      </c>
      <c r="R597">
        <v>90</v>
      </c>
      <c r="S597">
        <v>240</v>
      </c>
      <c r="T597">
        <v>65</v>
      </c>
      <c r="U597" t="s">
        <v>35</v>
      </c>
    </row>
    <row r="598" spans="1:21" x14ac:dyDescent="0.35">
      <c r="A598">
        <v>225</v>
      </c>
      <c r="B598">
        <v>94</v>
      </c>
      <c r="C598">
        <v>7</v>
      </c>
      <c r="D598" t="s">
        <v>423</v>
      </c>
      <c r="E598">
        <v>540</v>
      </c>
      <c r="F598">
        <v>120</v>
      </c>
      <c r="G598" t="s">
        <v>39</v>
      </c>
      <c r="H598" t="s">
        <v>29</v>
      </c>
      <c r="I598">
        <v>31</v>
      </c>
      <c r="J598" t="s">
        <v>23</v>
      </c>
      <c r="K598" t="s">
        <v>24</v>
      </c>
      <c r="L598" t="s">
        <v>61</v>
      </c>
      <c r="M598">
        <v>77</v>
      </c>
      <c r="N598">
        <v>214</v>
      </c>
      <c r="O598" t="s">
        <v>56</v>
      </c>
      <c r="P598">
        <v>80</v>
      </c>
      <c r="Q598">
        <v>110</v>
      </c>
      <c r="R598">
        <v>70</v>
      </c>
      <c r="S598">
        <v>190</v>
      </c>
      <c r="T598">
        <v>43</v>
      </c>
      <c r="U598" t="s">
        <v>27</v>
      </c>
    </row>
    <row r="599" spans="1:21" x14ac:dyDescent="0.35">
      <c r="A599">
        <v>505</v>
      </c>
      <c r="B599">
        <v>16</v>
      </c>
      <c r="C599">
        <v>-1</v>
      </c>
      <c r="D599" t="s">
        <v>424</v>
      </c>
      <c r="E599">
        <v>851</v>
      </c>
      <c r="F599">
        <v>25</v>
      </c>
      <c r="G599" t="s">
        <v>39</v>
      </c>
      <c r="H599" t="s">
        <v>29</v>
      </c>
      <c r="I599">
        <v>4</v>
      </c>
      <c r="J599" t="s">
        <v>23</v>
      </c>
      <c r="K599" t="s">
        <v>24</v>
      </c>
      <c r="L599" t="s">
        <v>61</v>
      </c>
      <c r="M599">
        <v>9</v>
      </c>
      <c r="N599">
        <v>41</v>
      </c>
      <c r="O599" t="s">
        <v>101</v>
      </c>
      <c r="P599">
        <v>10</v>
      </c>
      <c r="Q599">
        <v>20</v>
      </c>
      <c r="R599">
        <v>10</v>
      </c>
      <c r="S599">
        <v>30</v>
      </c>
      <c r="T599">
        <v>16</v>
      </c>
      <c r="U599" t="s">
        <v>27</v>
      </c>
    </row>
    <row r="600" spans="1:21" x14ac:dyDescent="0.35">
      <c r="A600">
        <v>580</v>
      </c>
      <c r="B600">
        <v>105</v>
      </c>
      <c r="C600">
        <v>-10</v>
      </c>
      <c r="D600" t="s">
        <v>425</v>
      </c>
      <c r="E600">
        <v>716</v>
      </c>
      <c r="F600">
        <v>145</v>
      </c>
      <c r="G600" t="s">
        <v>39</v>
      </c>
      <c r="H600" t="s">
        <v>29</v>
      </c>
      <c r="I600">
        <v>95</v>
      </c>
      <c r="J600" t="s">
        <v>23</v>
      </c>
      <c r="K600" t="s">
        <v>24</v>
      </c>
      <c r="L600" t="s">
        <v>25</v>
      </c>
      <c r="M600">
        <v>20</v>
      </c>
      <c r="N600">
        <v>250</v>
      </c>
      <c r="O600" t="s">
        <v>47</v>
      </c>
      <c r="P600">
        <v>90</v>
      </c>
      <c r="Q600">
        <v>140</v>
      </c>
      <c r="R600">
        <v>30</v>
      </c>
      <c r="S600">
        <v>230</v>
      </c>
      <c r="T600">
        <v>125</v>
      </c>
      <c r="U600" t="s">
        <v>27</v>
      </c>
    </row>
    <row r="601" spans="1:21" x14ac:dyDescent="0.35">
      <c r="A601">
        <v>281</v>
      </c>
      <c r="B601">
        <v>39</v>
      </c>
      <c r="C601">
        <v>-41</v>
      </c>
      <c r="D601" t="s">
        <v>426</v>
      </c>
      <c r="E601">
        <v>541</v>
      </c>
      <c r="F601">
        <v>51</v>
      </c>
      <c r="G601" t="s">
        <v>21</v>
      </c>
      <c r="H601" t="s">
        <v>29</v>
      </c>
      <c r="I601">
        <v>12</v>
      </c>
      <c r="J601" t="s">
        <v>40</v>
      </c>
      <c r="K601" t="s">
        <v>45</v>
      </c>
      <c r="L601" t="s">
        <v>46</v>
      </c>
      <c r="M601">
        <v>39</v>
      </c>
      <c r="N601">
        <v>96</v>
      </c>
      <c r="O601" t="s">
        <v>30</v>
      </c>
      <c r="P601">
        <v>40</v>
      </c>
      <c r="Q601">
        <v>90</v>
      </c>
      <c r="R601">
        <v>80</v>
      </c>
      <c r="S601">
        <v>130</v>
      </c>
      <c r="T601">
        <v>25</v>
      </c>
      <c r="U601" t="s">
        <v>27</v>
      </c>
    </row>
    <row r="602" spans="1:21" x14ac:dyDescent="0.35">
      <c r="A602">
        <v>432</v>
      </c>
      <c r="B602">
        <v>239</v>
      </c>
      <c r="C602">
        <v>-65</v>
      </c>
      <c r="D602" t="s">
        <v>427</v>
      </c>
      <c r="E602">
        <v>1246</v>
      </c>
      <c r="F602">
        <v>281</v>
      </c>
      <c r="G602" t="s">
        <v>21</v>
      </c>
      <c r="H602" t="s">
        <v>29</v>
      </c>
      <c r="I602">
        <v>74</v>
      </c>
      <c r="J602" t="s">
        <v>40</v>
      </c>
      <c r="K602" t="s">
        <v>45</v>
      </c>
      <c r="L602" t="s">
        <v>52</v>
      </c>
      <c r="M602">
        <v>275</v>
      </c>
      <c r="N602">
        <v>554</v>
      </c>
      <c r="O602" t="s">
        <v>30</v>
      </c>
      <c r="P602">
        <v>350</v>
      </c>
      <c r="Q602">
        <v>420</v>
      </c>
      <c r="R602">
        <v>340</v>
      </c>
      <c r="S602">
        <v>770</v>
      </c>
      <c r="T602">
        <v>96</v>
      </c>
      <c r="U602" t="s">
        <v>35</v>
      </c>
    </row>
    <row r="603" spans="1:21" x14ac:dyDescent="0.35">
      <c r="A603">
        <v>817</v>
      </c>
      <c r="B603">
        <v>123</v>
      </c>
      <c r="C603">
        <v>97</v>
      </c>
      <c r="D603" t="s">
        <v>428</v>
      </c>
      <c r="E603">
        <v>915</v>
      </c>
      <c r="F603">
        <v>179</v>
      </c>
      <c r="G603" t="s">
        <v>21</v>
      </c>
      <c r="H603" t="s">
        <v>29</v>
      </c>
      <c r="I603">
        <v>34</v>
      </c>
      <c r="J603" t="s">
        <v>40</v>
      </c>
      <c r="K603" t="s">
        <v>41</v>
      </c>
      <c r="L603" t="s">
        <v>53</v>
      </c>
      <c r="M603">
        <v>197</v>
      </c>
      <c r="N603">
        <v>322</v>
      </c>
      <c r="O603" t="s">
        <v>30</v>
      </c>
      <c r="P603">
        <v>70</v>
      </c>
      <c r="Q603">
        <v>120</v>
      </c>
      <c r="R603">
        <v>100</v>
      </c>
      <c r="S603">
        <v>190</v>
      </c>
      <c r="T603">
        <v>46</v>
      </c>
      <c r="U603" t="s">
        <v>35</v>
      </c>
    </row>
    <row r="604" spans="1:21" x14ac:dyDescent="0.35">
      <c r="A604">
        <v>985</v>
      </c>
      <c r="B604">
        <v>48</v>
      </c>
      <c r="C604">
        <v>-13</v>
      </c>
      <c r="D604" t="s">
        <v>429</v>
      </c>
      <c r="E604">
        <v>851</v>
      </c>
      <c r="F604">
        <v>70</v>
      </c>
      <c r="G604" t="s">
        <v>39</v>
      </c>
      <c r="H604" t="s">
        <v>29</v>
      </c>
      <c r="I604">
        <v>13</v>
      </c>
      <c r="J604" t="s">
        <v>40</v>
      </c>
      <c r="K604" t="s">
        <v>45</v>
      </c>
      <c r="L604" t="s">
        <v>46</v>
      </c>
      <c r="M604">
        <v>67</v>
      </c>
      <c r="N604">
        <v>126</v>
      </c>
      <c r="O604" t="s">
        <v>56</v>
      </c>
      <c r="P604">
        <v>70</v>
      </c>
      <c r="Q604">
        <v>90</v>
      </c>
      <c r="R604">
        <v>80</v>
      </c>
      <c r="S604">
        <v>160</v>
      </c>
      <c r="T604">
        <v>25</v>
      </c>
      <c r="U604" t="s">
        <v>27</v>
      </c>
    </row>
    <row r="605" spans="1:21" x14ac:dyDescent="0.35">
      <c r="A605">
        <v>337</v>
      </c>
      <c r="B605">
        <v>48</v>
      </c>
      <c r="C605">
        <v>-10</v>
      </c>
      <c r="D605" t="s">
        <v>430</v>
      </c>
      <c r="E605">
        <v>829</v>
      </c>
      <c r="F605">
        <v>71</v>
      </c>
      <c r="G605" t="s">
        <v>39</v>
      </c>
      <c r="H605" t="s">
        <v>29</v>
      </c>
      <c r="I605">
        <v>13</v>
      </c>
      <c r="J605" t="s">
        <v>40</v>
      </c>
      <c r="K605" t="s">
        <v>45</v>
      </c>
      <c r="L605" t="s">
        <v>52</v>
      </c>
      <c r="M605">
        <v>70</v>
      </c>
      <c r="N605">
        <v>127</v>
      </c>
      <c r="O605" t="s">
        <v>56</v>
      </c>
      <c r="P605">
        <v>70</v>
      </c>
      <c r="Q605">
        <v>90</v>
      </c>
      <c r="R605">
        <v>80</v>
      </c>
      <c r="S605">
        <v>160</v>
      </c>
      <c r="T605">
        <v>24</v>
      </c>
      <c r="U605" t="s">
        <v>35</v>
      </c>
    </row>
    <row r="606" spans="1:21" x14ac:dyDescent="0.35">
      <c r="A606">
        <v>505</v>
      </c>
      <c r="B606">
        <v>45</v>
      </c>
      <c r="C606">
        <v>-46</v>
      </c>
      <c r="D606" t="s">
        <v>431</v>
      </c>
      <c r="E606">
        <v>447</v>
      </c>
      <c r="F606">
        <v>69</v>
      </c>
      <c r="G606" t="s">
        <v>39</v>
      </c>
      <c r="H606" t="s">
        <v>29</v>
      </c>
      <c r="I606">
        <v>14</v>
      </c>
      <c r="J606" t="s">
        <v>40</v>
      </c>
      <c r="K606" t="s">
        <v>45</v>
      </c>
      <c r="L606" t="s">
        <v>52</v>
      </c>
      <c r="M606">
        <v>34</v>
      </c>
      <c r="N606">
        <v>121</v>
      </c>
      <c r="O606" t="s">
        <v>101</v>
      </c>
      <c r="P606">
        <v>50</v>
      </c>
      <c r="Q606">
        <v>110</v>
      </c>
      <c r="R606">
        <v>80</v>
      </c>
      <c r="S606">
        <v>160</v>
      </c>
      <c r="T606">
        <v>46</v>
      </c>
      <c r="U606" t="s">
        <v>35</v>
      </c>
    </row>
    <row r="607" spans="1:21" x14ac:dyDescent="0.35">
      <c r="A607">
        <v>918</v>
      </c>
      <c r="B607">
        <v>90</v>
      </c>
      <c r="C607">
        <v>-30</v>
      </c>
      <c r="D607" t="s">
        <v>432</v>
      </c>
      <c r="E607">
        <v>572</v>
      </c>
      <c r="F607">
        <v>115</v>
      </c>
      <c r="G607" t="s">
        <v>39</v>
      </c>
      <c r="H607" t="s">
        <v>29</v>
      </c>
      <c r="I607">
        <v>29</v>
      </c>
      <c r="J607" t="s">
        <v>40</v>
      </c>
      <c r="K607" t="s">
        <v>45</v>
      </c>
      <c r="L607" t="s">
        <v>52</v>
      </c>
      <c r="M607">
        <v>110</v>
      </c>
      <c r="N607">
        <v>218</v>
      </c>
      <c r="O607" t="s">
        <v>47</v>
      </c>
      <c r="P607">
        <v>130</v>
      </c>
      <c r="Q607">
        <v>160</v>
      </c>
      <c r="R607">
        <v>140</v>
      </c>
      <c r="S607">
        <v>290</v>
      </c>
      <c r="T607">
        <v>41</v>
      </c>
      <c r="U607" t="s">
        <v>35</v>
      </c>
    </row>
    <row r="608" spans="1:21" x14ac:dyDescent="0.35">
      <c r="A608">
        <v>505</v>
      </c>
      <c r="B608">
        <v>25</v>
      </c>
      <c r="C608">
        <v>-28</v>
      </c>
      <c r="D608" t="s">
        <v>433</v>
      </c>
      <c r="E608">
        <v>-466</v>
      </c>
      <c r="F608">
        <v>31</v>
      </c>
      <c r="G608" t="s">
        <v>39</v>
      </c>
      <c r="H608" t="s">
        <v>29</v>
      </c>
      <c r="I608">
        <v>9</v>
      </c>
      <c r="J608" t="s">
        <v>40</v>
      </c>
      <c r="K608" t="s">
        <v>41</v>
      </c>
      <c r="L608" t="s">
        <v>55</v>
      </c>
      <c r="M608">
        <v>-18</v>
      </c>
      <c r="N608">
        <v>60</v>
      </c>
      <c r="O608" t="s">
        <v>101</v>
      </c>
      <c r="P608">
        <v>10</v>
      </c>
      <c r="Q608">
        <v>20</v>
      </c>
      <c r="R608">
        <v>10</v>
      </c>
      <c r="S608">
        <v>30</v>
      </c>
      <c r="T608">
        <v>43</v>
      </c>
      <c r="U608" t="s">
        <v>35</v>
      </c>
    </row>
    <row r="609" spans="1:21" x14ac:dyDescent="0.35">
      <c r="A609">
        <v>318</v>
      </c>
      <c r="B609">
        <v>103</v>
      </c>
      <c r="C609">
        <v>19</v>
      </c>
      <c r="D609" t="s">
        <v>434</v>
      </c>
      <c r="E609">
        <v>564</v>
      </c>
      <c r="F609">
        <v>133</v>
      </c>
      <c r="G609" t="s">
        <v>39</v>
      </c>
      <c r="H609" t="s">
        <v>29</v>
      </c>
      <c r="I609">
        <v>33</v>
      </c>
      <c r="J609" t="s">
        <v>23</v>
      </c>
      <c r="K609" t="s">
        <v>24</v>
      </c>
      <c r="L609" t="s">
        <v>61</v>
      </c>
      <c r="M609">
        <v>129</v>
      </c>
      <c r="N609">
        <v>251</v>
      </c>
      <c r="O609" t="s">
        <v>56</v>
      </c>
      <c r="P609">
        <v>80</v>
      </c>
      <c r="Q609">
        <v>130</v>
      </c>
      <c r="R609">
        <v>110</v>
      </c>
      <c r="S609">
        <v>210</v>
      </c>
      <c r="T609">
        <v>46</v>
      </c>
      <c r="U609" t="s">
        <v>27</v>
      </c>
    </row>
    <row r="610" spans="1:21" x14ac:dyDescent="0.35">
      <c r="A610">
        <v>225</v>
      </c>
      <c r="B610">
        <v>79</v>
      </c>
      <c r="C610">
        <v>-10</v>
      </c>
      <c r="D610" t="s">
        <v>435</v>
      </c>
      <c r="E610">
        <v>593</v>
      </c>
      <c r="F610">
        <v>98</v>
      </c>
      <c r="G610" t="s">
        <v>39</v>
      </c>
      <c r="H610" t="s">
        <v>29</v>
      </c>
      <c r="I610">
        <v>30</v>
      </c>
      <c r="J610" t="s">
        <v>23</v>
      </c>
      <c r="K610" t="s">
        <v>24</v>
      </c>
      <c r="L610" t="s">
        <v>25</v>
      </c>
      <c r="M610">
        <v>50</v>
      </c>
      <c r="N610">
        <v>189</v>
      </c>
      <c r="O610" t="s">
        <v>56</v>
      </c>
      <c r="P610">
        <v>60</v>
      </c>
      <c r="Q610">
        <v>90</v>
      </c>
      <c r="R610">
        <v>60</v>
      </c>
      <c r="S610">
        <v>150</v>
      </c>
      <c r="T610">
        <v>64</v>
      </c>
      <c r="U610" t="s">
        <v>27</v>
      </c>
    </row>
    <row r="611" spans="1:21" x14ac:dyDescent="0.35">
      <c r="A611">
        <v>918</v>
      </c>
      <c r="B611">
        <v>96</v>
      </c>
      <c r="C611">
        <v>-15</v>
      </c>
      <c r="D611" s="1">
        <v>41645</v>
      </c>
      <c r="E611">
        <v>683</v>
      </c>
      <c r="F611">
        <v>134</v>
      </c>
      <c r="G611" t="s">
        <v>39</v>
      </c>
      <c r="H611" t="s">
        <v>29</v>
      </c>
      <c r="I611">
        <v>87</v>
      </c>
      <c r="J611" t="s">
        <v>23</v>
      </c>
      <c r="K611" t="s">
        <v>24</v>
      </c>
      <c r="L611" t="s">
        <v>25</v>
      </c>
      <c r="M611">
        <v>25</v>
      </c>
      <c r="N611">
        <v>245</v>
      </c>
      <c r="O611" t="s">
        <v>47</v>
      </c>
      <c r="P611">
        <v>80</v>
      </c>
      <c r="Q611">
        <v>120</v>
      </c>
      <c r="R611">
        <v>40</v>
      </c>
      <c r="S611">
        <v>200</v>
      </c>
      <c r="T611">
        <v>117</v>
      </c>
      <c r="U611" t="s">
        <v>27</v>
      </c>
    </row>
    <row r="612" spans="1:21" x14ac:dyDescent="0.35">
      <c r="A612">
        <v>432</v>
      </c>
      <c r="B612">
        <v>225</v>
      </c>
      <c r="C612">
        <v>28</v>
      </c>
      <c r="D612" s="1">
        <v>41676</v>
      </c>
      <c r="E612">
        <v>1272</v>
      </c>
      <c r="F612">
        <v>265</v>
      </c>
      <c r="G612" t="s">
        <v>21</v>
      </c>
      <c r="H612" t="s">
        <v>29</v>
      </c>
      <c r="I612">
        <v>69</v>
      </c>
      <c r="J612" t="s">
        <v>40</v>
      </c>
      <c r="K612" t="s">
        <v>45</v>
      </c>
      <c r="L612" t="s">
        <v>52</v>
      </c>
      <c r="M612">
        <v>258</v>
      </c>
      <c r="N612">
        <v>522</v>
      </c>
      <c r="O612" t="s">
        <v>30</v>
      </c>
      <c r="P612">
        <v>260</v>
      </c>
      <c r="Q612">
        <v>320</v>
      </c>
      <c r="R612">
        <v>230</v>
      </c>
      <c r="S612">
        <v>580</v>
      </c>
      <c r="T612">
        <v>91</v>
      </c>
      <c r="U612" t="s">
        <v>35</v>
      </c>
    </row>
    <row r="613" spans="1:21" x14ac:dyDescent="0.35">
      <c r="A613">
        <v>806</v>
      </c>
      <c r="B613">
        <v>75</v>
      </c>
      <c r="C613">
        <v>48</v>
      </c>
      <c r="D613" s="1">
        <v>41704</v>
      </c>
      <c r="E613">
        <v>-1050</v>
      </c>
      <c r="F613">
        <v>114</v>
      </c>
      <c r="G613" t="s">
        <v>21</v>
      </c>
      <c r="H613" t="s">
        <v>29</v>
      </c>
      <c r="I613">
        <v>24</v>
      </c>
      <c r="J613" t="s">
        <v>40</v>
      </c>
      <c r="K613" t="s">
        <v>41</v>
      </c>
      <c r="L613" t="s">
        <v>55</v>
      </c>
      <c r="M613">
        <v>88</v>
      </c>
      <c r="N613">
        <v>201</v>
      </c>
      <c r="O613" t="s">
        <v>30</v>
      </c>
      <c r="P613">
        <v>50</v>
      </c>
      <c r="Q613">
        <v>90</v>
      </c>
      <c r="R613">
        <v>40</v>
      </c>
      <c r="S613">
        <v>140</v>
      </c>
      <c r="T613">
        <v>55</v>
      </c>
      <c r="U613" t="s">
        <v>35</v>
      </c>
    </row>
    <row r="614" spans="1:21" x14ac:dyDescent="0.35">
      <c r="A614">
        <v>915</v>
      </c>
      <c r="B614">
        <v>118</v>
      </c>
      <c r="C614">
        <v>88</v>
      </c>
      <c r="D614" s="1">
        <v>41735</v>
      </c>
      <c r="E614">
        <v>930</v>
      </c>
      <c r="F614">
        <v>172</v>
      </c>
      <c r="G614" t="s">
        <v>21</v>
      </c>
      <c r="H614" t="s">
        <v>29</v>
      </c>
      <c r="I614">
        <v>33</v>
      </c>
      <c r="J614" t="s">
        <v>40</v>
      </c>
      <c r="K614" t="s">
        <v>41</v>
      </c>
      <c r="L614" t="s">
        <v>53</v>
      </c>
      <c r="M614">
        <v>188</v>
      </c>
      <c r="N614">
        <v>309</v>
      </c>
      <c r="O614" t="s">
        <v>30</v>
      </c>
      <c r="P614">
        <v>90</v>
      </c>
      <c r="Q614">
        <v>130</v>
      </c>
      <c r="R614">
        <v>100</v>
      </c>
      <c r="S614">
        <v>220</v>
      </c>
      <c r="T614">
        <v>45</v>
      </c>
      <c r="U614" t="s">
        <v>35</v>
      </c>
    </row>
    <row r="615" spans="1:21" x14ac:dyDescent="0.35">
      <c r="A615">
        <v>580</v>
      </c>
      <c r="B615">
        <v>78</v>
      </c>
      <c r="C615">
        <v>52</v>
      </c>
      <c r="D615" s="1">
        <v>41765</v>
      </c>
      <c r="E615">
        <v>798</v>
      </c>
      <c r="F615">
        <v>119</v>
      </c>
      <c r="G615" t="s">
        <v>39</v>
      </c>
      <c r="H615" t="s">
        <v>29</v>
      </c>
      <c r="I615">
        <v>25</v>
      </c>
      <c r="J615" t="s">
        <v>40</v>
      </c>
      <c r="K615" t="s">
        <v>41</v>
      </c>
      <c r="L615" t="s">
        <v>42</v>
      </c>
      <c r="M615">
        <v>92</v>
      </c>
      <c r="N615">
        <v>210</v>
      </c>
      <c r="O615" t="s">
        <v>47</v>
      </c>
      <c r="P615">
        <v>60</v>
      </c>
      <c r="Q615">
        <v>90</v>
      </c>
      <c r="R615">
        <v>40</v>
      </c>
      <c r="S615">
        <v>150</v>
      </c>
      <c r="T615">
        <v>57</v>
      </c>
      <c r="U615" t="s">
        <v>27</v>
      </c>
    </row>
    <row r="616" spans="1:21" x14ac:dyDescent="0.35">
      <c r="A616">
        <v>918</v>
      </c>
      <c r="B616">
        <v>88</v>
      </c>
      <c r="C616">
        <v>15</v>
      </c>
      <c r="D616" s="1">
        <v>41796</v>
      </c>
      <c r="E616">
        <v>561</v>
      </c>
      <c r="F616">
        <v>112</v>
      </c>
      <c r="G616" t="s">
        <v>39</v>
      </c>
      <c r="H616" t="s">
        <v>29</v>
      </c>
      <c r="I616">
        <v>29</v>
      </c>
      <c r="J616" t="s">
        <v>40</v>
      </c>
      <c r="K616" t="s">
        <v>45</v>
      </c>
      <c r="L616" t="s">
        <v>52</v>
      </c>
      <c r="M616">
        <v>105</v>
      </c>
      <c r="N616">
        <v>213</v>
      </c>
      <c r="O616" t="s">
        <v>47</v>
      </c>
      <c r="P616">
        <v>100</v>
      </c>
      <c r="Q616">
        <v>130</v>
      </c>
      <c r="R616">
        <v>90</v>
      </c>
      <c r="S616">
        <v>230</v>
      </c>
      <c r="T616">
        <v>41</v>
      </c>
      <c r="U616" t="s">
        <v>35</v>
      </c>
    </row>
    <row r="617" spans="1:21" x14ac:dyDescent="0.35">
      <c r="A617">
        <v>405</v>
      </c>
      <c r="B617">
        <v>102</v>
      </c>
      <c r="C617">
        <v>72</v>
      </c>
      <c r="D617" s="1">
        <v>41826</v>
      </c>
      <c r="E617">
        <v>-2003</v>
      </c>
      <c r="F617">
        <v>143</v>
      </c>
      <c r="G617" t="s">
        <v>39</v>
      </c>
      <c r="H617" t="s">
        <v>29</v>
      </c>
      <c r="I617">
        <v>31</v>
      </c>
      <c r="J617" t="s">
        <v>40</v>
      </c>
      <c r="K617" t="s">
        <v>41</v>
      </c>
      <c r="L617" t="s">
        <v>55</v>
      </c>
      <c r="M617">
        <v>132</v>
      </c>
      <c r="N617">
        <v>261</v>
      </c>
      <c r="O617" t="s">
        <v>47</v>
      </c>
      <c r="P617">
        <v>80</v>
      </c>
      <c r="Q617">
        <v>100</v>
      </c>
      <c r="R617">
        <v>60</v>
      </c>
      <c r="S617">
        <v>180</v>
      </c>
      <c r="T617">
        <v>54</v>
      </c>
      <c r="U617" t="s">
        <v>35</v>
      </c>
    </row>
    <row r="618" spans="1:21" x14ac:dyDescent="0.35">
      <c r="A618">
        <v>985</v>
      </c>
      <c r="B618">
        <v>101</v>
      </c>
      <c r="C618">
        <v>46</v>
      </c>
      <c r="D618" s="1">
        <v>41857</v>
      </c>
      <c r="E618">
        <v>552</v>
      </c>
      <c r="F618">
        <v>130</v>
      </c>
      <c r="G618" t="s">
        <v>39</v>
      </c>
      <c r="H618" t="s">
        <v>29</v>
      </c>
      <c r="I618">
        <v>33</v>
      </c>
      <c r="J618" t="s">
        <v>23</v>
      </c>
      <c r="K618" t="s">
        <v>24</v>
      </c>
      <c r="L618" t="s">
        <v>61</v>
      </c>
      <c r="M618">
        <v>126</v>
      </c>
      <c r="N618">
        <v>246</v>
      </c>
      <c r="O618" t="s">
        <v>56</v>
      </c>
      <c r="P618">
        <v>90</v>
      </c>
      <c r="Q618">
        <v>120</v>
      </c>
      <c r="R618">
        <v>80</v>
      </c>
      <c r="S618">
        <v>210</v>
      </c>
      <c r="T618">
        <v>45</v>
      </c>
      <c r="U618" t="s">
        <v>27</v>
      </c>
    </row>
    <row r="619" spans="1:21" x14ac:dyDescent="0.35">
      <c r="A619">
        <v>505</v>
      </c>
      <c r="B619">
        <v>15</v>
      </c>
      <c r="C619">
        <v>3</v>
      </c>
      <c r="D619" s="1">
        <v>41888</v>
      </c>
      <c r="E619">
        <v>848</v>
      </c>
      <c r="F619">
        <v>24</v>
      </c>
      <c r="G619" t="s">
        <v>39</v>
      </c>
      <c r="H619" t="s">
        <v>29</v>
      </c>
      <c r="I619">
        <v>4</v>
      </c>
      <c r="J619" t="s">
        <v>23</v>
      </c>
      <c r="K619" t="s">
        <v>24</v>
      </c>
      <c r="L619" t="s">
        <v>61</v>
      </c>
      <c r="M619">
        <v>13</v>
      </c>
      <c r="N619">
        <v>42</v>
      </c>
      <c r="O619" t="s">
        <v>101</v>
      </c>
      <c r="P619">
        <v>10</v>
      </c>
      <c r="Q619">
        <v>20</v>
      </c>
      <c r="R619">
        <v>10</v>
      </c>
      <c r="S619">
        <v>30</v>
      </c>
      <c r="T619">
        <v>15</v>
      </c>
      <c r="U619" t="s">
        <v>27</v>
      </c>
    </row>
    <row r="620" spans="1:21" x14ac:dyDescent="0.35">
      <c r="A620">
        <v>337</v>
      </c>
      <c r="B620">
        <v>82</v>
      </c>
      <c r="C620">
        <v>16</v>
      </c>
      <c r="D620" s="1">
        <v>41918</v>
      </c>
      <c r="E620">
        <v>601</v>
      </c>
      <c r="F620">
        <v>102</v>
      </c>
      <c r="G620" t="s">
        <v>39</v>
      </c>
      <c r="H620" t="s">
        <v>29</v>
      </c>
      <c r="I620">
        <v>31</v>
      </c>
      <c r="J620" t="s">
        <v>23</v>
      </c>
      <c r="K620" t="s">
        <v>24</v>
      </c>
      <c r="L620" t="s">
        <v>25</v>
      </c>
      <c r="M620">
        <v>56</v>
      </c>
      <c r="N620">
        <v>196</v>
      </c>
      <c r="O620" t="s">
        <v>56</v>
      </c>
      <c r="P620">
        <v>70</v>
      </c>
      <c r="Q620">
        <v>100</v>
      </c>
      <c r="R620">
        <v>40</v>
      </c>
      <c r="S620">
        <v>170</v>
      </c>
      <c r="T620">
        <v>64</v>
      </c>
      <c r="U620" t="s">
        <v>27</v>
      </c>
    </row>
    <row r="621" spans="1:21" x14ac:dyDescent="0.35">
      <c r="A621">
        <v>405</v>
      </c>
      <c r="B621">
        <v>94</v>
      </c>
      <c r="C621">
        <v>2</v>
      </c>
      <c r="D621" s="1">
        <v>41949</v>
      </c>
      <c r="E621">
        <v>694</v>
      </c>
      <c r="F621">
        <v>130</v>
      </c>
      <c r="G621" t="s">
        <v>39</v>
      </c>
      <c r="H621" t="s">
        <v>29</v>
      </c>
      <c r="I621">
        <v>85</v>
      </c>
      <c r="J621" t="s">
        <v>23</v>
      </c>
      <c r="K621" t="s">
        <v>24</v>
      </c>
      <c r="L621" t="s">
        <v>25</v>
      </c>
      <c r="M621">
        <v>22</v>
      </c>
      <c r="N621">
        <v>239</v>
      </c>
      <c r="O621" t="s">
        <v>47</v>
      </c>
      <c r="P621">
        <v>80</v>
      </c>
      <c r="Q621">
        <v>120</v>
      </c>
      <c r="R621">
        <v>20</v>
      </c>
      <c r="S621">
        <v>200</v>
      </c>
      <c r="T621">
        <v>115</v>
      </c>
      <c r="U621" t="s">
        <v>27</v>
      </c>
    </row>
    <row r="622" spans="1:21" x14ac:dyDescent="0.35">
      <c r="A622">
        <v>409</v>
      </c>
      <c r="B622">
        <v>241</v>
      </c>
      <c r="C622">
        <v>39</v>
      </c>
      <c r="D622" s="1">
        <v>41979</v>
      </c>
      <c r="E622">
        <v>1321</v>
      </c>
      <c r="F622">
        <v>284</v>
      </c>
      <c r="G622" t="s">
        <v>21</v>
      </c>
      <c r="H622" t="s">
        <v>29</v>
      </c>
      <c r="I622">
        <v>74</v>
      </c>
      <c r="J622" t="s">
        <v>40</v>
      </c>
      <c r="K622" t="s">
        <v>45</v>
      </c>
      <c r="L622" t="s">
        <v>52</v>
      </c>
      <c r="M622">
        <v>279</v>
      </c>
      <c r="N622">
        <v>559</v>
      </c>
      <c r="O622" t="s">
        <v>30</v>
      </c>
      <c r="P622">
        <v>280</v>
      </c>
      <c r="Q622">
        <v>340</v>
      </c>
      <c r="R622">
        <v>240</v>
      </c>
      <c r="S622">
        <v>620</v>
      </c>
      <c r="T622">
        <v>96</v>
      </c>
      <c r="U622" t="s">
        <v>35</v>
      </c>
    </row>
    <row r="623" spans="1:21" x14ac:dyDescent="0.35">
      <c r="A623">
        <v>254</v>
      </c>
      <c r="B623">
        <v>123</v>
      </c>
      <c r="C623">
        <v>87</v>
      </c>
      <c r="D623" t="s">
        <v>436</v>
      </c>
      <c r="E623">
        <v>959</v>
      </c>
      <c r="F623">
        <v>179</v>
      </c>
      <c r="G623" t="s">
        <v>21</v>
      </c>
      <c r="H623" t="s">
        <v>29</v>
      </c>
      <c r="I623">
        <v>34</v>
      </c>
      <c r="J623" t="s">
        <v>40</v>
      </c>
      <c r="K623" t="s">
        <v>41</v>
      </c>
      <c r="L623" t="s">
        <v>53</v>
      </c>
      <c r="M623">
        <v>197</v>
      </c>
      <c r="N623">
        <v>322</v>
      </c>
      <c r="O623" t="s">
        <v>30</v>
      </c>
      <c r="P623">
        <v>90</v>
      </c>
      <c r="Q623">
        <v>140</v>
      </c>
      <c r="R623">
        <v>110</v>
      </c>
      <c r="S623">
        <v>230</v>
      </c>
      <c r="T623">
        <v>46</v>
      </c>
      <c r="U623" t="s">
        <v>35</v>
      </c>
    </row>
    <row r="624" spans="1:21" x14ac:dyDescent="0.35">
      <c r="A624">
        <v>505</v>
      </c>
      <c r="B624">
        <v>92</v>
      </c>
      <c r="C624">
        <v>-16</v>
      </c>
      <c r="D624" t="s">
        <v>437</v>
      </c>
      <c r="E624">
        <v>1898</v>
      </c>
      <c r="F624">
        <v>68</v>
      </c>
      <c r="G624" t="s">
        <v>39</v>
      </c>
      <c r="H624" t="s">
        <v>29</v>
      </c>
      <c r="I624">
        <v>28</v>
      </c>
      <c r="J624" t="s">
        <v>40</v>
      </c>
      <c r="K624" t="s">
        <v>45</v>
      </c>
      <c r="L624" t="s">
        <v>46</v>
      </c>
      <c r="M624">
        <v>24</v>
      </c>
      <c r="N624">
        <v>171</v>
      </c>
      <c r="O624" t="s">
        <v>101</v>
      </c>
      <c r="P624">
        <v>100</v>
      </c>
      <c r="Q624">
        <v>90</v>
      </c>
      <c r="R624">
        <v>40</v>
      </c>
      <c r="S624">
        <v>190</v>
      </c>
      <c r="T624">
        <v>52</v>
      </c>
      <c r="U624" t="s">
        <v>27</v>
      </c>
    </row>
    <row r="625" spans="1:21" x14ac:dyDescent="0.35">
      <c r="A625">
        <v>918</v>
      </c>
      <c r="B625">
        <v>88</v>
      </c>
      <c r="C625">
        <v>47</v>
      </c>
      <c r="D625" t="s">
        <v>438</v>
      </c>
      <c r="E625">
        <v>817</v>
      </c>
      <c r="F625">
        <v>133</v>
      </c>
      <c r="G625" t="s">
        <v>39</v>
      </c>
      <c r="H625" t="s">
        <v>29</v>
      </c>
      <c r="I625">
        <v>29</v>
      </c>
      <c r="J625" t="s">
        <v>40</v>
      </c>
      <c r="K625" t="s">
        <v>41</v>
      </c>
      <c r="L625" t="s">
        <v>42</v>
      </c>
      <c r="M625">
        <v>107</v>
      </c>
      <c r="N625">
        <v>236</v>
      </c>
      <c r="O625" t="s">
        <v>47</v>
      </c>
      <c r="P625">
        <v>60</v>
      </c>
      <c r="Q625">
        <v>110</v>
      </c>
      <c r="R625">
        <v>60</v>
      </c>
      <c r="S625">
        <v>170</v>
      </c>
      <c r="T625">
        <v>61</v>
      </c>
      <c r="U625" t="s">
        <v>27</v>
      </c>
    </row>
    <row r="626" spans="1:21" x14ac:dyDescent="0.35">
      <c r="A626">
        <v>985</v>
      </c>
      <c r="B626">
        <v>49</v>
      </c>
      <c r="C626">
        <v>-2</v>
      </c>
      <c r="D626" t="s">
        <v>439</v>
      </c>
      <c r="E626">
        <v>845</v>
      </c>
      <c r="F626">
        <v>71</v>
      </c>
      <c r="G626" t="s">
        <v>39</v>
      </c>
      <c r="H626" t="s">
        <v>29</v>
      </c>
      <c r="I626">
        <v>13</v>
      </c>
      <c r="J626" t="s">
        <v>40</v>
      </c>
      <c r="K626" t="s">
        <v>45</v>
      </c>
      <c r="L626" t="s">
        <v>52</v>
      </c>
      <c r="M626">
        <v>68</v>
      </c>
      <c r="N626">
        <v>128</v>
      </c>
      <c r="O626" t="s">
        <v>56</v>
      </c>
      <c r="P626">
        <v>50</v>
      </c>
      <c r="Q626">
        <v>90</v>
      </c>
      <c r="R626">
        <v>70</v>
      </c>
      <c r="S626">
        <v>140</v>
      </c>
      <c r="T626">
        <v>25</v>
      </c>
      <c r="U626" t="s">
        <v>35</v>
      </c>
    </row>
    <row r="627" spans="1:21" x14ac:dyDescent="0.35">
      <c r="A627">
        <v>505</v>
      </c>
      <c r="B627">
        <v>48</v>
      </c>
      <c r="C627">
        <v>-10</v>
      </c>
      <c r="D627" t="s">
        <v>440</v>
      </c>
      <c r="E627">
        <v>462</v>
      </c>
      <c r="F627">
        <v>74</v>
      </c>
      <c r="G627" t="s">
        <v>39</v>
      </c>
      <c r="H627" t="s">
        <v>29</v>
      </c>
      <c r="I627">
        <v>15</v>
      </c>
      <c r="J627" t="s">
        <v>40</v>
      </c>
      <c r="K627" t="s">
        <v>45</v>
      </c>
      <c r="L627" t="s">
        <v>52</v>
      </c>
      <c r="M627">
        <v>40</v>
      </c>
      <c r="N627">
        <v>130</v>
      </c>
      <c r="O627" t="s">
        <v>101</v>
      </c>
      <c r="P627">
        <v>50</v>
      </c>
      <c r="Q627">
        <v>90</v>
      </c>
      <c r="R627">
        <v>50</v>
      </c>
      <c r="S627">
        <v>140</v>
      </c>
      <c r="T627">
        <v>47</v>
      </c>
      <c r="U627" t="s">
        <v>35</v>
      </c>
    </row>
    <row r="628" spans="1:21" x14ac:dyDescent="0.35">
      <c r="A628">
        <v>580</v>
      </c>
      <c r="B628">
        <v>81</v>
      </c>
      <c r="C628">
        <v>-2</v>
      </c>
      <c r="D628" t="s">
        <v>441</v>
      </c>
      <c r="E628">
        <v>551</v>
      </c>
      <c r="F628">
        <v>104</v>
      </c>
      <c r="G628" t="s">
        <v>39</v>
      </c>
      <c r="H628" t="s">
        <v>29</v>
      </c>
      <c r="I628">
        <v>26</v>
      </c>
      <c r="J628" t="s">
        <v>40</v>
      </c>
      <c r="K628" t="s">
        <v>45</v>
      </c>
      <c r="L628" t="s">
        <v>52</v>
      </c>
      <c r="M628">
        <v>98</v>
      </c>
      <c r="N628">
        <v>197</v>
      </c>
      <c r="O628" t="s">
        <v>47</v>
      </c>
      <c r="P628">
        <v>90</v>
      </c>
      <c r="Q628">
        <v>130</v>
      </c>
      <c r="R628">
        <v>100</v>
      </c>
      <c r="S628">
        <v>220</v>
      </c>
      <c r="T628">
        <v>38</v>
      </c>
      <c r="U628" t="s">
        <v>35</v>
      </c>
    </row>
    <row r="629" spans="1:21" x14ac:dyDescent="0.35">
      <c r="A629">
        <v>505</v>
      </c>
      <c r="B629">
        <v>20</v>
      </c>
      <c r="C629">
        <v>-12</v>
      </c>
      <c r="D629" t="s">
        <v>442</v>
      </c>
      <c r="E629">
        <v>-598</v>
      </c>
      <c r="F629">
        <v>25</v>
      </c>
      <c r="G629" t="s">
        <v>39</v>
      </c>
      <c r="H629" t="s">
        <v>29</v>
      </c>
      <c r="I629">
        <v>7</v>
      </c>
      <c r="J629" t="s">
        <v>40</v>
      </c>
      <c r="K629" t="s">
        <v>41</v>
      </c>
      <c r="L629" t="s">
        <v>55</v>
      </c>
      <c r="M629">
        <v>-22</v>
      </c>
      <c r="N629">
        <v>48</v>
      </c>
      <c r="O629" t="s">
        <v>101</v>
      </c>
      <c r="P629">
        <v>10</v>
      </c>
      <c r="Q629">
        <v>20</v>
      </c>
      <c r="R629">
        <v>-10</v>
      </c>
      <c r="S629">
        <v>30</v>
      </c>
      <c r="T629">
        <v>40</v>
      </c>
      <c r="U629" t="s">
        <v>35</v>
      </c>
    </row>
    <row r="630" spans="1:21" x14ac:dyDescent="0.35">
      <c r="A630">
        <v>918</v>
      </c>
      <c r="B630">
        <v>134</v>
      </c>
      <c r="C630">
        <v>90</v>
      </c>
      <c r="D630" t="s">
        <v>443</v>
      </c>
      <c r="E630">
        <v>-2248</v>
      </c>
      <c r="F630">
        <v>186</v>
      </c>
      <c r="G630" t="s">
        <v>39</v>
      </c>
      <c r="H630" t="s">
        <v>29</v>
      </c>
      <c r="I630">
        <v>41</v>
      </c>
      <c r="J630" t="s">
        <v>40</v>
      </c>
      <c r="K630" t="s">
        <v>41</v>
      </c>
      <c r="L630" t="s">
        <v>55</v>
      </c>
      <c r="M630">
        <v>180</v>
      </c>
      <c r="N630">
        <v>341</v>
      </c>
      <c r="O630" t="s">
        <v>47</v>
      </c>
      <c r="P630">
        <v>100</v>
      </c>
      <c r="Q630">
        <v>140</v>
      </c>
      <c r="R630">
        <v>90</v>
      </c>
      <c r="S630">
        <v>240</v>
      </c>
      <c r="T630">
        <v>65</v>
      </c>
      <c r="U630" t="s">
        <v>35</v>
      </c>
    </row>
    <row r="631" spans="1:21" x14ac:dyDescent="0.35">
      <c r="A631">
        <v>985</v>
      </c>
      <c r="B631">
        <v>94</v>
      </c>
      <c r="C631">
        <v>44</v>
      </c>
      <c r="D631" t="s">
        <v>444</v>
      </c>
      <c r="E631">
        <v>540</v>
      </c>
      <c r="F631">
        <v>120</v>
      </c>
      <c r="G631" t="s">
        <v>39</v>
      </c>
      <c r="H631" t="s">
        <v>29</v>
      </c>
      <c r="I631">
        <v>31</v>
      </c>
      <c r="J631" t="s">
        <v>23</v>
      </c>
      <c r="K631" t="s">
        <v>24</v>
      </c>
      <c r="L631" t="s">
        <v>61</v>
      </c>
      <c r="M631">
        <v>114</v>
      </c>
      <c r="N631">
        <v>228</v>
      </c>
      <c r="O631" t="s">
        <v>56</v>
      </c>
      <c r="P631">
        <v>80</v>
      </c>
      <c r="Q631">
        <v>110</v>
      </c>
      <c r="R631">
        <v>70</v>
      </c>
      <c r="S631">
        <v>190</v>
      </c>
      <c r="T631">
        <v>43</v>
      </c>
      <c r="U631" t="s">
        <v>27</v>
      </c>
    </row>
    <row r="632" spans="1:21" x14ac:dyDescent="0.35">
      <c r="A632">
        <v>505</v>
      </c>
      <c r="B632">
        <v>16</v>
      </c>
      <c r="C632">
        <v>3</v>
      </c>
      <c r="D632" t="s">
        <v>445</v>
      </c>
      <c r="E632">
        <v>851</v>
      </c>
      <c r="F632">
        <v>25</v>
      </c>
      <c r="G632" t="s">
        <v>39</v>
      </c>
      <c r="H632" t="s">
        <v>29</v>
      </c>
      <c r="I632">
        <v>4</v>
      </c>
      <c r="J632" t="s">
        <v>23</v>
      </c>
      <c r="K632" t="s">
        <v>24</v>
      </c>
      <c r="L632" t="s">
        <v>61</v>
      </c>
      <c r="M632">
        <v>13</v>
      </c>
      <c r="N632">
        <v>44</v>
      </c>
      <c r="O632" t="s">
        <v>101</v>
      </c>
      <c r="P632">
        <v>10</v>
      </c>
      <c r="Q632">
        <v>20</v>
      </c>
      <c r="R632">
        <v>10</v>
      </c>
      <c r="S632">
        <v>30</v>
      </c>
      <c r="T632">
        <v>16</v>
      </c>
      <c r="U632" t="s">
        <v>27</v>
      </c>
    </row>
    <row r="633" spans="1:21" x14ac:dyDescent="0.35">
      <c r="A633">
        <v>580</v>
      </c>
      <c r="B633">
        <v>105</v>
      </c>
      <c r="C633">
        <v>0</v>
      </c>
      <c r="D633" t="s">
        <v>446</v>
      </c>
      <c r="E633">
        <v>716</v>
      </c>
      <c r="F633">
        <v>145</v>
      </c>
      <c r="G633" t="s">
        <v>39</v>
      </c>
      <c r="H633" t="s">
        <v>29</v>
      </c>
      <c r="I633">
        <v>95</v>
      </c>
      <c r="J633" t="s">
        <v>23</v>
      </c>
      <c r="K633" t="s">
        <v>24</v>
      </c>
      <c r="L633" t="s">
        <v>25</v>
      </c>
      <c r="M633">
        <v>30</v>
      </c>
      <c r="N633">
        <v>266</v>
      </c>
      <c r="O633" t="s">
        <v>47</v>
      </c>
      <c r="P633">
        <v>90</v>
      </c>
      <c r="Q633">
        <v>140</v>
      </c>
      <c r="R633">
        <v>30</v>
      </c>
      <c r="S633">
        <v>230</v>
      </c>
      <c r="T633">
        <v>125</v>
      </c>
      <c r="U633" t="s">
        <v>27</v>
      </c>
    </row>
    <row r="634" spans="1:21" x14ac:dyDescent="0.35">
      <c r="A634">
        <v>860</v>
      </c>
      <c r="B634">
        <v>125</v>
      </c>
      <c r="C634">
        <v>-15</v>
      </c>
      <c r="D634" t="s">
        <v>447</v>
      </c>
      <c r="E634">
        <v>1119</v>
      </c>
      <c r="F634">
        <v>188</v>
      </c>
      <c r="G634" t="s">
        <v>39</v>
      </c>
      <c r="H634" t="s">
        <v>31</v>
      </c>
      <c r="I634">
        <v>41</v>
      </c>
      <c r="J634" t="s">
        <v>40</v>
      </c>
      <c r="K634" t="s">
        <v>45</v>
      </c>
      <c r="L634" t="s">
        <v>52</v>
      </c>
      <c r="M634">
        <v>115</v>
      </c>
      <c r="N634">
        <v>313</v>
      </c>
      <c r="O634" t="s">
        <v>44</v>
      </c>
      <c r="P634">
        <v>100</v>
      </c>
      <c r="Q634">
        <v>160</v>
      </c>
      <c r="R634">
        <v>130</v>
      </c>
      <c r="S634">
        <v>260</v>
      </c>
      <c r="T634">
        <v>73</v>
      </c>
      <c r="U634" t="s">
        <v>35</v>
      </c>
    </row>
    <row r="635" spans="1:21" x14ac:dyDescent="0.35">
      <c r="A635">
        <v>203</v>
      </c>
      <c r="B635">
        <v>60</v>
      </c>
      <c r="C635">
        <v>-39</v>
      </c>
      <c r="D635" t="s">
        <v>448</v>
      </c>
      <c r="E635">
        <v>606</v>
      </c>
      <c r="F635">
        <v>84</v>
      </c>
      <c r="G635" t="s">
        <v>39</v>
      </c>
      <c r="H635" t="s">
        <v>31</v>
      </c>
      <c r="I635">
        <v>54</v>
      </c>
      <c r="J635" t="s">
        <v>40</v>
      </c>
      <c r="K635" t="s">
        <v>41</v>
      </c>
      <c r="L635" t="s">
        <v>53</v>
      </c>
      <c r="M635">
        <v>1</v>
      </c>
      <c r="N635">
        <v>144</v>
      </c>
      <c r="O635" t="s">
        <v>44</v>
      </c>
      <c r="P635">
        <v>40</v>
      </c>
      <c r="Q635">
        <v>90</v>
      </c>
      <c r="R635">
        <v>40</v>
      </c>
      <c r="S635">
        <v>130</v>
      </c>
      <c r="T635">
        <v>83</v>
      </c>
      <c r="U635" t="s">
        <v>35</v>
      </c>
    </row>
    <row r="636" spans="1:21" x14ac:dyDescent="0.35">
      <c r="A636">
        <v>203</v>
      </c>
      <c r="B636">
        <v>130</v>
      </c>
      <c r="C636">
        <v>-8</v>
      </c>
      <c r="D636" t="s">
        <v>449</v>
      </c>
      <c r="E636">
        <v>1134</v>
      </c>
      <c r="F636">
        <v>195</v>
      </c>
      <c r="G636" t="s">
        <v>39</v>
      </c>
      <c r="H636" t="s">
        <v>31</v>
      </c>
      <c r="I636">
        <v>42</v>
      </c>
      <c r="J636" t="s">
        <v>40</v>
      </c>
      <c r="K636" t="s">
        <v>45</v>
      </c>
      <c r="L636" t="s">
        <v>52</v>
      </c>
      <c r="M636">
        <v>122</v>
      </c>
      <c r="N636">
        <v>325</v>
      </c>
      <c r="O636" t="s">
        <v>44</v>
      </c>
      <c r="P636">
        <v>110</v>
      </c>
      <c r="Q636">
        <v>180</v>
      </c>
      <c r="R636">
        <v>130</v>
      </c>
      <c r="S636">
        <v>290</v>
      </c>
      <c r="T636">
        <v>73</v>
      </c>
      <c r="U636" t="s">
        <v>35</v>
      </c>
    </row>
    <row r="637" spans="1:21" x14ac:dyDescent="0.35">
      <c r="A637">
        <v>203</v>
      </c>
      <c r="B637">
        <v>115</v>
      </c>
      <c r="C637">
        <v>-5</v>
      </c>
      <c r="D637" t="s">
        <v>450</v>
      </c>
      <c r="E637">
        <v>1166</v>
      </c>
      <c r="F637">
        <v>174</v>
      </c>
      <c r="G637" t="s">
        <v>39</v>
      </c>
      <c r="H637" t="s">
        <v>31</v>
      </c>
      <c r="I637">
        <v>37</v>
      </c>
      <c r="J637" t="s">
        <v>40</v>
      </c>
      <c r="K637" t="s">
        <v>45</v>
      </c>
      <c r="L637" t="s">
        <v>52</v>
      </c>
      <c r="M637">
        <v>105</v>
      </c>
      <c r="N637">
        <v>289</v>
      </c>
      <c r="O637" t="s">
        <v>44</v>
      </c>
      <c r="P637">
        <v>100</v>
      </c>
      <c r="Q637">
        <v>160</v>
      </c>
      <c r="R637">
        <v>110</v>
      </c>
      <c r="S637">
        <v>260</v>
      </c>
      <c r="T637">
        <v>69</v>
      </c>
      <c r="U637" t="s">
        <v>35</v>
      </c>
    </row>
    <row r="638" spans="1:21" x14ac:dyDescent="0.35">
      <c r="A638">
        <v>203</v>
      </c>
      <c r="B638">
        <v>125</v>
      </c>
      <c r="C638">
        <v>41</v>
      </c>
      <c r="D638" t="s">
        <v>451</v>
      </c>
      <c r="E638">
        <v>1119</v>
      </c>
      <c r="F638">
        <v>188</v>
      </c>
      <c r="G638" t="s">
        <v>39</v>
      </c>
      <c r="H638" t="s">
        <v>31</v>
      </c>
      <c r="I638">
        <v>41</v>
      </c>
      <c r="J638" t="s">
        <v>40</v>
      </c>
      <c r="K638" t="s">
        <v>45</v>
      </c>
      <c r="L638" t="s">
        <v>52</v>
      </c>
      <c r="M638">
        <v>171</v>
      </c>
      <c r="N638">
        <v>334</v>
      </c>
      <c r="O638" t="s">
        <v>44</v>
      </c>
      <c r="P638">
        <v>100</v>
      </c>
      <c r="Q638">
        <v>160</v>
      </c>
      <c r="R638">
        <v>130</v>
      </c>
      <c r="S638">
        <v>260</v>
      </c>
      <c r="T638">
        <v>73</v>
      </c>
      <c r="U638" t="s">
        <v>35</v>
      </c>
    </row>
    <row r="639" spans="1:21" x14ac:dyDescent="0.35">
      <c r="A639">
        <v>959</v>
      </c>
      <c r="B639">
        <v>60</v>
      </c>
      <c r="C639">
        <v>-39</v>
      </c>
      <c r="D639" t="s">
        <v>452</v>
      </c>
      <c r="E639">
        <v>606</v>
      </c>
      <c r="F639">
        <v>84</v>
      </c>
      <c r="G639" t="s">
        <v>39</v>
      </c>
      <c r="H639" t="s">
        <v>31</v>
      </c>
      <c r="I639">
        <v>54</v>
      </c>
      <c r="J639" t="s">
        <v>40</v>
      </c>
      <c r="K639" t="s">
        <v>41</v>
      </c>
      <c r="L639" t="s">
        <v>53</v>
      </c>
      <c r="M639">
        <v>1</v>
      </c>
      <c r="N639">
        <v>153</v>
      </c>
      <c r="O639" t="s">
        <v>44</v>
      </c>
      <c r="P639">
        <v>40</v>
      </c>
      <c r="Q639">
        <v>90</v>
      </c>
      <c r="R639">
        <v>40</v>
      </c>
      <c r="S639">
        <v>130</v>
      </c>
      <c r="T639">
        <v>83</v>
      </c>
      <c r="U639" t="s">
        <v>35</v>
      </c>
    </row>
    <row r="640" spans="1:21" x14ac:dyDescent="0.35">
      <c r="A640">
        <v>203</v>
      </c>
      <c r="B640">
        <v>130</v>
      </c>
      <c r="C640">
        <v>51</v>
      </c>
      <c r="D640" t="s">
        <v>453</v>
      </c>
      <c r="E640">
        <v>1134</v>
      </c>
      <c r="F640">
        <v>195</v>
      </c>
      <c r="G640" t="s">
        <v>39</v>
      </c>
      <c r="H640" t="s">
        <v>31</v>
      </c>
      <c r="I640">
        <v>42</v>
      </c>
      <c r="J640" t="s">
        <v>40</v>
      </c>
      <c r="K640" t="s">
        <v>45</v>
      </c>
      <c r="L640" t="s">
        <v>52</v>
      </c>
      <c r="M640">
        <v>181</v>
      </c>
      <c r="N640">
        <v>346</v>
      </c>
      <c r="O640" t="s">
        <v>44</v>
      </c>
      <c r="P640">
        <v>110</v>
      </c>
      <c r="Q640">
        <v>180</v>
      </c>
      <c r="R640">
        <v>130</v>
      </c>
      <c r="S640">
        <v>290</v>
      </c>
      <c r="T640">
        <v>73</v>
      </c>
      <c r="U640" t="s">
        <v>35</v>
      </c>
    </row>
    <row r="641" spans="1:21" x14ac:dyDescent="0.35">
      <c r="A641">
        <v>959</v>
      </c>
      <c r="B641">
        <v>115</v>
      </c>
      <c r="C641">
        <v>46</v>
      </c>
      <c r="D641" s="1">
        <v>41646</v>
      </c>
      <c r="E641">
        <v>1166</v>
      </c>
      <c r="F641">
        <v>174</v>
      </c>
      <c r="G641" t="s">
        <v>39</v>
      </c>
      <c r="H641" t="s">
        <v>31</v>
      </c>
      <c r="I641">
        <v>37</v>
      </c>
      <c r="J641" t="s">
        <v>40</v>
      </c>
      <c r="K641" t="s">
        <v>45</v>
      </c>
      <c r="L641" t="s">
        <v>52</v>
      </c>
      <c r="M641">
        <v>156</v>
      </c>
      <c r="N641">
        <v>308</v>
      </c>
      <c r="O641" t="s">
        <v>44</v>
      </c>
      <c r="P641">
        <v>100</v>
      </c>
      <c r="Q641">
        <v>160</v>
      </c>
      <c r="R641">
        <v>110</v>
      </c>
      <c r="S641">
        <v>260</v>
      </c>
      <c r="T641">
        <v>69</v>
      </c>
      <c r="U641" t="s">
        <v>35</v>
      </c>
    </row>
    <row r="642" spans="1:21" x14ac:dyDescent="0.35">
      <c r="A642">
        <v>561</v>
      </c>
      <c r="B642">
        <v>91</v>
      </c>
      <c r="C642">
        <v>-14</v>
      </c>
      <c r="D642" s="1">
        <v>41677</v>
      </c>
      <c r="E642">
        <v>656</v>
      </c>
      <c r="F642">
        <v>127</v>
      </c>
      <c r="G642" t="s">
        <v>21</v>
      </c>
      <c r="H642" t="s">
        <v>31</v>
      </c>
      <c r="I642">
        <v>28</v>
      </c>
      <c r="J642" t="s">
        <v>40</v>
      </c>
      <c r="K642" t="s">
        <v>45</v>
      </c>
      <c r="L642" t="s">
        <v>46</v>
      </c>
      <c r="M642">
        <v>76</v>
      </c>
      <c r="N642">
        <v>218</v>
      </c>
      <c r="O642" t="s">
        <v>34</v>
      </c>
      <c r="P642">
        <v>70</v>
      </c>
      <c r="Q642">
        <v>110</v>
      </c>
      <c r="R642">
        <v>90</v>
      </c>
      <c r="S642">
        <v>180</v>
      </c>
      <c r="T642">
        <v>51</v>
      </c>
      <c r="U642" t="s">
        <v>27</v>
      </c>
    </row>
    <row r="643" spans="1:21" x14ac:dyDescent="0.35">
      <c r="A643">
        <v>239</v>
      </c>
      <c r="B643">
        <v>86</v>
      </c>
      <c r="C643">
        <v>-30</v>
      </c>
      <c r="D643" s="1">
        <v>41705</v>
      </c>
      <c r="E643">
        <v>547</v>
      </c>
      <c r="F643">
        <v>116</v>
      </c>
      <c r="G643" t="s">
        <v>21</v>
      </c>
      <c r="H643" t="s">
        <v>31</v>
      </c>
      <c r="I643">
        <v>28</v>
      </c>
      <c r="J643" t="s">
        <v>40</v>
      </c>
      <c r="K643" t="s">
        <v>41</v>
      </c>
      <c r="L643" t="s">
        <v>42</v>
      </c>
      <c r="M643">
        <v>60</v>
      </c>
      <c r="N643">
        <v>202</v>
      </c>
      <c r="O643" t="s">
        <v>34</v>
      </c>
      <c r="P643">
        <v>70</v>
      </c>
      <c r="Q643">
        <v>110</v>
      </c>
      <c r="R643">
        <v>90</v>
      </c>
      <c r="S643">
        <v>180</v>
      </c>
      <c r="T643">
        <v>56</v>
      </c>
      <c r="U643" t="s">
        <v>27</v>
      </c>
    </row>
    <row r="644" spans="1:21" x14ac:dyDescent="0.35">
      <c r="A644">
        <v>407</v>
      </c>
      <c r="B644">
        <v>82</v>
      </c>
      <c r="C644">
        <v>-26</v>
      </c>
      <c r="D644" s="1">
        <v>41736</v>
      </c>
      <c r="E644">
        <v>788</v>
      </c>
      <c r="F644">
        <v>123</v>
      </c>
      <c r="G644" t="s">
        <v>21</v>
      </c>
      <c r="H644" t="s">
        <v>31</v>
      </c>
      <c r="I644">
        <v>27</v>
      </c>
      <c r="J644" t="s">
        <v>40</v>
      </c>
      <c r="K644" t="s">
        <v>45</v>
      </c>
      <c r="L644" t="s">
        <v>52</v>
      </c>
      <c r="M644">
        <v>64</v>
      </c>
      <c r="N644">
        <v>205</v>
      </c>
      <c r="O644" t="s">
        <v>34</v>
      </c>
      <c r="P644">
        <v>60</v>
      </c>
      <c r="Q644">
        <v>110</v>
      </c>
      <c r="R644">
        <v>90</v>
      </c>
      <c r="S644">
        <v>170</v>
      </c>
      <c r="T644">
        <v>59</v>
      </c>
      <c r="U644" t="s">
        <v>35</v>
      </c>
    </row>
    <row r="645" spans="1:21" x14ac:dyDescent="0.35">
      <c r="A645">
        <v>857</v>
      </c>
      <c r="B645">
        <v>72</v>
      </c>
      <c r="C645">
        <v>18</v>
      </c>
      <c r="D645" s="1">
        <v>41766</v>
      </c>
      <c r="E645">
        <v>-3004</v>
      </c>
      <c r="F645">
        <v>402</v>
      </c>
      <c r="G645" t="s">
        <v>21</v>
      </c>
      <c r="H645" t="s">
        <v>31</v>
      </c>
      <c r="I645">
        <v>23</v>
      </c>
      <c r="J645" t="s">
        <v>40</v>
      </c>
      <c r="K645" t="s">
        <v>45</v>
      </c>
      <c r="L645" t="s">
        <v>52</v>
      </c>
      <c r="M645">
        <v>348</v>
      </c>
      <c r="N645">
        <v>474</v>
      </c>
      <c r="O645" t="s">
        <v>76</v>
      </c>
      <c r="P645">
        <v>50</v>
      </c>
      <c r="Q645">
        <v>350</v>
      </c>
      <c r="R645">
        <v>330</v>
      </c>
      <c r="S645">
        <v>400</v>
      </c>
      <c r="T645">
        <v>54</v>
      </c>
      <c r="U645" t="s">
        <v>35</v>
      </c>
    </row>
    <row r="646" spans="1:21" x14ac:dyDescent="0.35">
      <c r="A646">
        <v>315</v>
      </c>
      <c r="B646">
        <v>260</v>
      </c>
      <c r="C646">
        <v>17</v>
      </c>
      <c r="D646" s="1">
        <v>41797</v>
      </c>
      <c r="E646">
        <v>2548</v>
      </c>
      <c r="F646">
        <v>390</v>
      </c>
      <c r="G646" t="s">
        <v>21</v>
      </c>
      <c r="H646" t="s">
        <v>31</v>
      </c>
      <c r="I646">
        <v>91</v>
      </c>
      <c r="J646" t="s">
        <v>40</v>
      </c>
      <c r="K646" t="s">
        <v>45</v>
      </c>
      <c r="L646" t="s">
        <v>52</v>
      </c>
      <c r="M646">
        <v>247</v>
      </c>
      <c r="N646">
        <v>650</v>
      </c>
      <c r="O646" t="s">
        <v>277</v>
      </c>
      <c r="P646">
        <v>210</v>
      </c>
      <c r="Q646">
        <v>330</v>
      </c>
      <c r="R646">
        <v>230</v>
      </c>
      <c r="S646">
        <v>540</v>
      </c>
      <c r="T646">
        <v>143</v>
      </c>
      <c r="U646" t="s">
        <v>35</v>
      </c>
    </row>
    <row r="647" spans="1:21" x14ac:dyDescent="0.35">
      <c r="A647">
        <v>239</v>
      </c>
      <c r="B647">
        <v>96</v>
      </c>
      <c r="C647">
        <v>-32</v>
      </c>
      <c r="D647" s="1">
        <v>41827</v>
      </c>
      <c r="E647">
        <v>683</v>
      </c>
      <c r="F647">
        <v>134</v>
      </c>
      <c r="G647" t="s">
        <v>21</v>
      </c>
      <c r="H647" t="s">
        <v>31</v>
      </c>
      <c r="I647">
        <v>87</v>
      </c>
      <c r="J647" t="s">
        <v>40</v>
      </c>
      <c r="K647" t="s">
        <v>41</v>
      </c>
      <c r="L647" t="s">
        <v>53</v>
      </c>
      <c r="M647">
        <v>18</v>
      </c>
      <c r="N647">
        <v>230</v>
      </c>
      <c r="O647" t="s">
        <v>34</v>
      </c>
      <c r="P647">
        <v>80</v>
      </c>
      <c r="Q647">
        <v>130</v>
      </c>
      <c r="R647">
        <v>50</v>
      </c>
      <c r="S647">
        <v>210</v>
      </c>
      <c r="T647">
        <v>116</v>
      </c>
      <c r="U647" t="s">
        <v>35</v>
      </c>
    </row>
    <row r="648" spans="1:21" x14ac:dyDescent="0.35">
      <c r="A648">
        <v>845</v>
      </c>
      <c r="B648">
        <v>125</v>
      </c>
      <c r="C648">
        <v>-32</v>
      </c>
      <c r="D648" s="1">
        <v>41858</v>
      </c>
      <c r="E648">
        <v>3142</v>
      </c>
      <c r="F648">
        <v>-56</v>
      </c>
      <c r="G648" t="s">
        <v>21</v>
      </c>
      <c r="H648" t="s">
        <v>31</v>
      </c>
      <c r="I648">
        <v>113</v>
      </c>
      <c r="J648" t="s">
        <v>40</v>
      </c>
      <c r="K648" t="s">
        <v>41</v>
      </c>
      <c r="L648" t="s">
        <v>53</v>
      </c>
      <c r="M648">
        <v>-202</v>
      </c>
      <c r="N648">
        <v>69</v>
      </c>
      <c r="O648" t="s">
        <v>277</v>
      </c>
      <c r="P648">
        <v>110</v>
      </c>
      <c r="Q648">
        <v>-60</v>
      </c>
      <c r="R648">
        <v>-170</v>
      </c>
      <c r="S648">
        <v>50</v>
      </c>
      <c r="T648">
        <v>146</v>
      </c>
      <c r="U648" t="s">
        <v>35</v>
      </c>
    </row>
    <row r="649" spans="1:21" x14ac:dyDescent="0.35">
      <c r="A649">
        <v>781</v>
      </c>
      <c r="B649">
        <v>161</v>
      </c>
      <c r="C649">
        <v>-28</v>
      </c>
      <c r="D649" s="1">
        <v>41889</v>
      </c>
      <c r="E649">
        <v>1267</v>
      </c>
      <c r="F649">
        <v>161</v>
      </c>
      <c r="G649" t="s">
        <v>21</v>
      </c>
      <c r="H649" t="s">
        <v>31</v>
      </c>
      <c r="I649">
        <v>45</v>
      </c>
      <c r="J649" t="s">
        <v>40</v>
      </c>
      <c r="K649" t="s">
        <v>41</v>
      </c>
      <c r="L649" t="s">
        <v>221</v>
      </c>
      <c r="M649">
        <v>92</v>
      </c>
      <c r="N649">
        <v>322</v>
      </c>
      <c r="O649" t="s">
        <v>76</v>
      </c>
      <c r="P649">
        <v>140</v>
      </c>
      <c r="Q649">
        <v>160</v>
      </c>
      <c r="R649">
        <v>120</v>
      </c>
      <c r="S649">
        <v>300</v>
      </c>
      <c r="T649">
        <v>69</v>
      </c>
      <c r="U649" t="s">
        <v>35</v>
      </c>
    </row>
    <row r="650" spans="1:21" x14ac:dyDescent="0.35">
      <c r="A650">
        <v>718</v>
      </c>
      <c r="B650">
        <v>239</v>
      </c>
      <c r="C650">
        <v>-15</v>
      </c>
      <c r="D650" s="1">
        <v>41919</v>
      </c>
      <c r="E650">
        <v>1197</v>
      </c>
      <c r="F650">
        <v>526</v>
      </c>
      <c r="G650" t="s">
        <v>21</v>
      </c>
      <c r="H650" t="s">
        <v>31</v>
      </c>
      <c r="I650">
        <v>66</v>
      </c>
      <c r="J650" t="s">
        <v>40</v>
      </c>
      <c r="K650" t="s">
        <v>41</v>
      </c>
      <c r="L650" t="s">
        <v>221</v>
      </c>
      <c r="M650">
        <v>435</v>
      </c>
      <c r="N650">
        <v>765</v>
      </c>
      <c r="O650" t="s">
        <v>277</v>
      </c>
      <c r="P650">
        <v>210</v>
      </c>
      <c r="Q650">
        <v>510</v>
      </c>
      <c r="R650">
        <v>450</v>
      </c>
      <c r="S650">
        <v>720</v>
      </c>
      <c r="T650">
        <v>91</v>
      </c>
      <c r="U650" t="s">
        <v>35</v>
      </c>
    </row>
    <row r="651" spans="1:21" x14ac:dyDescent="0.35">
      <c r="A651">
        <v>386</v>
      </c>
      <c r="B651">
        <v>22</v>
      </c>
      <c r="C651">
        <v>-10</v>
      </c>
      <c r="D651" s="1">
        <v>41950</v>
      </c>
      <c r="E651">
        <v>573</v>
      </c>
      <c r="F651">
        <v>29</v>
      </c>
      <c r="G651" t="s">
        <v>21</v>
      </c>
      <c r="H651" t="s">
        <v>31</v>
      </c>
      <c r="I651">
        <v>7</v>
      </c>
      <c r="J651" t="s">
        <v>23</v>
      </c>
      <c r="K651" t="s">
        <v>24</v>
      </c>
      <c r="L651" t="s">
        <v>61</v>
      </c>
      <c r="M651">
        <v>10</v>
      </c>
      <c r="N651">
        <v>51</v>
      </c>
      <c r="O651" t="s">
        <v>34</v>
      </c>
      <c r="P651">
        <v>0</v>
      </c>
      <c r="Q651">
        <v>20</v>
      </c>
      <c r="R651">
        <v>20</v>
      </c>
      <c r="S651">
        <v>20</v>
      </c>
      <c r="T651">
        <v>19</v>
      </c>
      <c r="U651" t="s">
        <v>27</v>
      </c>
    </row>
    <row r="652" spans="1:21" x14ac:dyDescent="0.35">
      <c r="A652">
        <v>845</v>
      </c>
      <c r="B652">
        <v>255</v>
      </c>
      <c r="C652">
        <v>59</v>
      </c>
      <c r="D652" s="1">
        <v>41980</v>
      </c>
      <c r="E652">
        <v>1622</v>
      </c>
      <c r="F652">
        <v>258</v>
      </c>
      <c r="G652" t="s">
        <v>21</v>
      </c>
      <c r="H652" t="s">
        <v>31</v>
      </c>
      <c r="I652">
        <v>96</v>
      </c>
      <c r="J652" t="s">
        <v>23</v>
      </c>
      <c r="K652" t="s">
        <v>24</v>
      </c>
      <c r="L652" t="s">
        <v>25</v>
      </c>
      <c r="M652">
        <v>129</v>
      </c>
      <c r="N652">
        <v>513</v>
      </c>
      <c r="O652" t="s">
        <v>277</v>
      </c>
      <c r="P652">
        <v>140</v>
      </c>
      <c r="Q652">
        <v>150</v>
      </c>
      <c r="R652">
        <v>70</v>
      </c>
      <c r="S652">
        <v>290</v>
      </c>
      <c r="T652">
        <v>129</v>
      </c>
      <c r="U652" t="s">
        <v>27</v>
      </c>
    </row>
    <row r="653" spans="1:21" x14ac:dyDescent="0.35">
      <c r="A653">
        <v>315</v>
      </c>
      <c r="B653">
        <v>239</v>
      </c>
      <c r="C653">
        <v>-70</v>
      </c>
      <c r="D653" t="s">
        <v>454</v>
      </c>
      <c r="E653">
        <v>4360</v>
      </c>
      <c r="F653">
        <v>-75</v>
      </c>
      <c r="G653" t="s">
        <v>21</v>
      </c>
      <c r="H653" t="s">
        <v>31</v>
      </c>
      <c r="I653">
        <v>74</v>
      </c>
      <c r="J653" t="s">
        <v>23</v>
      </c>
      <c r="K653" t="s">
        <v>24</v>
      </c>
      <c r="L653" t="s">
        <v>28</v>
      </c>
      <c r="M653">
        <v>-170</v>
      </c>
      <c r="N653">
        <v>164</v>
      </c>
      <c r="O653" t="s">
        <v>277</v>
      </c>
      <c r="P653">
        <v>130</v>
      </c>
      <c r="Q653">
        <v>-50</v>
      </c>
      <c r="R653">
        <v>-100</v>
      </c>
      <c r="S653">
        <v>80</v>
      </c>
      <c r="T653">
        <v>95</v>
      </c>
      <c r="U653" t="s">
        <v>27</v>
      </c>
    </row>
    <row r="654" spans="1:21" x14ac:dyDescent="0.35">
      <c r="A654">
        <v>516</v>
      </c>
      <c r="B654">
        <v>108</v>
      </c>
      <c r="C654">
        <v>-25</v>
      </c>
      <c r="D654" t="s">
        <v>455</v>
      </c>
      <c r="E654">
        <v>971</v>
      </c>
      <c r="F654">
        <v>157</v>
      </c>
      <c r="G654" t="s">
        <v>21</v>
      </c>
      <c r="H654" t="s">
        <v>31</v>
      </c>
      <c r="I654">
        <v>30</v>
      </c>
      <c r="J654" t="s">
        <v>23</v>
      </c>
      <c r="K654" t="s">
        <v>32</v>
      </c>
      <c r="L654" t="s">
        <v>33</v>
      </c>
      <c r="M654">
        <v>115</v>
      </c>
      <c r="N654">
        <v>265</v>
      </c>
      <c r="O654" t="s">
        <v>277</v>
      </c>
      <c r="P654">
        <v>110</v>
      </c>
      <c r="Q654">
        <v>170</v>
      </c>
      <c r="R654">
        <v>140</v>
      </c>
      <c r="S654">
        <v>280</v>
      </c>
      <c r="T654">
        <v>42</v>
      </c>
      <c r="U654" t="s">
        <v>35</v>
      </c>
    </row>
    <row r="655" spans="1:21" x14ac:dyDescent="0.35">
      <c r="A655">
        <v>716</v>
      </c>
      <c r="B655">
        <v>123</v>
      </c>
      <c r="C655">
        <v>-26</v>
      </c>
      <c r="D655" t="s">
        <v>456</v>
      </c>
      <c r="E655">
        <v>915</v>
      </c>
      <c r="F655">
        <v>179</v>
      </c>
      <c r="G655" t="s">
        <v>21</v>
      </c>
      <c r="H655" t="s">
        <v>31</v>
      </c>
      <c r="I655">
        <v>34</v>
      </c>
      <c r="J655" t="s">
        <v>23</v>
      </c>
      <c r="K655" t="s">
        <v>32</v>
      </c>
      <c r="L655" t="s">
        <v>70</v>
      </c>
      <c r="M655">
        <v>134</v>
      </c>
      <c r="N655">
        <v>302</v>
      </c>
      <c r="O655" t="s">
        <v>277</v>
      </c>
      <c r="P655">
        <v>130</v>
      </c>
      <c r="Q655">
        <v>190</v>
      </c>
      <c r="R655">
        <v>160</v>
      </c>
      <c r="S655">
        <v>320</v>
      </c>
      <c r="T655">
        <v>45</v>
      </c>
      <c r="U655" t="s">
        <v>35</v>
      </c>
    </row>
    <row r="656" spans="1:21" x14ac:dyDescent="0.35">
      <c r="A656">
        <v>518</v>
      </c>
      <c r="B656">
        <v>76</v>
      </c>
      <c r="C656">
        <v>-22</v>
      </c>
      <c r="D656" t="s">
        <v>457</v>
      </c>
      <c r="E656">
        <v>580</v>
      </c>
      <c r="F656">
        <v>111</v>
      </c>
      <c r="G656" t="s">
        <v>21</v>
      </c>
      <c r="H656" t="s">
        <v>31</v>
      </c>
      <c r="I656">
        <v>21</v>
      </c>
      <c r="J656" t="s">
        <v>23</v>
      </c>
      <c r="K656" t="s">
        <v>32</v>
      </c>
      <c r="L656" t="s">
        <v>37</v>
      </c>
      <c r="M656">
        <v>78</v>
      </c>
      <c r="N656">
        <v>187</v>
      </c>
      <c r="O656" t="s">
        <v>277</v>
      </c>
      <c r="P656">
        <v>80</v>
      </c>
      <c r="Q656">
        <v>120</v>
      </c>
      <c r="R656">
        <v>100</v>
      </c>
      <c r="S656">
        <v>200</v>
      </c>
      <c r="T656">
        <v>33</v>
      </c>
      <c r="U656" t="s">
        <v>35</v>
      </c>
    </row>
    <row r="657" spans="1:21" x14ac:dyDescent="0.35">
      <c r="A657">
        <v>772</v>
      </c>
      <c r="B657">
        <v>102</v>
      </c>
      <c r="C657">
        <v>-1</v>
      </c>
      <c r="D657" t="s">
        <v>458</v>
      </c>
      <c r="E657">
        <v>666</v>
      </c>
      <c r="F657">
        <v>143</v>
      </c>
      <c r="G657" t="s">
        <v>21</v>
      </c>
      <c r="H657" t="s">
        <v>31</v>
      </c>
      <c r="I657">
        <v>31</v>
      </c>
      <c r="J657" t="s">
        <v>40</v>
      </c>
      <c r="K657" t="s">
        <v>45</v>
      </c>
      <c r="L657" t="s">
        <v>46</v>
      </c>
      <c r="M657">
        <v>89</v>
      </c>
      <c r="N657">
        <v>245</v>
      </c>
      <c r="O657" t="s">
        <v>34</v>
      </c>
      <c r="P657">
        <v>90</v>
      </c>
      <c r="Q657">
        <v>130</v>
      </c>
      <c r="R657">
        <v>90</v>
      </c>
      <c r="S657">
        <v>220</v>
      </c>
      <c r="T657">
        <v>54</v>
      </c>
      <c r="U657" t="s">
        <v>27</v>
      </c>
    </row>
    <row r="658" spans="1:21" x14ac:dyDescent="0.35">
      <c r="A658">
        <v>561</v>
      </c>
      <c r="B658">
        <v>77</v>
      </c>
      <c r="C658">
        <v>-9</v>
      </c>
      <c r="D658" t="s">
        <v>459</v>
      </c>
      <c r="E658">
        <v>557</v>
      </c>
      <c r="F658">
        <v>103</v>
      </c>
      <c r="G658" t="s">
        <v>21</v>
      </c>
      <c r="H658" t="s">
        <v>31</v>
      </c>
      <c r="I658">
        <v>25</v>
      </c>
      <c r="J658" t="s">
        <v>40</v>
      </c>
      <c r="K658" t="s">
        <v>41</v>
      </c>
      <c r="L658" t="s">
        <v>42</v>
      </c>
      <c r="M658">
        <v>51</v>
      </c>
      <c r="N658">
        <v>180</v>
      </c>
      <c r="O658" t="s">
        <v>34</v>
      </c>
      <c r="P658">
        <v>70</v>
      </c>
      <c r="Q658">
        <v>100</v>
      </c>
      <c r="R658">
        <v>60</v>
      </c>
      <c r="S658">
        <v>170</v>
      </c>
      <c r="T658">
        <v>52</v>
      </c>
      <c r="U658" t="s">
        <v>27</v>
      </c>
    </row>
    <row r="659" spans="1:21" x14ac:dyDescent="0.35">
      <c r="A659">
        <v>754</v>
      </c>
      <c r="B659">
        <v>78</v>
      </c>
      <c r="C659">
        <v>3</v>
      </c>
      <c r="D659" t="s">
        <v>460</v>
      </c>
      <c r="E659">
        <v>798</v>
      </c>
      <c r="F659">
        <v>119</v>
      </c>
      <c r="G659" t="s">
        <v>21</v>
      </c>
      <c r="H659" t="s">
        <v>31</v>
      </c>
      <c r="I659">
        <v>25</v>
      </c>
      <c r="J659" t="s">
        <v>40</v>
      </c>
      <c r="K659" t="s">
        <v>45</v>
      </c>
      <c r="L659" t="s">
        <v>52</v>
      </c>
      <c r="M659">
        <v>63</v>
      </c>
      <c r="N659">
        <v>197</v>
      </c>
      <c r="O659" t="s">
        <v>34</v>
      </c>
      <c r="P659">
        <v>70</v>
      </c>
      <c r="Q659">
        <v>100</v>
      </c>
      <c r="R659">
        <v>60</v>
      </c>
      <c r="S659">
        <v>170</v>
      </c>
      <c r="T659">
        <v>56</v>
      </c>
      <c r="U659" t="s">
        <v>35</v>
      </c>
    </row>
    <row r="660" spans="1:21" x14ac:dyDescent="0.35">
      <c r="A660">
        <v>978</v>
      </c>
      <c r="B660">
        <v>75</v>
      </c>
      <c r="C660">
        <v>24</v>
      </c>
      <c r="D660" t="s">
        <v>461</v>
      </c>
      <c r="E660">
        <v>-3287</v>
      </c>
      <c r="F660">
        <v>379</v>
      </c>
      <c r="G660" t="s">
        <v>21</v>
      </c>
      <c r="H660" t="s">
        <v>31</v>
      </c>
      <c r="I660">
        <v>24</v>
      </c>
      <c r="J660" t="s">
        <v>40</v>
      </c>
      <c r="K660" t="s">
        <v>45</v>
      </c>
      <c r="L660" t="s">
        <v>52</v>
      </c>
      <c r="M660">
        <v>324</v>
      </c>
      <c r="N660">
        <v>454</v>
      </c>
      <c r="O660" t="s">
        <v>76</v>
      </c>
      <c r="P660">
        <v>60</v>
      </c>
      <c r="Q660">
        <v>340</v>
      </c>
      <c r="R660">
        <v>300</v>
      </c>
      <c r="S660">
        <v>400</v>
      </c>
      <c r="T660">
        <v>55</v>
      </c>
      <c r="U660" t="s">
        <v>35</v>
      </c>
    </row>
    <row r="661" spans="1:21" x14ac:dyDescent="0.35">
      <c r="A661">
        <v>347</v>
      </c>
      <c r="B661">
        <v>249</v>
      </c>
      <c r="C661">
        <v>6</v>
      </c>
      <c r="D661" t="s">
        <v>462</v>
      </c>
      <c r="E661">
        <v>2580</v>
      </c>
      <c r="F661">
        <v>374</v>
      </c>
      <c r="G661" t="s">
        <v>21</v>
      </c>
      <c r="H661" t="s">
        <v>31</v>
      </c>
      <c r="I661">
        <v>87</v>
      </c>
      <c r="J661" t="s">
        <v>40</v>
      </c>
      <c r="K661" t="s">
        <v>45</v>
      </c>
      <c r="L661" t="s">
        <v>52</v>
      </c>
      <c r="M661">
        <v>236</v>
      </c>
      <c r="N661">
        <v>623</v>
      </c>
      <c r="O661" t="s">
        <v>277</v>
      </c>
      <c r="P661">
        <v>220</v>
      </c>
      <c r="Q661">
        <v>340</v>
      </c>
      <c r="R661">
        <v>230</v>
      </c>
      <c r="S661">
        <v>560</v>
      </c>
      <c r="T661">
        <v>138</v>
      </c>
      <c r="U661" t="s">
        <v>35</v>
      </c>
    </row>
    <row r="662" spans="1:21" x14ac:dyDescent="0.35">
      <c r="A662">
        <v>754</v>
      </c>
      <c r="B662">
        <v>94</v>
      </c>
      <c r="C662">
        <v>-5</v>
      </c>
      <c r="D662" t="s">
        <v>463</v>
      </c>
      <c r="E662">
        <v>694</v>
      </c>
      <c r="F662">
        <v>130</v>
      </c>
      <c r="G662" t="s">
        <v>21</v>
      </c>
      <c r="H662" t="s">
        <v>31</v>
      </c>
      <c r="I662">
        <v>85</v>
      </c>
      <c r="J662" t="s">
        <v>40</v>
      </c>
      <c r="K662" t="s">
        <v>41</v>
      </c>
      <c r="L662" t="s">
        <v>53</v>
      </c>
      <c r="M662">
        <v>15</v>
      </c>
      <c r="N662">
        <v>224</v>
      </c>
      <c r="O662" t="s">
        <v>34</v>
      </c>
      <c r="P662">
        <v>90</v>
      </c>
      <c r="Q662">
        <v>120</v>
      </c>
      <c r="R662">
        <v>20</v>
      </c>
      <c r="S662">
        <v>210</v>
      </c>
      <c r="T662">
        <v>115</v>
      </c>
      <c r="U662" t="s">
        <v>35</v>
      </c>
    </row>
    <row r="663" spans="1:21" x14ac:dyDescent="0.35">
      <c r="A663">
        <v>347</v>
      </c>
      <c r="B663">
        <v>121</v>
      </c>
      <c r="C663">
        <v>-12</v>
      </c>
      <c r="D663" t="s">
        <v>464</v>
      </c>
      <c r="E663">
        <v>3385</v>
      </c>
      <c r="F663">
        <v>-60</v>
      </c>
      <c r="G663" t="s">
        <v>21</v>
      </c>
      <c r="H663" t="s">
        <v>31</v>
      </c>
      <c r="I663">
        <v>109</v>
      </c>
      <c r="J663" t="s">
        <v>40</v>
      </c>
      <c r="K663" t="s">
        <v>41</v>
      </c>
      <c r="L663" t="s">
        <v>53</v>
      </c>
      <c r="M663">
        <v>-202</v>
      </c>
      <c r="N663">
        <v>61</v>
      </c>
      <c r="O663" t="s">
        <v>277</v>
      </c>
      <c r="P663">
        <v>110</v>
      </c>
      <c r="Q663">
        <v>-60</v>
      </c>
      <c r="R663">
        <v>-190</v>
      </c>
      <c r="S663">
        <v>50</v>
      </c>
      <c r="T663">
        <v>142</v>
      </c>
      <c r="U663" t="s">
        <v>35</v>
      </c>
    </row>
    <row r="664" spans="1:21" x14ac:dyDescent="0.35">
      <c r="A664">
        <v>508</v>
      </c>
      <c r="B664">
        <v>181</v>
      </c>
      <c r="C664">
        <v>-12</v>
      </c>
      <c r="D664" t="s">
        <v>465</v>
      </c>
      <c r="E664">
        <v>1283</v>
      </c>
      <c r="F664">
        <v>182</v>
      </c>
      <c r="G664" t="s">
        <v>21</v>
      </c>
      <c r="H664" t="s">
        <v>31</v>
      </c>
      <c r="I664">
        <v>50</v>
      </c>
      <c r="J664" t="s">
        <v>40</v>
      </c>
      <c r="K664" t="s">
        <v>41</v>
      </c>
      <c r="L664" t="s">
        <v>221</v>
      </c>
      <c r="M664">
        <v>108</v>
      </c>
      <c r="N664">
        <v>363</v>
      </c>
      <c r="O664" t="s">
        <v>76</v>
      </c>
      <c r="P664">
        <v>170</v>
      </c>
      <c r="Q664">
        <v>180</v>
      </c>
      <c r="R664">
        <v>120</v>
      </c>
      <c r="S664">
        <v>350</v>
      </c>
      <c r="T664">
        <v>74</v>
      </c>
      <c r="U664" t="s">
        <v>35</v>
      </c>
    </row>
    <row r="665" spans="1:21" x14ac:dyDescent="0.35">
      <c r="A665">
        <v>646</v>
      </c>
      <c r="B665">
        <v>211</v>
      </c>
      <c r="C665">
        <v>-9</v>
      </c>
      <c r="D665" t="s">
        <v>466</v>
      </c>
      <c r="E665">
        <v>933</v>
      </c>
      <c r="F665">
        <v>464</v>
      </c>
      <c r="G665" t="s">
        <v>21</v>
      </c>
      <c r="H665" t="s">
        <v>31</v>
      </c>
      <c r="I665">
        <v>59</v>
      </c>
      <c r="J665" t="s">
        <v>40</v>
      </c>
      <c r="K665" t="s">
        <v>41</v>
      </c>
      <c r="L665" t="s">
        <v>221</v>
      </c>
      <c r="M665">
        <v>381</v>
      </c>
      <c r="N665">
        <v>675</v>
      </c>
      <c r="O665" t="s">
        <v>277</v>
      </c>
      <c r="P665">
        <v>200</v>
      </c>
      <c r="Q665">
        <v>460</v>
      </c>
      <c r="R665">
        <v>390</v>
      </c>
      <c r="S665">
        <v>660</v>
      </c>
      <c r="T665">
        <v>83</v>
      </c>
      <c r="U665" t="s">
        <v>35</v>
      </c>
    </row>
    <row r="666" spans="1:21" x14ac:dyDescent="0.35">
      <c r="A666">
        <v>561</v>
      </c>
      <c r="B666">
        <v>22</v>
      </c>
      <c r="C666">
        <v>1</v>
      </c>
      <c r="D666" t="s">
        <v>467</v>
      </c>
      <c r="E666">
        <v>570</v>
      </c>
      <c r="F666">
        <v>30</v>
      </c>
      <c r="G666" t="s">
        <v>21</v>
      </c>
      <c r="H666" t="s">
        <v>31</v>
      </c>
      <c r="I666">
        <v>7</v>
      </c>
      <c r="J666" t="s">
        <v>23</v>
      </c>
      <c r="K666" t="s">
        <v>24</v>
      </c>
      <c r="L666" t="s">
        <v>61</v>
      </c>
      <c r="M666">
        <v>11</v>
      </c>
      <c r="N666">
        <v>52</v>
      </c>
      <c r="O666" t="s">
        <v>34</v>
      </c>
      <c r="P666">
        <v>10</v>
      </c>
      <c r="Q666">
        <v>20</v>
      </c>
      <c r="R666">
        <v>10</v>
      </c>
      <c r="S666">
        <v>30</v>
      </c>
      <c r="T666">
        <v>19</v>
      </c>
      <c r="U666" t="s">
        <v>27</v>
      </c>
    </row>
    <row r="667" spans="1:21" x14ac:dyDescent="0.35">
      <c r="A667">
        <v>631</v>
      </c>
      <c r="B667">
        <v>245</v>
      </c>
      <c r="C667">
        <v>64</v>
      </c>
      <c r="D667" t="s">
        <v>468</v>
      </c>
      <c r="E667">
        <v>1704</v>
      </c>
      <c r="F667">
        <v>331</v>
      </c>
      <c r="G667" t="s">
        <v>21</v>
      </c>
      <c r="H667" t="s">
        <v>31</v>
      </c>
      <c r="I667">
        <v>93</v>
      </c>
      <c r="J667" t="s">
        <v>23</v>
      </c>
      <c r="K667" t="s">
        <v>24</v>
      </c>
      <c r="L667" t="s">
        <v>25</v>
      </c>
      <c r="M667">
        <v>204</v>
      </c>
      <c r="N667">
        <v>576</v>
      </c>
      <c r="O667" t="s">
        <v>277</v>
      </c>
      <c r="P667">
        <v>180</v>
      </c>
      <c r="Q667">
        <v>240</v>
      </c>
      <c r="R667">
        <v>140</v>
      </c>
      <c r="S667">
        <v>420</v>
      </c>
      <c r="T667">
        <v>127</v>
      </c>
      <c r="U667" t="s">
        <v>27</v>
      </c>
    </row>
    <row r="668" spans="1:21" x14ac:dyDescent="0.35">
      <c r="A668">
        <v>914</v>
      </c>
      <c r="B668">
        <v>225</v>
      </c>
      <c r="C668">
        <v>-36</v>
      </c>
      <c r="D668" t="s">
        <v>469</v>
      </c>
      <c r="E668">
        <v>4742</v>
      </c>
      <c r="F668">
        <v>-65</v>
      </c>
      <c r="G668" t="s">
        <v>21</v>
      </c>
      <c r="H668" t="s">
        <v>31</v>
      </c>
      <c r="I668">
        <v>69</v>
      </c>
      <c r="J668" t="s">
        <v>23</v>
      </c>
      <c r="K668" t="s">
        <v>24</v>
      </c>
      <c r="L668" t="s">
        <v>28</v>
      </c>
      <c r="M668">
        <v>-156</v>
      </c>
      <c r="N668">
        <v>160</v>
      </c>
      <c r="O668" t="s">
        <v>277</v>
      </c>
      <c r="P668">
        <v>160</v>
      </c>
      <c r="Q668">
        <v>-50</v>
      </c>
      <c r="R668">
        <v>-120</v>
      </c>
      <c r="S668">
        <v>110</v>
      </c>
      <c r="T668">
        <v>91</v>
      </c>
      <c r="U668" t="s">
        <v>27</v>
      </c>
    </row>
    <row r="669" spans="1:21" x14ac:dyDescent="0.35">
      <c r="A669">
        <v>518</v>
      </c>
      <c r="B669">
        <v>81</v>
      </c>
      <c r="C669">
        <v>-6</v>
      </c>
      <c r="D669" t="s">
        <v>470</v>
      </c>
      <c r="E669">
        <v>984</v>
      </c>
      <c r="F669">
        <v>117</v>
      </c>
      <c r="G669" t="s">
        <v>21</v>
      </c>
      <c r="H669" t="s">
        <v>31</v>
      </c>
      <c r="I669">
        <v>22</v>
      </c>
      <c r="J669" t="s">
        <v>23</v>
      </c>
      <c r="K669" t="s">
        <v>32</v>
      </c>
      <c r="L669" t="s">
        <v>33</v>
      </c>
      <c r="M669">
        <v>84</v>
      </c>
      <c r="N669">
        <v>198</v>
      </c>
      <c r="O669" t="s">
        <v>277</v>
      </c>
      <c r="P669">
        <v>80</v>
      </c>
      <c r="Q669">
        <v>120</v>
      </c>
      <c r="R669">
        <v>90</v>
      </c>
      <c r="S669">
        <v>200</v>
      </c>
      <c r="T669">
        <v>33</v>
      </c>
      <c r="U669" t="s">
        <v>35</v>
      </c>
    </row>
    <row r="670" spans="1:21" x14ac:dyDescent="0.35">
      <c r="A670">
        <v>315</v>
      </c>
      <c r="B670">
        <v>118</v>
      </c>
      <c r="C670">
        <v>-3</v>
      </c>
      <c r="D670" t="s">
        <v>471</v>
      </c>
      <c r="E670">
        <v>930</v>
      </c>
      <c r="F670">
        <v>172</v>
      </c>
      <c r="G670" t="s">
        <v>21</v>
      </c>
      <c r="H670" t="s">
        <v>31</v>
      </c>
      <c r="I670">
        <v>33</v>
      </c>
      <c r="J670" t="s">
        <v>23</v>
      </c>
      <c r="K670" t="s">
        <v>32</v>
      </c>
      <c r="L670" t="s">
        <v>70</v>
      </c>
      <c r="M670">
        <v>127</v>
      </c>
      <c r="N670">
        <v>290</v>
      </c>
      <c r="O670" t="s">
        <v>277</v>
      </c>
      <c r="P670">
        <v>120</v>
      </c>
      <c r="Q670">
        <v>170</v>
      </c>
      <c r="R670">
        <v>130</v>
      </c>
      <c r="S670">
        <v>290</v>
      </c>
      <c r="T670">
        <v>45</v>
      </c>
      <c r="U670" t="s">
        <v>35</v>
      </c>
    </row>
    <row r="671" spans="1:21" x14ac:dyDescent="0.35">
      <c r="A671">
        <v>813</v>
      </c>
      <c r="B671">
        <v>134</v>
      </c>
      <c r="C671">
        <v>12</v>
      </c>
      <c r="D671" t="s">
        <v>472</v>
      </c>
      <c r="E671">
        <v>690</v>
      </c>
      <c r="F671">
        <v>186</v>
      </c>
      <c r="G671" t="s">
        <v>21</v>
      </c>
      <c r="H671" t="s">
        <v>31</v>
      </c>
      <c r="I671">
        <v>41</v>
      </c>
      <c r="J671" t="s">
        <v>40</v>
      </c>
      <c r="K671" t="s">
        <v>45</v>
      </c>
      <c r="L671" t="s">
        <v>46</v>
      </c>
      <c r="M671">
        <v>122</v>
      </c>
      <c r="N671">
        <v>320</v>
      </c>
      <c r="O671" t="s">
        <v>34</v>
      </c>
      <c r="P671">
        <v>120</v>
      </c>
      <c r="Q671">
        <v>160</v>
      </c>
      <c r="R671">
        <v>110</v>
      </c>
      <c r="S671">
        <v>280</v>
      </c>
      <c r="T671">
        <v>64</v>
      </c>
      <c r="U671" t="s">
        <v>27</v>
      </c>
    </row>
    <row r="672" spans="1:21" x14ac:dyDescent="0.35">
      <c r="A672">
        <v>407</v>
      </c>
      <c r="B672">
        <v>83</v>
      </c>
      <c r="C672">
        <v>-12</v>
      </c>
      <c r="D672" s="1">
        <v>41647</v>
      </c>
      <c r="E672">
        <v>575</v>
      </c>
      <c r="F672">
        <v>112</v>
      </c>
      <c r="G672" t="s">
        <v>21</v>
      </c>
      <c r="H672" t="s">
        <v>31</v>
      </c>
      <c r="I672">
        <v>27</v>
      </c>
      <c r="J672" t="s">
        <v>40</v>
      </c>
      <c r="K672" t="s">
        <v>41</v>
      </c>
      <c r="L672" t="s">
        <v>42</v>
      </c>
      <c r="M672">
        <v>58</v>
      </c>
      <c r="N672">
        <v>195</v>
      </c>
      <c r="O672" t="s">
        <v>34</v>
      </c>
      <c r="P672">
        <v>80</v>
      </c>
      <c r="Q672">
        <v>110</v>
      </c>
      <c r="R672">
        <v>70</v>
      </c>
      <c r="S672">
        <v>190</v>
      </c>
      <c r="T672">
        <v>54</v>
      </c>
      <c r="U672" t="s">
        <v>27</v>
      </c>
    </row>
    <row r="673" spans="1:21" x14ac:dyDescent="0.35">
      <c r="A673">
        <v>754</v>
      </c>
      <c r="B673">
        <v>88</v>
      </c>
      <c r="C673">
        <v>-7</v>
      </c>
      <c r="D673" s="1">
        <v>41678</v>
      </c>
      <c r="E673">
        <v>817</v>
      </c>
      <c r="F673">
        <v>133</v>
      </c>
      <c r="G673" t="s">
        <v>21</v>
      </c>
      <c r="H673" t="s">
        <v>31</v>
      </c>
      <c r="I673">
        <v>29</v>
      </c>
      <c r="J673" t="s">
        <v>40</v>
      </c>
      <c r="K673" t="s">
        <v>45</v>
      </c>
      <c r="L673" t="s">
        <v>52</v>
      </c>
      <c r="M673">
        <v>73</v>
      </c>
      <c r="N673">
        <v>221</v>
      </c>
      <c r="O673" t="s">
        <v>34</v>
      </c>
      <c r="P673">
        <v>70</v>
      </c>
      <c r="Q673">
        <v>120</v>
      </c>
      <c r="R673">
        <v>80</v>
      </c>
      <c r="S673">
        <v>190</v>
      </c>
      <c r="T673">
        <v>60</v>
      </c>
      <c r="U673" t="s">
        <v>35</v>
      </c>
    </row>
    <row r="674" spans="1:21" x14ac:dyDescent="0.35">
      <c r="A674">
        <v>351</v>
      </c>
      <c r="B674">
        <v>67</v>
      </c>
      <c r="C674">
        <v>30</v>
      </c>
      <c r="D674" s="1">
        <v>41706</v>
      </c>
      <c r="E674">
        <v>-3534</v>
      </c>
      <c r="F674">
        <v>443</v>
      </c>
      <c r="G674" t="s">
        <v>21</v>
      </c>
      <c r="H674" t="s">
        <v>31</v>
      </c>
      <c r="I674">
        <v>22</v>
      </c>
      <c r="J674" t="s">
        <v>40</v>
      </c>
      <c r="K674" t="s">
        <v>45</v>
      </c>
      <c r="L674" t="s">
        <v>52</v>
      </c>
      <c r="M674">
        <v>390</v>
      </c>
      <c r="N674">
        <v>510</v>
      </c>
      <c r="O674" t="s">
        <v>76</v>
      </c>
      <c r="P674">
        <v>60</v>
      </c>
      <c r="Q674">
        <v>390</v>
      </c>
      <c r="R674">
        <v>360</v>
      </c>
      <c r="S674">
        <v>450</v>
      </c>
      <c r="T674">
        <v>53</v>
      </c>
      <c r="U674" t="s">
        <v>35</v>
      </c>
    </row>
    <row r="675" spans="1:21" x14ac:dyDescent="0.35">
      <c r="A675">
        <v>845</v>
      </c>
      <c r="B675">
        <v>279</v>
      </c>
      <c r="C675">
        <v>21</v>
      </c>
      <c r="D675" s="1">
        <v>41737</v>
      </c>
      <c r="E675">
        <v>2642</v>
      </c>
      <c r="F675">
        <v>420</v>
      </c>
      <c r="G675" t="s">
        <v>21</v>
      </c>
      <c r="H675" t="s">
        <v>31</v>
      </c>
      <c r="I675">
        <v>97</v>
      </c>
      <c r="J675" t="s">
        <v>40</v>
      </c>
      <c r="K675" t="s">
        <v>45</v>
      </c>
      <c r="L675" t="s">
        <v>52</v>
      </c>
      <c r="M675">
        <v>271</v>
      </c>
      <c r="N675">
        <v>699</v>
      </c>
      <c r="O675" t="s">
        <v>277</v>
      </c>
      <c r="P675">
        <v>250</v>
      </c>
      <c r="Q675">
        <v>370</v>
      </c>
      <c r="R675">
        <v>250</v>
      </c>
      <c r="S675">
        <v>620</v>
      </c>
      <c r="T675">
        <v>149</v>
      </c>
      <c r="U675" t="s">
        <v>35</v>
      </c>
    </row>
    <row r="676" spans="1:21" x14ac:dyDescent="0.35">
      <c r="A676">
        <v>305</v>
      </c>
      <c r="B676">
        <v>105</v>
      </c>
      <c r="C676">
        <v>-9</v>
      </c>
      <c r="D676" s="1">
        <v>41767</v>
      </c>
      <c r="E676">
        <v>716</v>
      </c>
      <c r="F676">
        <v>145</v>
      </c>
      <c r="G676" t="s">
        <v>21</v>
      </c>
      <c r="H676" t="s">
        <v>31</v>
      </c>
      <c r="I676">
        <v>95</v>
      </c>
      <c r="J676" t="s">
        <v>40</v>
      </c>
      <c r="K676" t="s">
        <v>41</v>
      </c>
      <c r="L676" t="s">
        <v>53</v>
      </c>
      <c r="M676">
        <v>21</v>
      </c>
      <c r="N676">
        <v>250</v>
      </c>
      <c r="O676" t="s">
        <v>34</v>
      </c>
      <c r="P676">
        <v>100</v>
      </c>
      <c r="Q676">
        <v>140</v>
      </c>
      <c r="R676">
        <v>30</v>
      </c>
      <c r="S676">
        <v>240</v>
      </c>
      <c r="T676">
        <v>124</v>
      </c>
      <c r="U676" t="s">
        <v>35</v>
      </c>
    </row>
    <row r="677" spans="1:21" x14ac:dyDescent="0.35">
      <c r="A677">
        <v>212</v>
      </c>
      <c r="B677">
        <v>135</v>
      </c>
      <c r="C677">
        <v>-14</v>
      </c>
      <c r="D677" s="1">
        <v>41798</v>
      </c>
      <c r="E677">
        <v>3641</v>
      </c>
      <c r="F677">
        <v>-69</v>
      </c>
      <c r="G677" t="s">
        <v>21</v>
      </c>
      <c r="H677" t="s">
        <v>31</v>
      </c>
      <c r="I677">
        <v>122</v>
      </c>
      <c r="J677" t="s">
        <v>40</v>
      </c>
      <c r="K677" t="s">
        <v>41</v>
      </c>
      <c r="L677" t="s">
        <v>53</v>
      </c>
      <c r="M677">
        <v>-224</v>
      </c>
      <c r="N677">
        <v>66</v>
      </c>
      <c r="O677" t="s">
        <v>277</v>
      </c>
      <c r="P677">
        <v>130</v>
      </c>
      <c r="Q677">
        <v>-70</v>
      </c>
      <c r="R677">
        <v>-210</v>
      </c>
      <c r="S677">
        <v>60</v>
      </c>
      <c r="T677">
        <v>155</v>
      </c>
      <c r="U677" t="s">
        <v>35</v>
      </c>
    </row>
    <row r="678" spans="1:21" x14ac:dyDescent="0.35">
      <c r="A678">
        <v>351</v>
      </c>
      <c r="B678">
        <v>153</v>
      </c>
      <c r="C678">
        <v>7</v>
      </c>
      <c r="D678" s="1">
        <v>41828</v>
      </c>
      <c r="E678">
        <v>1319</v>
      </c>
      <c r="F678">
        <v>153</v>
      </c>
      <c r="G678" t="s">
        <v>21</v>
      </c>
      <c r="H678" t="s">
        <v>31</v>
      </c>
      <c r="I678">
        <v>42</v>
      </c>
      <c r="J678" t="s">
        <v>40</v>
      </c>
      <c r="K678" t="s">
        <v>41</v>
      </c>
      <c r="L678" t="s">
        <v>221</v>
      </c>
      <c r="M678">
        <v>87</v>
      </c>
      <c r="N678">
        <v>306</v>
      </c>
      <c r="O678" t="s">
        <v>76</v>
      </c>
      <c r="P678">
        <v>150</v>
      </c>
      <c r="Q678">
        <v>140</v>
      </c>
      <c r="R678">
        <v>80</v>
      </c>
      <c r="S678">
        <v>290</v>
      </c>
      <c r="T678">
        <v>66</v>
      </c>
      <c r="U678" t="s">
        <v>35</v>
      </c>
    </row>
    <row r="679" spans="1:21" x14ac:dyDescent="0.35">
      <c r="A679">
        <v>718</v>
      </c>
      <c r="B679">
        <v>250</v>
      </c>
      <c r="C679">
        <v>-8</v>
      </c>
      <c r="D679" s="1">
        <v>41859</v>
      </c>
      <c r="E679">
        <v>723</v>
      </c>
      <c r="F679">
        <v>407</v>
      </c>
      <c r="G679" t="s">
        <v>21</v>
      </c>
      <c r="H679" t="s">
        <v>31</v>
      </c>
      <c r="I679">
        <v>70</v>
      </c>
      <c r="J679" t="s">
        <v>40</v>
      </c>
      <c r="K679" t="s">
        <v>41</v>
      </c>
      <c r="L679" t="s">
        <v>221</v>
      </c>
      <c r="M679">
        <v>312</v>
      </c>
      <c r="N679">
        <v>657</v>
      </c>
      <c r="O679" t="s">
        <v>277</v>
      </c>
      <c r="P679">
        <v>240</v>
      </c>
      <c r="Q679">
        <v>400</v>
      </c>
      <c r="R679">
        <v>320</v>
      </c>
      <c r="S679">
        <v>640</v>
      </c>
      <c r="T679">
        <v>95</v>
      </c>
      <c r="U679" t="s">
        <v>35</v>
      </c>
    </row>
    <row r="680" spans="1:21" x14ac:dyDescent="0.35">
      <c r="A680">
        <v>607</v>
      </c>
      <c r="B680">
        <v>294</v>
      </c>
      <c r="C680">
        <v>99</v>
      </c>
      <c r="D680" s="1">
        <v>41890</v>
      </c>
      <c r="E680">
        <v>1727</v>
      </c>
      <c r="F680">
        <v>453</v>
      </c>
      <c r="G680" t="s">
        <v>21</v>
      </c>
      <c r="H680" t="s">
        <v>31</v>
      </c>
      <c r="I680">
        <v>111</v>
      </c>
      <c r="J680" t="s">
        <v>23</v>
      </c>
      <c r="K680" t="s">
        <v>24</v>
      </c>
      <c r="L680" t="s">
        <v>25</v>
      </c>
      <c r="M680">
        <v>309</v>
      </c>
      <c r="N680">
        <v>747</v>
      </c>
      <c r="O680" t="s">
        <v>277</v>
      </c>
      <c r="P680">
        <v>220</v>
      </c>
      <c r="Q680">
        <v>320</v>
      </c>
      <c r="R680">
        <v>210</v>
      </c>
      <c r="S680">
        <v>540</v>
      </c>
      <c r="T680">
        <v>144</v>
      </c>
      <c r="U680" t="s">
        <v>27</v>
      </c>
    </row>
    <row r="681" spans="1:21" x14ac:dyDescent="0.35">
      <c r="A681">
        <v>716</v>
      </c>
      <c r="B681">
        <v>241</v>
      </c>
      <c r="C681">
        <v>-39</v>
      </c>
      <c r="D681" s="1">
        <v>41920</v>
      </c>
      <c r="E681">
        <v>5121</v>
      </c>
      <c r="F681">
        <v>-93</v>
      </c>
      <c r="G681" t="s">
        <v>21</v>
      </c>
      <c r="H681" t="s">
        <v>31</v>
      </c>
      <c r="I681">
        <v>74</v>
      </c>
      <c r="J681" t="s">
        <v>23</v>
      </c>
      <c r="K681" t="s">
        <v>24</v>
      </c>
      <c r="L681" t="s">
        <v>28</v>
      </c>
      <c r="M681">
        <v>-189</v>
      </c>
      <c r="N681">
        <v>148</v>
      </c>
      <c r="O681" t="s">
        <v>277</v>
      </c>
      <c r="P681">
        <v>180</v>
      </c>
      <c r="Q681">
        <v>-80</v>
      </c>
      <c r="R681">
        <v>-150</v>
      </c>
      <c r="S681">
        <v>100</v>
      </c>
      <c r="T681">
        <v>96</v>
      </c>
      <c r="U681" t="s">
        <v>27</v>
      </c>
    </row>
    <row r="682" spans="1:21" x14ac:dyDescent="0.35">
      <c r="A682">
        <v>716</v>
      </c>
      <c r="B682">
        <v>86</v>
      </c>
      <c r="C682">
        <v>-1</v>
      </c>
      <c r="D682" s="1">
        <v>41951</v>
      </c>
      <c r="E682">
        <v>1003</v>
      </c>
      <c r="F682">
        <v>124</v>
      </c>
      <c r="G682" t="s">
        <v>21</v>
      </c>
      <c r="H682" t="s">
        <v>31</v>
      </c>
      <c r="I682">
        <v>24</v>
      </c>
      <c r="J682" t="s">
        <v>23</v>
      </c>
      <c r="K682" t="s">
        <v>32</v>
      </c>
      <c r="L682" t="s">
        <v>33</v>
      </c>
      <c r="M682">
        <v>89</v>
      </c>
      <c r="N682">
        <v>210</v>
      </c>
      <c r="O682" t="s">
        <v>277</v>
      </c>
      <c r="P682">
        <v>90</v>
      </c>
      <c r="Q682">
        <v>120</v>
      </c>
      <c r="R682">
        <v>90</v>
      </c>
      <c r="S682">
        <v>210</v>
      </c>
      <c r="T682">
        <v>35</v>
      </c>
      <c r="U682" t="s">
        <v>35</v>
      </c>
    </row>
    <row r="683" spans="1:21" x14ac:dyDescent="0.35">
      <c r="A683">
        <v>718</v>
      </c>
      <c r="B683">
        <v>123</v>
      </c>
      <c r="C683">
        <v>-17</v>
      </c>
      <c r="D683" s="1">
        <v>41981</v>
      </c>
      <c r="E683">
        <v>959</v>
      </c>
      <c r="F683">
        <v>179</v>
      </c>
      <c r="G683" t="s">
        <v>21</v>
      </c>
      <c r="H683" t="s">
        <v>31</v>
      </c>
      <c r="I683">
        <v>34</v>
      </c>
      <c r="J683" t="s">
        <v>23</v>
      </c>
      <c r="K683" t="s">
        <v>32</v>
      </c>
      <c r="L683" t="s">
        <v>70</v>
      </c>
      <c r="M683">
        <v>133</v>
      </c>
      <c r="N683">
        <v>302</v>
      </c>
      <c r="O683" t="s">
        <v>277</v>
      </c>
      <c r="P683">
        <v>120</v>
      </c>
      <c r="Q683">
        <v>190</v>
      </c>
      <c r="R683">
        <v>150</v>
      </c>
      <c r="S683">
        <v>310</v>
      </c>
      <c r="T683">
        <v>46</v>
      </c>
      <c r="U683" t="s">
        <v>35</v>
      </c>
    </row>
    <row r="684" spans="1:21" x14ac:dyDescent="0.35">
      <c r="A684">
        <v>772</v>
      </c>
      <c r="B684">
        <v>91</v>
      </c>
      <c r="C684">
        <v>23</v>
      </c>
      <c r="D684" t="s">
        <v>473</v>
      </c>
      <c r="E684">
        <v>656</v>
      </c>
      <c r="F684">
        <v>127</v>
      </c>
      <c r="G684" t="s">
        <v>21</v>
      </c>
      <c r="H684" t="s">
        <v>31</v>
      </c>
      <c r="I684">
        <v>28</v>
      </c>
      <c r="J684" t="s">
        <v>40</v>
      </c>
      <c r="K684" t="s">
        <v>45</v>
      </c>
      <c r="L684" t="s">
        <v>46</v>
      </c>
      <c r="M684">
        <v>113</v>
      </c>
      <c r="N684">
        <v>232</v>
      </c>
      <c r="O684" t="s">
        <v>34</v>
      </c>
      <c r="P684">
        <v>70</v>
      </c>
      <c r="Q684">
        <v>110</v>
      </c>
      <c r="R684">
        <v>90</v>
      </c>
      <c r="S684">
        <v>180</v>
      </c>
      <c r="T684">
        <v>51</v>
      </c>
      <c r="U684" t="s">
        <v>27</v>
      </c>
    </row>
    <row r="685" spans="1:21" x14ac:dyDescent="0.35">
      <c r="A685">
        <v>321</v>
      </c>
      <c r="B685">
        <v>86</v>
      </c>
      <c r="C685">
        <v>-1</v>
      </c>
      <c r="D685" t="s">
        <v>474</v>
      </c>
      <c r="E685">
        <v>547</v>
      </c>
      <c r="F685">
        <v>116</v>
      </c>
      <c r="G685" t="s">
        <v>21</v>
      </c>
      <c r="H685" t="s">
        <v>31</v>
      </c>
      <c r="I685">
        <v>28</v>
      </c>
      <c r="J685" t="s">
        <v>40</v>
      </c>
      <c r="K685" t="s">
        <v>41</v>
      </c>
      <c r="L685" t="s">
        <v>42</v>
      </c>
      <c r="M685">
        <v>89</v>
      </c>
      <c r="N685">
        <v>215</v>
      </c>
      <c r="O685" t="s">
        <v>34</v>
      </c>
      <c r="P685">
        <v>70</v>
      </c>
      <c r="Q685">
        <v>110</v>
      </c>
      <c r="R685">
        <v>90</v>
      </c>
      <c r="S685">
        <v>180</v>
      </c>
      <c r="T685">
        <v>56</v>
      </c>
      <c r="U685" t="s">
        <v>27</v>
      </c>
    </row>
    <row r="686" spans="1:21" x14ac:dyDescent="0.35">
      <c r="A686">
        <v>954</v>
      </c>
      <c r="B686">
        <v>82</v>
      </c>
      <c r="C686">
        <v>5</v>
      </c>
      <c r="D686" t="s">
        <v>475</v>
      </c>
      <c r="E686">
        <v>788</v>
      </c>
      <c r="F686">
        <v>123</v>
      </c>
      <c r="G686" t="s">
        <v>21</v>
      </c>
      <c r="H686" t="s">
        <v>31</v>
      </c>
      <c r="I686">
        <v>27</v>
      </c>
      <c r="J686" t="s">
        <v>40</v>
      </c>
      <c r="K686" t="s">
        <v>45</v>
      </c>
      <c r="L686" t="s">
        <v>52</v>
      </c>
      <c r="M686">
        <v>95</v>
      </c>
      <c r="N686">
        <v>218</v>
      </c>
      <c r="O686" t="s">
        <v>34</v>
      </c>
      <c r="P686">
        <v>60</v>
      </c>
      <c r="Q686">
        <v>110</v>
      </c>
      <c r="R686">
        <v>90</v>
      </c>
      <c r="S686">
        <v>170</v>
      </c>
      <c r="T686">
        <v>59</v>
      </c>
      <c r="U686" t="s">
        <v>35</v>
      </c>
    </row>
    <row r="687" spans="1:21" x14ac:dyDescent="0.35">
      <c r="A687">
        <v>857</v>
      </c>
      <c r="B687">
        <v>72</v>
      </c>
      <c r="C687">
        <v>186</v>
      </c>
      <c r="D687" t="s">
        <v>476</v>
      </c>
      <c r="E687">
        <v>-3004</v>
      </c>
      <c r="F687">
        <v>402</v>
      </c>
      <c r="G687" t="s">
        <v>21</v>
      </c>
      <c r="H687" t="s">
        <v>31</v>
      </c>
      <c r="I687">
        <v>23</v>
      </c>
      <c r="J687" t="s">
        <v>40</v>
      </c>
      <c r="K687" t="s">
        <v>45</v>
      </c>
      <c r="L687" t="s">
        <v>52</v>
      </c>
      <c r="M687">
        <v>516</v>
      </c>
      <c r="N687">
        <v>505</v>
      </c>
      <c r="O687" t="s">
        <v>76</v>
      </c>
      <c r="P687">
        <v>50</v>
      </c>
      <c r="Q687">
        <v>350</v>
      </c>
      <c r="R687">
        <v>330</v>
      </c>
      <c r="S687">
        <v>400</v>
      </c>
      <c r="T687">
        <v>54</v>
      </c>
      <c r="U687" t="s">
        <v>35</v>
      </c>
    </row>
    <row r="688" spans="1:21" x14ac:dyDescent="0.35">
      <c r="A688">
        <v>716</v>
      </c>
      <c r="B688">
        <v>260</v>
      </c>
      <c r="C688">
        <v>137</v>
      </c>
      <c r="D688" t="s">
        <v>477</v>
      </c>
      <c r="E688">
        <v>2548</v>
      </c>
      <c r="F688">
        <v>390</v>
      </c>
      <c r="G688" t="s">
        <v>21</v>
      </c>
      <c r="H688" t="s">
        <v>31</v>
      </c>
      <c r="I688">
        <v>91</v>
      </c>
      <c r="J688" t="s">
        <v>40</v>
      </c>
      <c r="K688" t="s">
        <v>45</v>
      </c>
      <c r="L688" t="s">
        <v>52</v>
      </c>
      <c r="M688">
        <v>367</v>
      </c>
      <c r="N688">
        <v>693</v>
      </c>
      <c r="O688" t="s">
        <v>277</v>
      </c>
      <c r="P688">
        <v>210</v>
      </c>
      <c r="Q688">
        <v>330</v>
      </c>
      <c r="R688">
        <v>230</v>
      </c>
      <c r="S688">
        <v>540</v>
      </c>
      <c r="T688">
        <v>143</v>
      </c>
      <c r="U688" t="s">
        <v>35</v>
      </c>
    </row>
    <row r="689" spans="1:21" x14ac:dyDescent="0.35">
      <c r="A689">
        <v>727</v>
      </c>
      <c r="B689">
        <v>96</v>
      </c>
      <c r="C689">
        <v>-23</v>
      </c>
      <c r="D689" t="s">
        <v>478</v>
      </c>
      <c r="E689">
        <v>683</v>
      </c>
      <c r="F689">
        <v>134</v>
      </c>
      <c r="G689" t="s">
        <v>21</v>
      </c>
      <c r="H689" t="s">
        <v>31</v>
      </c>
      <c r="I689">
        <v>87</v>
      </c>
      <c r="J689" t="s">
        <v>40</v>
      </c>
      <c r="K689" t="s">
        <v>41</v>
      </c>
      <c r="L689" t="s">
        <v>53</v>
      </c>
      <c r="M689">
        <v>27</v>
      </c>
      <c r="N689">
        <v>245</v>
      </c>
      <c r="O689" t="s">
        <v>34</v>
      </c>
      <c r="P689">
        <v>80</v>
      </c>
      <c r="Q689">
        <v>130</v>
      </c>
      <c r="R689">
        <v>50</v>
      </c>
      <c r="S689">
        <v>210</v>
      </c>
      <c r="T689">
        <v>116</v>
      </c>
      <c r="U689" t="s">
        <v>35</v>
      </c>
    </row>
    <row r="690" spans="1:21" x14ac:dyDescent="0.35">
      <c r="A690">
        <v>914</v>
      </c>
      <c r="B690">
        <v>125</v>
      </c>
      <c r="C690">
        <v>-130</v>
      </c>
      <c r="D690" t="s">
        <v>479</v>
      </c>
      <c r="E690">
        <v>3142</v>
      </c>
      <c r="F690">
        <v>-56</v>
      </c>
      <c r="G690" t="s">
        <v>21</v>
      </c>
      <c r="H690" t="s">
        <v>31</v>
      </c>
      <c r="I690">
        <v>113</v>
      </c>
      <c r="J690" t="s">
        <v>40</v>
      </c>
      <c r="K690" t="s">
        <v>41</v>
      </c>
      <c r="L690" t="s">
        <v>53</v>
      </c>
      <c r="M690">
        <v>-300</v>
      </c>
      <c r="N690">
        <v>74</v>
      </c>
      <c r="O690" t="s">
        <v>277</v>
      </c>
      <c r="P690">
        <v>110</v>
      </c>
      <c r="Q690">
        <v>-60</v>
      </c>
      <c r="R690">
        <v>-170</v>
      </c>
      <c r="S690">
        <v>50</v>
      </c>
      <c r="T690">
        <v>146</v>
      </c>
      <c r="U690" t="s">
        <v>35</v>
      </c>
    </row>
    <row r="691" spans="1:21" x14ac:dyDescent="0.35">
      <c r="A691">
        <v>508</v>
      </c>
      <c r="B691">
        <v>161</v>
      </c>
      <c r="C691">
        <v>17</v>
      </c>
      <c r="D691" t="s">
        <v>480</v>
      </c>
      <c r="E691">
        <v>1267</v>
      </c>
      <c r="F691">
        <v>161</v>
      </c>
      <c r="G691" t="s">
        <v>21</v>
      </c>
      <c r="H691" t="s">
        <v>31</v>
      </c>
      <c r="I691">
        <v>45</v>
      </c>
      <c r="J691" t="s">
        <v>40</v>
      </c>
      <c r="K691" t="s">
        <v>41</v>
      </c>
      <c r="L691" t="s">
        <v>221</v>
      </c>
      <c r="M691">
        <v>137</v>
      </c>
      <c r="N691">
        <v>343</v>
      </c>
      <c r="O691" t="s">
        <v>76</v>
      </c>
      <c r="P691">
        <v>140</v>
      </c>
      <c r="Q691">
        <v>160</v>
      </c>
      <c r="R691">
        <v>120</v>
      </c>
      <c r="S691">
        <v>300</v>
      </c>
      <c r="T691">
        <v>69</v>
      </c>
      <c r="U691" t="s">
        <v>35</v>
      </c>
    </row>
    <row r="692" spans="1:21" x14ac:dyDescent="0.35">
      <c r="A692">
        <v>212</v>
      </c>
      <c r="B692">
        <v>239</v>
      </c>
      <c r="C692">
        <v>196</v>
      </c>
      <c r="D692" t="s">
        <v>481</v>
      </c>
      <c r="E692">
        <v>1197</v>
      </c>
      <c r="F692">
        <v>526</v>
      </c>
      <c r="G692" t="s">
        <v>21</v>
      </c>
      <c r="H692" t="s">
        <v>31</v>
      </c>
      <c r="I692">
        <v>66</v>
      </c>
      <c r="J692" t="s">
        <v>40</v>
      </c>
      <c r="K692" t="s">
        <v>41</v>
      </c>
      <c r="L692" t="s">
        <v>221</v>
      </c>
      <c r="M692">
        <v>646</v>
      </c>
      <c r="N692">
        <v>815</v>
      </c>
      <c r="O692" t="s">
        <v>277</v>
      </c>
      <c r="P692">
        <v>210</v>
      </c>
      <c r="Q692">
        <v>510</v>
      </c>
      <c r="R692">
        <v>450</v>
      </c>
      <c r="S692">
        <v>720</v>
      </c>
      <c r="T692">
        <v>91</v>
      </c>
      <c r="U692" t="s">
        <v>35</v>
      </c>
    </row>
    <row r="693" spans="1:21" x14ac:dyDescent="0.35">
      <c r="A693">
        <v>904</v>
      </c>
      <c r="B693">
        <v>22</v>
      </c>
      <c r="C693">
        <v>-5</v>
      </c>
      <c r="D693" t="s">
        <v>482</v>
      </c>
      <c r="E693">
        <v>573</v>
      </c>
      <c r="F693">
        <v>29</v>
      </c>
      <c r="G693" t="s">
        <v>21</v>
      </c>
      <c r="H693" t="s">
        <v>31</v>
      </c>
      <c r="I693">
        <v>7</v>
      </c>
      <c r="J693" t="s">
        <v>23</v>
      </c>
      <c r="K693" t="s">
        <v>24</v>
      </c>
      <c r="L693" t="s">
        <v>61</v>
      </c>
      <c r="M693">
        <v>15</v>
      </c>
      <c r="N693">
        <v>54</v>
      </c>
      <c r="O693" t="s">
        <v>34</v>
      </c>
      <c r="P693">
        <v>0</v>
      </c>
      <c r="Q693">
        <v>20</v>
      </c>
      <c r="R693">
        <v>20</v>
      </c>
      <c r="S693">
        <v>20</v>
      </c>
      <c r="T693">
        <v>19</v>
      </c>
      <c r="U693" t="s">
        <v>27</v>
      </c>
    </row>
    <row r="694" spans="1:21" x14ac:dyDescent="0.35">
      <c r="A694">
        <v>585</v>
      </c>
      <c r="B694">
        <v>255</v>
      </c>
      <c r="C694">
        <v>121</v>
      </c>
      <c r="D694" t="s">
        <v>483</v>
      </c>
      <c r="E694">
        <v>1622</v>
      </c>
      <c r="F694">
        <v>258</v>
      </c>
      <c r="G694" t="s">
        <v>21</v>
      </c>
      <c r="H694" t="s">
        <v>31</v>
      </c>
      <c r="I694">
        <v>96</v>
      </c>
      <c r="J694" t="s">
        <v>23</v>
      </c>
      <c r="K694" t="s">
        <v>24</v>
      </c>
      <c r="L694" t="s">
        <v>25</v>
      </c>
      <c r="M694">
        <v>191</v>
      </c>
      <c r="N694">
        <v>547</v>
      </c>
      <c r="O694" t="s">
        <v>277</v>
      </c>
      <c r="P694">
        <v>140</v>
      </c>
      <c r="Q694">
        <v>150</v>
      </c>
      <c r="R694">
        <v>70</v>
      </c>
      <c r="S694">
        <v>290</v>
      </c>
      <c r="T694">
        <v>129</v>
      </c>
      <c r="U694" t="s">
        <v>27</v>
      </c>
    </row>
    <row r="695" spans="1:21" x14ac:dyDescent="0.35">
      <c r="A695">
        <v>631</v>
      </c>
      <c r="B695">
        <v>239</v>
      </c>
      <c r="C695">
        <v>-152</v>
      </c>
      <c r="D695" t="s">
        <v>484</v>
      </c>
      <c r="E695">
        <v>4360</v>
      </c>
      <c r="F695">
        <v>-75</v>
      </c>
      <c r="G695" t="s">
        <v>21</v>
      </c>
      <c r="H695" t="s">
        <v>31</v>
      </c>
      <c r="I695">
        <v>74</v>
      </c>
      <c r="J695" t="s">
        <v>23</v>
      </c>
      <c r="K695" t="s">
        <v>24</v>
      </c>
      <c r="L695" t="s">
        <v>28</v>
      </c>
      <c r="M695">
        <v>-252</v>
      </c>
      <c r="N695">
        <v>175</v>
      </c>
      <c r="O695" t="s">
        <v>277</v>
      </c>
      <c r="P695">
        <v>130</v>
      </c>
      <c r="Q695">
        <v>-50</v>
      </c>
      <c r="R695">
        <v>-100</v>
      </c>
      <c r="S695">
        <v>80</v>
      </c>
      <c r="T695">
        <v>95</v>
      </c>
      <c r="U695" t="s">
        <v>27</v>
      </c>
    </row>
    <row r="696" spans="1:21" x14ac:dyDescent="0.35">
      <c r="A696">
        <v>585</v>
      </c>
      <c r="B696">
        <v>108</v>
      </c>
      <c r="C696">
        <v>31</v>
      </c>
      <c r="D696" t="s">
        <v>485</v>
      </c>
      <c r="E696">
        <v>971</v>
      </c>
      <c r="F696">
        <v>157</v>
      </c>
      <c r="G696" t="s">
        <v>21</v>
      </c>
      <c r="H696" t="s">
        <v>31</v>
      </c>
      <c r="I696">
        <v>30</v>
      </c>
      <c r="J696" t="s">
        <v>23</v>
      </c>
      <c r="K696" t="s">
        <v>32</v>
      </c>
      <c r="L696" t="s">
        <v>33</v>
      </c>
      <c r="M696">
        <v>171</v>
      </c>
      <c r="N696">
        <v>282</v>
      </c>
      <c r="O696" t="s">
        <v>277</v>
      </c>
      <c r="P696">
        <v>110</v>
      </c>
      <c r="Q696">
        <v>170</v>
      </c>
      <c r="R696">
        <v>140</v>
      </c>
      <c r="S696">
        <v>280</v>
      </c>
      <c r="T696">
        <v>42</v>
      </c>
      <c r="U696" t="s">
        <v>35</v>
      </c>
    </row>
    <row r="697" spans="1:21" x14ac:dyDescent="0.35">
      <c r="A697">
        <v>718</v>
      </c>
      <c r="B697">
        <v>123</v>
      </c>
      <c r="C697">
        <v>39</v>
      </c>
      <c r="D697" t="s">
        <v>486</v>
      </c>
      <c r="E697">
        <v>915</v>
      </c>
      <c r="F697">
        <v>179</v>
      </c>
      <c r="G697" t="s">
        <v>21</v>
      </c>
      <c r="H697" t="s">
        <v>31</v>
      </c>
      <c r="I697">
        <v>34</v>
      </c>
      <c r="J697" t="s">
        <v>23</v>
      </c>
      <c r="K697" t="s">
        <v>32</v>
      </c>
      <c r="L697" t="s">
        <v>70</v>
      </c>
      <c r="M697">
        <v>199</v>
      </c>
      <c r="N697">
        <v>322</v>
      </c>
      <c r="O697" t="s">
        <v>277</v>
      </c>
      <c r="P697">
        <v>130</v>
      </c>
      <c r="Q697">
        <v>190</v>
      </c>
      <c r="R697">
        <v>160</v>
      </c>
      <c r="S697">
        <v>320</v>
      </c>
      <c r="T697">
        <v>45</v>
      </c>
      <c r="U697" t="s">
        <v>35</v>
      </c>
    </row>
    <row r="698" spans="1:21" x14ac:dyDescent="0.35">
      <c r="A698">
        <v>607</v>
      </c>
      <c r="B698">
        <v>76</v>
      </c>
      <c r="C698">
        <v>16</v>
      </c>
      <c r="D698" t="s">
        <v>487</v>
      </c>
      <c r="E698">
        <v>580</v>
      </c>
      <c r="F698">
        <v>111</v>
      </c>
      <c r="G698" t="s">
        <v>21</v>
      </c>
      <c r="H698" t="s">
        <v>31</v>
      </c>
      <c r="I698">
        <v>21</v>
      </c>
      <c r="J698" t="s">
        <v>23</v>
      </c>
      <c r="K698" t="s">
        <v>32</v>
      </c>
      <c r="L698" t="s">
        <v>37</v>
      </c>
      <c r="M698">
        <v>116</v>
      </c>
      <c r="N698">
        <v>199</v>
      </c>
      <c r="O698" t="s">
        <v>277</v>
      </c>
      <c r="P698">
        <v>80</v>
      </c>
      <c r="Q698">
        <v>120</v>
      </c>
      <c r="R698">
        <v>100</v>
      </c>
      <c r="S698">
        <v>200</v>
      </c>
      <c r="T698">
        <v>33</v>
      </c>
      <c r="U698" t="s">
        <v>35</v>
      </c>
    </row>
    <row r="699" spans="1:21" x14ac:dyDescent="0.35">
      <c r="A699">
        <v>904</v>
      </c>
      <c r="B699">
        <v>102</v>
      </c>
      <c r="C699">
        <v>42</v>
      </c>
      <c r="D699" t="s">
        <v>488</v>
      </c>
      <c r="E699">
        <v>666</v>
      </c>
      <c r="F699">
        <v>143</v>
      </c>
      <c r="G699" t="s">
        <v>21</v>
      </c>
      <c r="H699" t="s">
        <v>31</v>
      </c>
      <c r="I699">
        <v>31</v>
      </c>
      <c r="J699" t="s">
        <v>40</v>
      </c>
      <c r="K699" t="s">
        <v>45</v>
      </c>
      <c r="L699" t="s">
        <v>46</v>
      </c>
      <c r="M699">
        <v>132</v>
      </c>
      <c r="N699">
        <v>261</v>
      </c>
      <c r="O699" t="s">
        <v>34</v>
      </c>
      <c r="P699">
        <v>90</v>
      </c>
      <c r="Q699">
        <v>130</v>
      </c>
      <c r="R699">
        <v>90</v>
      </c>
      <c r="S699">
        <v>220</v>
      </c>
      <c r="T699">
        <v>54</v>
      </c>
      <c r="U699" t="s">
        <v>27</v>
      </c>
    </row>
    <row r="700" spans="1:21" x14ac:dyDescent="0.35">
      <c r="A700">
        <v>772</v>
      </c>
      <c r="B700">
        <v>77</v>
      </c>
      <c r="C700">
        <v>16</v>
      </c>
      <c r="D700" t="s">
        <v>489</v>
      </c>
      <c r="E700">
        <v>557</v>
      </c>
      <c r="F700">
        <v>103</v>
      </c>
      <c r="G700" t="s">
        <v>21</v>
      </c>
      <c r="H700" t="s">
        <v>31</v>
      </c>
      <c r="I700">
        <v>25</v>
      </c>
      <c r="J700" t="s">
        <v>40</v>
      </c>
      <c r="K700" t="s">
        <v>41</v>
      </c>
      <c r="L700" t="s">
        <v>42</v>
      </c>
      <c r="M700">
        <v>76</v>
      </c>
      <c r="N700">
        <v>192</v>
      </c>
      <c r="O700" t="s">
        <v>34</v>
      </c>
      <c r="P700">
        <v>70</v>
      </c>
      <c r="Q700">
        <v>100</v>
      </c>
      <c r="R700">
        <v>60</v>
      </c>
      <c r="S700">
        <v>170</v>
      </c>
      <c r="T700">
        <v>52</v>
      </c>
      <c r="U700" t="s">
        <v>27</v>
      </c>
    </row>
    <row r="701" spans="1:21" x14ac:dyDescent="0.35">
      <c r="A701">
        <v>786</v>
      </c>
      <c r="B701">
        <v>78</v>
      </c>
      <c r="C701">
        <v>33</v>
      </c>
      <c r="D701" t="s">
        <v>490</v>
      </c>
      <c r="E701">
        <v>798</v>
      </c>
      <c r="F701">
        <v>119</v>
      </c>
      <c r="G701" t="s">
        <v>21</v>
      </c>
      <c r="H701" t="s">
        <v>31</v>
      </c>
      <c r="I701">
        <v>25</v>
      </c>
      <c r="J701" t="s">
        <v>40</v>
      </c>
      <c r="K701" t="s">
        <v>45</v>
      </c>
      <c r="L701" t="s">
        <v>52</v>
      </c>
      <c r="M701">
        <v>93</v>
      </c>
      <c r="N701">
        <v>210</v>
      </c>
      <c r="O701" t="s">
        <v>34</v>
      </c>
      <c r="P701">
        <v>70</v>
      </c>
      <c r="Q701">
        <v>100</v>
      </c>
      <c r="R701">
        <v>60</v>
      </c>
      <c r="S701">
        <v>170</v>
      </c>
      <c r="T701">
        <v>56</v>
      </c>
      <c r="U701" t="s">
        <v>35</v>
      </c>
    </row>
    <row r="702" spans="1:21" x14ac:dyDescent="0.35">
      <c r="A702">
        <v>857</v>
      </c>
      <c r="B702">
        <v>75</v>
      </c>
      <c r="C702">
        <v>181</v>
      </c>
      <c r="D702" t="s">
        <v>491</v>
      </c>
      <c r="E702">
        <v>-3287</v>
      </c>
      <c r="F702">
        <v>379</v>
      </c>
      <c r="G702" t="s">
        <v>21</v>
      </c>
      <c r="H702" t="s">
        <v>31</v>
      </c>
      <c r="I702">
        <v>24</v>
      </c>
      <c r="J702" t="s">
        <v>40</v>
      </c>
      <c r="K702" t="s">
        <v>45</v>
      </c>
      <c r="L702" t="s">
        <v>52</v>
      </c>
      <c r="M702">
        <v>481</v>
      </c>
      <c r="N702">
        <v>484</v>
      </c>
      <c r="O702" t="s">
        <v>76</v>
      </c>
      <c r="P702">
        <v>60</v>
      </c>
      <c r="Q702">
        <v>340</v>
      </c>
      <c r="R702">
        <v>300</v>
      </c>
      <c r="S702">
        <v>400</v>
      </c>
      <c r="T702">
        <v>55</v>
      </c>
      <c r="U702" t="s">
        <v>35</v>
      </c>
    </row>
    <row r="703" spans="1:21" x14ac:dyDescent="0.35">
      <c r="A703">
        <v>607</v>
      </c>
      <c r="B703">
        <v>249</v>
      </c>
      <c r="C703">
        <v>120</v>
      </c>
      <c r="D703" s="1">
        <v>41648</v>
      </c>
      <c r="E703">
        <v>2580</v>
      </c>
      <c r="F703">
        <v>374</v>
      </c>
      <c r="G703" t="s">
        <v>21</v>
      </c>
      <c r="H703" t="s">
        <v>31</v>
      </c>
      <c r="I703">
        <v>87</v>
      </c>
      <c r="J703" t="s">
        <v>40</v>
      </c>
      <c r="K703" t="s">
        <v>45</v>
      </c>
      <c r="L703" t="s">
        <v>52</v>
      </c>
      <c r="M703">
        <v>350</v>
      </c>
      <c r="N703">
        <v>664</v>
      </c>
      <c r="O703" t="s">
        <v>277</v>
      </c>
      <c r="P703">
        <v>220</v>
      </c>
      <c r="Q703">
        <v>340</v>
      </c>
      <c r="R703">
        <v>230</v>
      </c>
      <c r="S703">
        <v>560</v>
      </c>
      <c r="T703">
        <v>138</v>
      </c>
      <c r="U703" t="s">
        <v>35</v>
      </c>
    </row>
    <row r="704" spans="1:21" x14ac:dyDescent="0.35">
      <c r="A704">
        <v>813</v>
      </c>
      <c r="B704">
        <v>94</v>
      </c>
      <c r="C704">
        <v>2</v>
      </c>
      <c r="D704" s="1">
        <v>41679</v>
      </c>
      <c r="E704">
        <v>694</v>
      </c>
      <c r="F704">
        <v>130</v>
      </c>
      <c r="G704" t="s">
        <v>21</v>
      </c>
      <c r="H704" t="s">
        <v>31</v>
      </c>
      <c r="I704">
        <v>85</v>
      </c>
      <c r="J704" t="s">
        <v>40</v>
      </c>
      <c r="K704" t="s">
        <v>41</v>
      </c>
      <c r="L704" t="s">
        <v>53</v>
      </c>
      <c r="M704">
        <v>22</v>
      </c>
      <c r="N704">
        <v>239</v>
      </c>
      <c r="O704" t="s">
        <v>34</v>
      </c>
      <c r="P704">
        <v>90</v>
      </c>
      <c r="Q704">
        <v>120</v>
      </c>
      <c r="R704">
        <v>20</v>
      </c>
      <c r="S704">
        <v>210</v>
      </c>
      <c r="T704">
        <v>115</v>
      </c>
      <c r="U704" t="s">
        <v>35</v>
      </c>
    </row>
    <row r="705" spans="1:21" x14ac:dyDescent="0.35">
      <c r="A705">
        <v>914</v>
      </c>
      <c r="B705">
        <v>121</v>
      </c>
      <c r="C705">
        <v>-110</v>
      </c>
      <c r="D705" s="1">
        <v>41707</v>
      </c>
      <c r="E705">
        <v>3385</v>
      </c>
      <c r="F705">
        <v>-60</v>
      </c>
      <c r="G705" t="s">
        <v>21</v>
      </c>
      <c r="H705" t="s">
        <v>31</v>
      </c>
      <c r="I705">
        <v>109</v>
      </c>
      <c r="J705" t="s">
        <v>40</v>
      </c>
      <c r="K705" t="s">
        <v>41</v>
      </c>
      <c r="L705" t="s">
        <v>53</v>
      </c>
      <c r="M705">
        <v>-300</v>
      </c>
      <c r="N705">
        <v>65</v>
      </c>
      <c r="O705" t="s">
        <v>277</v>
      </c>
      <c r="P705">
        <v>110</v>
      </c>
      <c r="Q705">
        <v>-60</v>
      </c>
      <c r="R705">
        <v>-190</v>
      </c>
      <c r="S705">
        <v>50</v>
      </c>
      <c r="T705">
        <v>142</v>
      </c>
      <c r="U705" t="s">
        <v>35</v>
      </c>
    </row>
    <row r="706" spans="1:21" x14ac:dyDescent="0.35">
      <c r="A706">
        <v>617</v>
      </c>
      <c r="B706">
        <v>181</v>
      </c>
      <c r="C706">
        <v>40</v>
      </c>
      <c r="D706" s="1">
        <v>41738</v>
      </c>
      <c r="E706">
        <v>1283</v>
      </c>
      <c r="F706">
        <v>182</v>
      </c>
      <c r="G706" t="s">
        <v>21</v>
      </c>
      <c r="H706" t="s">
        <v>31</v>
      </c>
      <c r="I706">
        <v>50</v>
      </c>
      <c r="J706" t="s">
        <v>40</v>
      </c>
      <c r="K706" t="s">
        <v>41</v>
      </c>
      <c r="L706" t="s">
        <v>221</v>
      </c>
      <c r="M706">
        <v>160</v>
      </c>
      <c r="N706">
        <v>387</v>
      </c>
      <c r="O706" t="s">
        <v>76</v>
      </c>
      <c r="P706">
        <v>170</v>
      </c>
      <c r="Q706">
        <v>180</v>
      </c>
      <c r="R706">
        <v>120</v>
      </c>
      <c r="S706">
        <v>350</v>
      </c>
      <c r="T706">
        <v>74</v>
      </c>
      <c r="U706" t="s">
        <v>35</v>
      </c>
    </row>
    <row r="707" spans="1:21" x14ac:dyDescent="0.35">
      <c r="A707">
        <v>917</v>
      </c>
      <c r="B707">
        <v>211</v>
      </c>
      <c r="C707">
        <v>175</v>
      </c>
      <c r="D707" s="1">
        <v>41768</v>
      </c>
      <c r="E707">
        <v>933</v>
      </c>
      <c r="F707">
        <v>464</v>
      </c>
      <c r="G707" t="s">
        <v>21</v>
      </c>
      <c r="H707" t="s">
        <v>31</v>
      </c>
      <c r="I707">
        <v>59</v>
      </c>
      <c r="J707" t="s">
        <v>40</v>
      </c>
      <c r="K707" t="s">
        <v>41</v>
      </c>
      <c r="L707" t="s">
        <v>221</v>
      </c>
      <c r="M707">
        <v>565</v>
      </c>
      <c r="N707">
        <v>719</v>
      </c>
      <c r="O707" t="s">
        <v>277</v>
      </c>
      <c r="P707">
        <v>200</v>
      </c>
      <c r="Q707">
        <v>460</v>
      </c>
      <c r="R707">
        <v>390</v>
      </c>
      <c r="S707">
        <v>660</v>
      </c>
      <c r="T707">
        <v>83</v>
      </c>
      <c r="U707" t="s">
        <v>35</v>
      </c>
    </row>
    <row r="708" spans="1:21" x14ac:dyDescent="0.35">
      <c r="A708">
        <v>727</v>
      </c>
      <c r="B708">
        <v>22</v>
      </c>
      <c r="C708">
        <v>6</v>
      </c>
      <c r="D708" s="1">
        <v>41799</v>
      </c>
      <c r="E708">
        <v>570</v>
      </c>
      <c r="F708">
        <v>30</v>
      </c>
      <c r="G708" t="s">
        <v>21</v>
      </c>
      <c r="H708" t="s">
        <v>31</v>
      </c>
      <c r="I708">
        <v>7</v>
      </c>
      <c r="J708" t="s">
        <v>23</v>
      </c>
      <c r="K708" t="s">
        <v>24</v>
      </c>
      <c r="L708" t="s">
        <v>61</v>
      </c>
      <c r="M708">
        <v>16</v>
      </c>
      <c r="N708">
        <v>55</v>
      </c>
      <c r="O708" t="s">
        <v>34</v>
      </c>
      <c r="P708">
        <v>10</v>
      </c>
      <c r="Q708">
        <v>20</v>
      </c>
      <c r="R708">
        <v>10</v>
      </c>
      <c r="S708">
        <v>30</v>
      </c>
      <c r="T708">
        <v>19</v>
      </c>
      <c r="U708" t="s">
        <v>27</v>
      </c>
    </row>
    <row r="709" spans="1:21" x14ac:dyDescent="0.35">
      <c r="A709">
        <v>585</v>
      </c>
      <c r="B709">
        <v>245</v>
      </c>
      <c r="C709">
        <v>163</v>
      </c>
      <c r="D709" s="1">
        <v>41829</v>
      </c>
      <c r="E709">
        <v>1704</v>
      </c>
      <c r="F709">
        <v>331</v>
      </c>
      <c r="G709" t="s">
        <v>21</v>
      </c>
      <c r="H709" t="s">
        <v>31</v>
      </c>
      <c r="I709">
        <v>93</v>
      </c>
      <c r="J709" t="s">
        <v>23</v>
      </c>
      <c r="K709" t="s">
        <v>24</v>
      </c>
      <c r="L709" t="s">
        <v>25</v>
      </c>
      <c r="M709">
        <v>303</v>
      </c>
      <c r="N709">
        <v>614</v>
      </c>
      <c r="O709" t="s">
        <v>277</v>
      </c>
      <c r="P709">
        <v>180</v>
      </c>
      <c r="Q709">
        <v>240</v>
      </c>
      <c r="R709">
        <v>140</v>
      </c>
      <c r="S709">
        <v>420</v>
      </c>
      <c r="T709">
        <v>127</v>
      </c>
      <c r="U709" t="s">
        <v>27</v>
      </c>
    </row>
    <row r="710" spans="1:21" x14ac:dyDescent="0.35">
      <c r="A710">
        <v>518</v>
      </c>
      <c r="B710">
        <v>225</v>
      </c>
      <c r="C710">
        <v>-112</v>
      </c>
      <c r="D710" s="1">
        <v>41860</v>
      </c>
      <c r="E710">
        <v>4742</v>
      </c>
      <c r="F710">
        <v>-65</v>
      </c>
      <c r="G710" t="s">
        <v>21</v>
      </c>
      <c r="H710" t="s">
        <v>31</v>
      </c>
      <c r="I710">
        <v>69</v>
      </c>
      <c r="J710" t="s">
        <v>23</v>
      </c>
      <c r="K710" t="s">
        <v>24</v>
      </c>
      <c r="L710" t="s">
        <v>28</v>
      </c>
      <c r="M710">
        <v>-232</v>
      </c>
      <c r="N710">
        <v>171</v>
      </c>
      <c r="O710" t="s">
        <v>277</v>
      </c>
      <c r="P710">
        <v>160</v>
      </c>
      <c r="Q710">
        <v>-50</v>
      </c>
      <c r="R710">
        <v>-120</v>
      </c>
      <c r="S710">
        <v>110</v>
      </c>
      <c r="T710">
        <v>91</v>
      </c>
      <c r="U710" t="s">
        <v>27</v>
      </c>
    </row>
    <row r="711" spans="1:21" x14ac:dyDescent="0.35">
      <c r="A711">
        <v>516</v>
      </c>
      <c r="B711">
        <v>81</v>
      </c>
      <c r="C711">
        <v>35</v>
      </c>
      <c r="D711" s="1">
        <v>41891</v>
      </c>
      <c r="E711">
        <v>984</v>
      </c>
      <c r="F711">
        <v>117</v>
      </c>
      <c r="G711" t="s">
        <v>21</v>
      </c>
      <c r="H711" t="s">
        <v>31</v>
      </c>
      <c r="I711">
        <v>22</v>
      </c>
      <c r="J711" t="s">
        <v>23</v>
      </c>
      <c r="K711" t="s">
        <v>32</v>
      </c>
      <c r="L711" t="s">
        <v>33</v>
      </c>
      <c r="M711">
        <v>125</v>
      </c>
      <c r="N711">
        <v>211</v>
      </c>
      <c r="O711" t="s">
        <v>277</v>
      </c>
      <c r="P711">
        <v>80</v>
      </c>
      <c r="Q711">
        <v>120</v>
      </c>
      <c r="R711">
        <v>90</v>
      </c>
      <c r="S711">
        <v>200</v>
      </c>
      <c r="T711">
        <v>33</v>
      </c>
      <c r="U711" t="s">
        <v>35</v>
      </c>
    </row>
    <row r="712" spans="1:21" x14ac:dyDescent="0.35">
      <c r="A712">
        <v>914</v>
      </c>
      <c r="B712">
        <v>118</v>
      </c>
      <c r="C712">
        <v>58</v>
      </c>
      <c r="D712" s="1">
        <v>41921</v>
      </c>
      <c r="E712">
        <v>930</v>
      </c>
      <c r="F712">
        <v>172</v>
      </c>
      <c r="G712" t="s">
        <v>21</v>
      </c>
      <c r="H712" t="s">
        <v>31</v>
      </c>
      <c r="I712">
        <v>33</v>
      </c>
      <c r="J712" t="s">
        <v>23</v>
      </c>
      <c r="K712" t="s">
        <v>32</v>
      </c>
      <c r="L712" t="s">
        <v>70</v>
      </c>
      <c r="M712">
        <v>188</v>
      </c>
      <c r="N712">
        <v>309</v>
      </c>
      <c r="O712" t="s">
        <v>277</v>
      </c>
      <c r="P712">
        <v>120</v>
      </c>
      <c r="Q712">
        <v>170</v>
      </c>
      <c r="R712">
        <v>130</v>
      </c>
      <c r="S712">
        <v>290</v>
      </c>
      <c r="T712">
        <v>45</v>
      </c>
      <c r="U712" t="s">
        <v>35</v>
      </c>
    </row>
    <row r="713" spans="1:21" x14ac:dyDescent="0.35">
      <c r="A713">
        <v>727</v>
      </c>
      <c r="B713">
        <v>134</v>
      </c>
      <c r="C713">
        <v>71</v>
      </c>
      <c r="D713" s="1">
        <v>41952</v>
      </c>
      <c r="E713">
        <v>690</v>
      </c>
      <c r="F713">
        <v>186</v>
      </c>
      <c r="G713" t="s">
        <v>21</v>
      </c>
      <c r="H713" t="s">
        <v>31</v>
      </c>
      <c r="I713">
        <v>41</v>
      </c>
      <c r="J713" t="s">
        <v>40</v>
      </c>
      <c r="K713" t="s">
        <v>45</v>
      </c>
      <c r="L713" t="s">
        <v>46</v>
      </c>
      <c r="M713">
        <v>181</v>
      </c>
      <c r="N713">
        <v>341</v>
      </c>
      <c r="O713" t="s">
        <v>34</v>
      </c>
      <c r="P713">
        <v>120</v>
      </c>
      <c r="Q713">
        <v>160</v>
      </c>
      <c r="R713">
        <v>110</v>
      </c>
      <c r="S713">
        <v>280</v>
      </c>
      <c r="T713">
        <v>64</v>
      </c>
      <c r="U713" t="s">
        <v>27</v>
      </c>
    </row>
    <row r="714" spans="1:21" x14ac:dyDescent="0.35">
      <c r="A714">
        <v>386</v>
      </c>
      <c r="B714">
        <v>83</v>
      </c>
      <c r="C714">
        <v>16</v>
      </c>
      <c r="D714" s="1">
        <v>41982</v>
      </c>
      <c r="E714">
        <v>575</v>
      </c>
      <c r="F714">
        <v>112</v>
      </c>
      <c r="G714" t="s">
        <v>21</v>
      </c>
      <c r="H714" t="s">
        <v>31</v>
      </c>
      <c r="I714">
        <v>27</v>
      </c>
      <c r="J714" t="s">
        <v>40</v>
      </c>
      <c r="K714" t="s">
        <v>41</v>
      </c>
      <c r="L714" t="s">
        <v>42</v>
      </c>
      <c r="M714">
        <v>86</v>
      </c>
      <c r="N714">
        <v>208</v>
      </c>
      <c r="O714" t="s">
        <v>34</v>
      </c>
      <c r="P714">
        <v>80</v>
      </c>
      <c r="Q714">
        <v>110</v>
      </c>
      <c r="R714">
        <v>70</v>
      </c>
      <c r="S714">
        <v>190</v>
      </c>
      <c r="T714">
        <v>54</v>
      </c>
      <c r="U714" t="s">
        <v>27</v>
      </c>
    </row>
    <row r="715" spans="1:21" x14ac:dyDescent="0.35">
      <c r="A715">
        <v>407</v>
      </c>
      <c r="B715">
        <v>88</v>
      </c>
      <c r="C715">
        <v>28</v>
      </c>
      <c r="D715" t="s">
        <v>492</v>
      </c>
      <c r="E715">
        <v>817</v>
      </c>
      <c r="F715">
        <v>133</v>
      </c>
      <c r="G715" t="s">
        <v>21</v>
      </c>
      <c r="H715" t="s">
        <v>31</v>
      </c>
      <c r="I715">
        <v>29</v>
      </c>
      <c r="J715" t="s">
        <v>40</v>
      </c>
      <c r="K715" t="s">
        <v>45</v>
      </c>
      <c r="L715" t="s">
        <v>52</v>
      </c>
      <c r="M715">
        <v>108</v>
      </c>
      <c r="N715">
        <v>236</v>
      </c>
      <c r="O715" t="s">
        <v>34</v>
      </c>
      <c r="P715">
        <v>70</v>
      </c>
      <c r="Q715">
        <v>120</v>
      </c>
      <c r="R715">
        <v>80</v>
      </c>
      <c r="S715">
        <v>190</v>
      </c>
      <c r="T715">
        <v>60</v>
      </c>
      <c r="U715" t="s">
        <v>35</v>
      </c>
    </row>
    <row r="716" spans="1:21" x14ac:dyDescent="0.35">
      <c r="A716">
        <v>351</v>
      </c>
      <c r="B716">
        <v>67</v>
      </c>
      <c r="C716">
        <v>219</v>
      </c>
      <c r="D716" t="s">
        <v>493</v>
      </c>
      <c r="E716">
        <v>-3534</v>
      </c>
      <c r="F716">
        <v>443</v>
      </c>
      <c r="G716" t="s">
        <v>21</v>
      </c>
      <c r="H716" t="s">
        <v>31</v>
      </c>
      <c r="I716">
        <v>22</v>
      </c>
      <c r="J716" t="s">
        <v>40</v>
      </c>
      <c r="K716" t="s">
        <v>45</v>
      </c>
      <c r="L716" t="s">
        <v>52</v>
      </c>
      <c r="M716">
        <v>579</v>
      </c>
      <c r="N716">
        <v>543</v>
      </c>
      <c r="O716" t="s">
        <v>76</v>
      </c>
      <c r="P716">
        <v>60</v>
      </c>
      <c r="Q716">
        <v>390</v>
      </c>
      <c r="R716">
        <v>360</v>
      </c>
      <c r="S716">
        <v>450</v>
      </c>
      <c r="T716">
        <v>53</v>
      </c>
      <c r="U716" t="s">
        <v>35</v>
      </c>
    </row>
    <row r="717" spans="1:21" x14ac:dyDescent="0.35">
      <c r="A717">
        <v>315</v>
      </c>
      <c r="B717">
        <v>279</v>
      </c>
      <c r="C717">
        <v>152</v>
      </c>
      <c r="D717" t="s">
        <v>494</v>
      </c>
      <c r="E717">
        <v>2642</v>
      </c>
      <c r="F717">
        <v>420</v>
      </c>
      <c r="G717" t="s">
        <v>21</v>
      </c>
      <c r="H717" t="s">
        <v>31</v>
      </c>
      <c r="I717">
        <v>97</v>
      </c>
      <c r="J717" t="s">
        <v>40</v>
      </c>
      <c r="K717" t="s">
        <v>45</v>
      </c>
      <c r="L717" t="s">
        <v>52</v>
      </c>
      <c r="M717">
        <v>402</v>
      </c>
      <c r="N717">
        <v>745</v>
      </c>
      <c r="O717" t="s">
        <v>277</v>
      </c>
      <c r="P717">
        <v>250</v>
      </c>
      <c r="Q717">
        <v>370</v>
      </c>
      <c r="R717">
        <v>250</v>
      </c>
      <c r="S717">
        <v>620</v>
      </c>
      <c r="T717">
        <v>149</v>
      </c>
      <c r="U717" t="s">
        <v>35</v>
      </c>
    </row>
    <row r="718" spans="1:21" x14ac:dyDescent="0.35">
      <c r="A718">
        <v>305</v>
      </c>
      <c r="B718">
        <v>105</v>
      </c>
      <c r="C718">
        <v>1</v>
      </c>
      <c r="D718" t="s">
        <v>495</v>
      </c>
      <c r="E718">
        <v>716</v>
      </c>
      <c r="F718">
        <v>145</v>
      </c>
      <c r="G718" t="s">
        <v>21</v>
      </c>
      <c r="H718" t="s">
        <v>31</v>
      </c>
      <c r="I718">
        <v>95</v>
      </c>
      <c r="J718" t="s">
        <v>40</v>
      </c>
      <c r="K718" t="s">
        <v>41</v>
      </c>
      <c r="L718" t="s">
        <v>53</v>
      </c>
      <c r="M718">
        <v>31</v>
      </c>
      <c r="N718">
        <v>266</v>
      </c>
      <c r="O718" t="s">
        <v>34</v>
      </c>
      <c r="P718">
        <v>100</v>
      </c>
      <c r="Q718">
        <v>140</v>
      </c>
      <c r="R718">
        <v>30</v>
      </c>
      <c r="S718">
        <v>240</v>
      </c>
      <c r="T718">
        <v>124</v>
      </c>
      <c r="U718" t="s">
        <v>35</v>
      </c>
    </row>
    <row r="719" spans="1:21" x14ac:dyDescent="0.35">
      <c r="A719">
        <v>845</v>
      </c>
      <c r="B719">
        <v>135</v>
      </c>
      <c r="C719">
        <v>-122</v>
      </c>
      <c r="D719" t="s">
        <v>496</v>
      </c>
      <c r="E719">
        <v>3641</v>
      </c>
      <c r="F719">
        <v>-69</v>
      </c>
      <c r="G719" t="s">
        <v>21</v>
      </c>
      <c r="H719" t="s">
        <v>31</v>
      </c>
      <c r="I719">
        <v>122</v>
      </c>
      <c r="J719" t="s">
        <v>40</v>
      </c>
      <c r="K719" t="s">
        <v>41</v>
      </c>
      <c r="L719" t="s">
        <v>53</v>
      </c>
      <c r="M719">
        <v>-332</v>
      </c>
      <c r="N719">
        <v>70</v>
      </c>
      <c r="O719" t="s">
        <v>277</v>
      </c>
      <c r="P719">
        <v>130</v>
      </c>
      <c r="Q719">
        <v>-70</v>
      </c>
      <c r="R719">
        <v>-210</v>
      </c>
      <c r="S719">
        <v>60</v>
      </c>
      <c r="T719">
        <v>155</v>
      </c>
      <c r="U719" t="s">
        <v>35</v>
      </c>
    </row>
    <row r="720" spans="1:21" x14ac:dyDescent="0.35">
      <c r="A720">
        <v>857</v>
      </c>
      <c r="B720">
        <v>153</v>
      </c>
      <c r="C720">
        <v>49</v>
      </c>
      <c r="D720" t="s">
        <v>497</v>
      </c>
      <c r="E720">
        <v>1319</v>
      </c>
      <c r="F720">
        <v>153</v>
      </c>
      <c r="G720" t="s">
        <v>21</v>
      </c>
      <c r="H720" t="s">
        <v>31</v>
      </c>
      <c r="I720">
        <v>42</v>
      </c>
      <c r="J720" t="s">
        <v>40</v>
      </c>
      <c r="K720" t="s">
        <v>41</v>
      </c>
      <c r="L720" t="s">
        <v>221</v>
      </c>
      <c r="M720">
        <v>129</v>
      </c>
      <c r="N720">
        <v>326</v>
      </c>
      <c r="O720" t="s">
        <v>76</v>
      </c>
      <c r="P720">
        <v>150</v>
      </c>
      <c r="Q720">
        <v>140</v>
      </c>
      <c r="R720">
        <v>80</v>
      </c>
      <c r="S720">
        <v>290</v>
      </c>
      <c r="T720">
        <v>66</v>
      </c>
      <c r="U720" t="s">
        <v>35</v>
      </c>
    </row>
    <row r="721" spans="1:21" x14ac:dyDescent="0.35">
      <c r="A721">
        <v>518</v>
      </c>
      <c r="B721">
        <v>250</v>
      </c>
      <c r="C721">
        <v>143</v>
      </c>
      <c r="D721" t="s">
        <v>498</v>
      </c>
      <c r="E721">
        <v>723</v>
      </c>
      <c r="F721">
        <v>407</v>
      </c>
      <c r="G721" t="s">
        <v>21</v>
      </c>
      <c r="H721" t="s">
        <v>31</v>
      </c>
      <c r="I721">
        <v>70</v>
      </c>
      <c r="J721" t="s">
        <v>40</v>
      </c>
      <c r="K721" t="s">
        <v>41</v>
      </c>
      <c r="L721" t="s">
        <v>221</v>
      </c>
      <c r="M721">
        <v>463</v>
      </c>
      <c r="N721">
        <v>700</v>
      </c>
      <c r="O721" t="s">
        <v>277</v>
      </c>
      <c r="P721">
        <v>240</v>
      </c>
      <c r="Q721">
        <v>400</v>
      </c>
      <c r="R721">
        <v>320</v>
      </c>
      <c r="S721">
        <v>640</v>
      </c>
      <c r="T721">
        <v>95</v>
      </c>
      <c r="U721" t="s">
        <v>35</v>
      </c>
    </row>
    <row r="722" spans="1:21" x14ac:dyDescent="0.35">
      <c r="A722">
        <v>631</v>
      </c>
      <c r="B722">
        <v>294</v>
      </c>
      <c r="C722">
        <v>249</v>
      </c>
      <c r="D722" t="s">
        <v>499</v>
      </c>
      <c r="E722">
        <v>1727</v>
      </c>
      <c r="F722">
        <v>453</v>
      </c>
      <c r="G722" t="s">
        <v>21</v>
      </c>
      <c r="H722" t="s">
        <v>31</v>
      </c>
      <c r="I722">
        <v>111</v>
      </c>
      <c r="J722" t="s">
        <v>23</v>
      </c>
      <c r="K722" t="s">
        <v>24</v>
      </c>
      <c r="L722" t="s">
        <v>25</v>
      </c>
      <c r="M722">
        <v>459</v>
      </c>
      <c r="N722">
        <v>796</v>
      </c>
      <c r="O722" t="s">
        <v>277</v>
      </c>
      <c r="P722">
        <v>220</v>
      </c>
      <c r="Q722">
        <v>320</v>
      </c>
      <c r="R722">
        <v>210</v>
      </c>
      <c r="S722">
        <v>540</v>
      </c>
      <c r="T722">
        <v>144</v>
      </c>
      <c r="U722" t="s">
        <v>27</v>
      </c>
    </row>
    <row r="723" spans="1:21" x14ac:dyDescent="0.35">
      <c r="A723">
        <v>716</v>
      </c>
      <c r="B723">
        <v>241</v>
      </c>
      <c r="C723">
        <v>-130</v>
      </c>
      <c r="D723" t="s">
        <v>500</v>
      </c>
      <c r="E723">
        <v>5121</v>
      </c>
      <c r="F723">
        <v>-93</v>
      </c>
      <c r="G723" t="s">
        <v>21</v>
      </c>
      <c r="H723" t="s">
        <v>31</v>
      </c>
      <c r="I723">
        <v>74</v>
      </c>
      <c r="J723" t="s">
        <v>23</v>
      </c>
      <c r="K723" t="s">
        <v>24</v>
      </c>
      <c r="L723" t="s">
        <v>28</v>
      </c>
      <c r="M723">
        <v>-280</v>
      </c>
      <c r="N723">
        <v>158</v>
      </c>
      <c r="O723" t="s">
        <v>277</v>
      </c>
      <c r="P723">
        <v>180</v>
      </c>
      <c r="Q723">
        <v>-80</v>
      </c>
      <c r="R723">
        <v>-150</v>
      </c>
      <c r="S723">
        <v>100</v>
      </c>
      <c r="T723">
        <v>96</v>
      </c>
      <c r="U723" t="s">
        <v>27</v>
      </c>
    </row>
    <row r="724" spans="1:21" x14ac:dyDescent="0.35">
      <c r="A724">
        <v>718</v>
      </c>
      <c r="B724">
        <v>86</v>
      </c>
      <c r="C724">
        <v>42</v>
      </c>
      <c r="D724" t="s">
        <v>501</v>
      </c>
      <c r="E724">
        <v>1003</v>
      </c>
      <c r="F724">
        <v>124</v>
      </c>
      <c r="G724" t="s">
        <v>21</v>
      </c>
      <c r="H724" t="s">
        <v>31</v>
      </c>
      <c r="I724">
        <v>24</v>
      </c>
      <c r="J724" t="s">
        <v>23</v>
      </c>
      <c r="K724" t="s">
        <v>32</v>
      </c>
      <c r="L724" t="s">
        <v>33</v>
      </c>
      <c r="M724">
        <v>132</v>
      </c>
      <c r="N724">
        <v>224</v>
      </c>
      <c r="O724" t="s">
        <v>277</v>
      </c>
      <c r="P724">
        <v>90</v>
      </c>
      <c r="Q724">
        <v>120</v>
      </c>
      <c r="R724">
        <v>90</v>
      </c>
      <c r="S724">
        <v>210</v>
      </c>
      <c r="T724">
        <v>35</v>
      </c>
      <c r="U724" t="s">
        <v>35</v>
      </c>
    </row>
    <row r="725" spans="1:21" x14ac:dyDescent="0.35">
      <c r="A725">
        <v>518</v>
      </c>
      <c r="B725">
        <v>123</v>
      </c>
      <c r="C725">
        <v>47</v>
      </c>
      <c r="D725" t="s">
        <v>502</v>
      </c>
      <c r="E725">
        <v>959</v>
      </c>
      <c r="F725">
        <v>179</v>
      </c>
      <c r="G725" t="s">
        <v>21</v>
      </c>
      <c r="H725" t="s">
        <v>31</v>
      </c>
      <c r="I725">
        <v>34</v>
      </c>
      <c r="J725" t="s">
        <v>23</v>
      </c>
      <c r="K725" t="s">
        <v>32</v>
      </c>
      <c r="L725" t="s">
        <v>70</v>
      </c>
      <c r="M725">
        <v>197</v>
      </c>
      <c r="N725">
        <v>322</v>
      </c>
      <c r="O725" t="s">
        <v>277</v>
      </c>
      <c r="P725">
        <v>120</v>
      </c>
      <c r="Q725">
        <v>190</v>
      </c>
      <c r="R725">
        <v>150</v>
      </c>
      <c r="S725">
        <v>310</v>
      </c>
      <c r="T725">
        <v>46</v>
      </c>
      <c r="U725" t="s">
        <v>35</v>
      </c>
    </row>
    <row r="726" spans="1:21" x14ac:dyDescent="0.35">
      <c r="A726">
        <v>719</v>
      </c>
      <c r="B726">
        <v>108</v>
      </c>
      <c r="C726">
        <v>-34</v>
      </c>
      <c r="D726" t="s">
        <v>503</v>
      </c>
      <c r="E726">
        <v>971</v>
      </c>
      <c r="F726">
        <v>157</v>
      </c>
      <c r="G726" t="s">
        <v>21</v>
      </c>
      <c r="H726" t="s">
        <v>22</v>
      </c>
      <c r="I726">
        <v>30</v>
      </c>
      <c r="J726" t="s">
        <v>40</v>
      </c>
      <c r="K726" t="s">
        <v>45</v>
      </c>
      <c r="L726" t="s">
        <v>46</v>
      </c>
      <c r="M726">
        <v>116</v>
      </c>
      <c r="N726">
        <v>265</v>
      </c>
      <c r="O726" t="s">
        <v>26</v>
      </c>
      <c r="P726">
        <v>100</v>
      </c>
      <c r="Q726">
        <v>160</v>
      </c>
      <c r="R726">
        <v>150</v>
      </c>
      <c r="S726">
        <v>260</v>
      </c>
      <c r="T726">
        <v>41</v>
      </c>
      <c r="U726" t="s">
        <v>27</v>
      </c>
    </row>
    <row r="727" spans="1:21" x14ac:dyDescent="0.35">
      <c r="A727">
        <v>815</v>
      </c>
      <c r="B727">
        <v>122</v>
      </c>
      <c r="C727">
        <v>-45</v>
      </c>
      <c r="D727" t="s">
        <v>504</v>
      </c>
      <c r="E727">
        <v>789</v>
      </c>
      <c r="F727">
        <v>176</v>
      </c>
      <c r="G727" t="s">
        <v>21</v>
      </c>
      <c r="H727" t="s">
        <v>22</v>
      </c>
      <c r="I727">
        <v>39</v>
      </c>
      <c r="J727" t="s">
        <v>40</v>
      </c>
      <c r="K727" t="s">
        <v>45</v>
      </c>
      <c r="L727" t="s">
        <v>46</v>
      </c>
      <c r="M727">
        <v>115</v>
      </c>
      <c r="N727">
        <v>298</v>
      </c>
      <c r="O727" t="s">
        <v>81</v>
      </c>
      <c r="P727">
        <v>110</v>
      </c>
      <c r="Q727">
        <v>190</v>
      </c>
      <c r="R727">
        <v>160</v>
      </c>
      <c r="S727">
        <v>300</v>
      </c>
      <c r="T727">
        <v>61</v>
      </c>
      <c r="U727" t="s">
        <v>27</v>
      </c>
    </row>
    <row r="728" spans="1:21" x14ac:dyDescent="0.35">
      <c r="A728">
        <v>303</v>
      </c>
      <c r="B728">
        <v>72</v>
      </c>
      <c r="C728">
        <v>-74</v>
      </c>
      <c r="D728" t="s">
        <v>505</v>
      </c>
      <c r="E728">
        <v>650</v>
      </c>
      <c r="F728">
        <v>110</v>
      </c>
      <c r="G728" t="s">
        <v>21</v>
      </c>
      <c r="H728" t="s">
        <v>22</v>
      </c>
      <c r="I728">
        <v>23</v>
      </c>
      <c r="J728" t="s">
        <v>40</v>
      </c>
      <c r="K728" t="s">
        <v>41</v>
      </c>
      <c r="L728" t="s">
        <v>42</v>
      </c>
      <c r="M728">
        <v>56</v>
      </c>
      <c r="N728">
        <v>182</v>
      </c>
      <c r="O728" t="s">
        <v>26</v>
      </c>
      <c r="P728">
        <v>100</v>
      </c>
      <c r="Q728">
        <v>160</v>
      </c>
      <c r="R728">
        <v>130</v>
      </c>
      <c r="S728">
        <v>260</v>
      </c>
      <c r="T728">
        <v>54</v>
      </c>
      <c r="U728" t="s">
        <v>27</v>
      </c>
    </row>
    <row r="729" spans="1:21" x14ac:dyDescent="0.35">
      <c r="A729">
        <v>312</v>
      </c>
      <c r="B729">
        <v>239</v>
      </c>
      <c r="C729">
        <v>-151</v>
      </c>
      <c r="D729" t="s">
        <v>506</v>
      </c>
      <c r="E729">
        <v>1755</v>
      </c>
      <c r="F729">
        <v>239</v>
      </c>
      <c r="G729" t="s">
        <v>21</v>
      </c>
      <c r="H729" t="s">
        <v>22</v>
      </c>
      <c r="I729">
        <v>66</v>
      </c>
      <c r="J729" t="s">
        <v>40</v>
      </c>
      <c r="K729" t="s">
        <v>41</v>
      </c>
      <c r="L729" t="s">
        <v>42</v>
      </c>
      <c r="M729">
        <v>149</v>
      </c>
      <c r="N729">
        <v>478</v>
      </c>
      <c r="O729" t="s">
        <v>81</v>
      </c>
      <c r="P729">
        <v>340</v>
      </c>
      <c r="Q729">
        <v>370</v>
      </c>
      <c r="R729">
        <v>300</v>
      </c>
      <c r="S729">
        <v>710</v>
      </c>
      <c r="T729">
        <v>90</v>
      </c>
      <c r="U729" t="s">
        <v>27</v>
      </c>
    </row>
    <row r="730" spans="1:21" x14ac:dyDescent="0.35">
      <c r="A730">
        <v>614</v>
      </c>
      <c r="B730">
        <v>54</v>
      </c>
      <c r="C730">
        <v>-58</v>
      </c>
      <c r="D730" t="s">
        <v>507</v>
      </c>
      <c r="E730">
        <v>404</v>
      </c>
      <c r="F730">
        <v>66</v>
      </c>
      <c r="G730" t="s">
        <v>21</v>
      </c>
      <c r="H730" t="s">
        <v>22</v>
      </c>
      <c r="I730">
        <v>20</v>
      </c>
      <c r="J730" t="s">
        <v>40</v>
      </c>
      <c r="K730" t="s">
        <v>41</v>
      </c>
      <c r="L730" t="s">
        <v>42</v>
      </c>
      <c r="M730">
        <v>12</v>
      </c>
      <c r="N730">
        <v>120</v>
      </c>
      <c r="O730" t="s">
        <v>156</v>
      </c>
      <c r="P730">
        <v>70</v>
      </c>
      <c r="Q730">
        <v>100</v>
      </c>
      <c r="R730">
        <v>70</v>
      </c>
      <c r="S730">
        <v>170</v>
      </c>
      <c r="T730">
        <v>54</v>
      </c>
      <c r="U730" t="s">
        <v>27</v>
      </c>
    </row>
    <row r="731" spans="1:21" x14ac:dyDescent="0.35">
      <c r="A731">
        <v>970</v>
      </c>
      <c r="B731">
        <v>123</v>
      </c>
      <c r="C731">
        <v>-27</v>
      </c>
      <c r="D731" t="s">
        <v>508</v>
      </c>
      <c r="E731">
        <v>915</v>
      </c>
      <c r="F731">
        <v>179</v>
      </c>
      <c r="G731" t="s">
        <v>21</v>
      </c>
      <c r="H731" t="s">
        <v>22</v>
      </c>
      <c r="I731">
        <v>34</v>
      </c>
      <c r="J731" t="s">
        <v>40</v>
      </c>
      <c r="K731" t="s">
        <v>45</v>
      </c>
      <c r="L731" t="s">
        <v>50</v>
      </c>
      <c r="M731">
        <v>133</v>
      </c>
      <c r="N731">
        <v>302</v>
      </c>
      <c r="O731" t="s">
        <v>26</v>
      </c>
      <c r="P731">
        <v>120</v>
      </c>
      <c r="Q731">
        <v>180</v>
      </c>
      <c r="R731">
        <v>160</v>
      </c>
      <c r="S731">
        <v>300</v>
      </c>
      <c r="T731">
        <v>46</v>
      </c>
      <c r="U731" t="s">
        <v>35</v>
      </c>
    </row>
    <row r="732" spans="1:21" x14ac:dyDescent="0.35">
      <c r="A732">
        <v>815</v>
      </c>
      <c r="B732">
        <v>154</v>
      </c>
      <c r="C732">
        <v>-40</v>
      </c>
      <c r="D732" t="s">
        <v>509</v>
      </c>
      <c r="E732">
        <v>1132</v>
      </c>
      <c r="F732">
        <v>213</v>
      </c>
      <c r="G732" t="s">
        <v>21</v>
      </c>
      <c r="H732" t="s">
        <v>22</v>
      </c>
      <c r="I732">
        <v>50</v>
      </c>
      <c r="J732" t="s">
        <v>40</v>
      </c>
      <c r="K732" t="s">
        <v>45</v>
      </c>
      <c r="L732" t="s">
        <v>52</v>
      </c>
      <c r="M732">
        <v>120</v>
      </c>
      <c r="N732">
        <v>367</v>
      </c>
      <c r="O732" t="s">
        <v>81</v>
      </c>
      <c r="P732">
        <v>150</v>
      </c>
      <c r="Q732">
        <v>220</v>
      </c>
      <c r="R732">
        <v>160</v>
      </c>
      <c r="S732">
        <v>370</v>
      </c>
      <c r="T732">
        <v>93</v>
      </c>
      <c r="U732" t="s">
        <v>35</v>
      </c>
    </row>
    <row r="733" spans="1:21" x14ac:dyDescent="0.35">
      <c r="A733">
        <v>303</v>
      </c>
      <c r="B733">
        <v>76</v>
      </c>
      <c r="C733">
        <v>-91</v>
      </c>
      <c r="D733" s="1">
        <v>41649</v>
      </c>
      <c r="E733">
        <v>580</v>
      </c>
      <c r="F733">
        <v>111</v>
      </c>
      <c r="G733" t="s">
        <v>21</v>
      </c>
      <c r="H733" t="s">
        <v>22</v>
      </c>
      <c r="I733">
        <v>21</v>
      </c>
      <c r="J733" t="s">
        <v>40</v>
      </c>
      <c r="K733" t="s">
        <v>41</v>
      </c>
      <c r="L733" t="s">
        <v>53</v>
      </c>
      <c r="M733">
        <v>79</v>
      </c>
      <c r="N733">
        <v>187</v>
      </c>
      <c r="O733" t="s">
        <v>26</v>
      </c>
      <c r="P733">
        <v>100</v>
      </c>
      <c r="Q733">
        <v>180</v>
      </c>
      <c r="R733">
        <v>170</v>
      </c>
      <c r="S733">
        <v>280</v>
      </c>
      <c r="T733">
        <v>32</v>
      </c>
      <c r="U733" t="s">
        <v>35</v>
      </c>
    </row>
    <row r="734" spans="1:21" x14ac:dyDescent="0.35">
      <c r="A734">
        <v>815</v>
      </c>
      <c r="B734">
        <v>257</v>
      </c>
      <c r="C734">
        <v>-196</v>
      </c>
      <c r="D734" s="1">
        <v>41680</v>
      </c>
      <c r="E734">
        <v>1662</v>
      </c>
      <c r="F734">
        <v>341</v>
      </c>
      <c r="G734" t="s">
        <v>21</v>
      </c>
      <c r="H734" t="s">
        <v>22</v>
      </c>
      <c r="I734">
        <v>84</v>
      </c>
      <c r="J734" t="s">
        <v>40</v>
      </c>
      <c r="K734" t="s">
        <v>41</v>
      </c>
      <c r="L734" t="s">
        <v>53</v>
      </c>
      <c r="M734">
        <v>224</v>
      </c>
      <c r="N734">
        <v>598</v>
      </c>
      <c r="O734" t="s">
        <v>81</v>
      </c>
      <c r="P734">
        <v>370</v>
      </c>
      <c r="Q734">
        <v>520</v>
      </c>
      <c r="R734">
        <v>420</v>
      </c>
      <c r="S734">
        <v>890</v>
      </c>
      <c r="T734">
        <v>117</v>
      </c>
      <c r="U734" t="s">
        <v>35</v>
      </c>
    </row>
    <row r="735" spans="1:21" x14ac:dyDescent="0.35">
      <c r="A735">
        <v>567</v>
      </c>
      <c r="B735">
        <v>161</v>
      </c>
      <c r="C735">
        <v>-98</v>
      </c>
      <c r="D735" s="1">
        <v>41708</v>
      </c>
      <c r="E735">
        <v>1267</v>
      </c>
      <c r="F735">
        <v>161</v>
      </c>
      <c r="G735" t="s">
        <v>21</v>
      </c>
      <c r="H735" t="s">
        <v>22</v>
      </c>
      <c r="I735">
        <v>45</v>
      </c>
      <c r="J735" t="s">
        <v>40</v>
      </c>
      <c r="K735" t="s">
        <v>41</v>
      </c>
      <c r="L735" t="s">
        <v>53</v>
      </c>
      <c r="M735">
        <v>92</v>
      </c>
      <c r="N735">
        <v>322</v>
      </c>
      <c r="O735" t="s">
        <v>156</v>
      </c>
      <c r="P735">
        <v>230</v>
      </c>
      <c r="Q735">
        <v>240</v>
      </c>
      <c r="R735">
        <v>190</v>
      </c>
      <c r="S735">
        <v>470</v>
      </c>
      <c r="T735">
        <v>69</v>
      </c>
      <c r="U735" t="s">
        <v>35</v>
      </c>
    </row>
    <row r="736" spans="1:21" x14ac:dyDescent="0.35">
      <c r="A736">
        <v>719</v>
      </c>
      <c r="B736">
        <v>161</v>
      </c>
      <c r="C736">
        <v>-18</v>
      </c>
      <c r="D736" s="1">
        <v>41739</v>
      </c>
      <c r="E736">
        <v>1267</v>
      </c>
      <c r="F736">
        <v>161</v>
      </c>
      <c r="G736" t="s">
        <v>21</v>
      </c>
      <c r="H736" t="s">
        <v>22</v>
      </c>
      <c r="I736">
        <v>45</v>
      </c>
      <c r="J736" t="s">
        <v>23</v>
      </c>
      <c r="K736" t="s">
        <v>24</v>
      </c>
      <c r="L736" t="s">
        <v>61</v>
      </c>
      <c r="M736">
        <v>92</v>
      </c>
      <c r="N736">
        <v>322</v>
      </c>
      <c r="O736" t="s">
        <v>26</v>
      </c>
      <c r="P736">
        <v>120</v>
      </c>
      <c r="Q736">
        <v>140</v>
      </c>
      <c r="R736">
        <v>110</v>
      </c>
      <c r="S736">
        <v>260</v>
      </c>
      <c r="T736">
        <v>69</v>
      </c>
      <c r="U736" t="s">
        <v>27</v>
      </c>
    </row>
    <row r="737" spans="1:21" x14ac:dyDescent="0.35">
      <c r="A737">
        <v>708</v>
      </c>
      <c r="B737">
        <v>123</v>
      </c>
      <c r="C737">
        <v>-7</v>
      </c>
      <c r="D737" s="1">
        <v>41769</v>
      </c>
      <c r="E737">
        <v>915</v>
      </c>
      <c r="F737">
        <v>179</v>
      </c>
      <c r="G737" t="s">
        <v>21</v>
      </c>
      <c r="H737" t="s">
        <v>22</v>
      </c>
      <c r="I737">
        <v>34</v>
      </c>
      <c r="J737" t="s">
        <v>23</v>
      </c>
      <c r="K737" t="s">
        <v>24</v>
      </c>
      <c r="L737" t="s">
        <v>61</v>
      </c>
      <c r="M737">
        <v>133</v>
      </c>
      <c r="N737">
        <v>302</v>
      </c>
      <c r="O737" t="s">
        <v>81</v>
      </c>
      <c r="P737">
        <v>90</v>
      </c>
      <c r="Q737">
        <v>150</v>
      </c>
      <c r="R737">
        <v>140</v>
      </c>
      <c r="S737">
        <v>240</v>
      </c>
      <c r="T737">
        <v>46</v>
      </c>
      <c r="U737" t="s">
        <v>27</v>
      </c>
    </row>
    <row r="738" spans="1:21" x14ac:dyDescent="0.35">
      <c r="A738">
        <v>815</v>
      </c>
      <c r="B738">
        <v>108</v>
      </c>
      <c r="C738">
        <v>-4</v>
      </c>
      <c r="D738" s="1">
        <v>41800</v>
      </c>
      <c r="E738">
        <v>971</v>
      </c>
      <c r="F738">
        <v>157</v>
      </c>
      <c r="G738" t="s">
        <v>21</v>
      </c>
      <c r="H738" t="s">
        <v>22</v>
      </c>
      <c r="I738">
        <v>30</v>
      </c>
      <c r="J738" t="s">
        <v>23</v>
      </c>
      <c r="K738" t="s">
        <v>24</v>
      </c>
      <c r="L738" t="s">
        <v>28</v>
      </c>
      <c r="M738">
        <v>116</v>
      </c>
      <c r="N738">
        <v>265</v>
      </c>
      <c r="O738" t="s">
        <v>81</v>
      </c>
      <c r="P738">
        <v>80</v>
      </c>
      <c r="Q738">
        <v>130</v>
      </c>
      <c r="R738">
        <v>120</v>
      </c>
      <c r="S738">
        <v>210</v>
      </c>
      <c r="T738">
        <v>41</v>
      </c>
      <c r="U738" t="s">
        <v>27</v>
      </c>
    </row>
    <row r="739" spans="1:21" x14ac:dyDescent="0.35">
      <c r="A739">
        <v>234</v>
      </c>
      <c r="B739">
        <v>82</v>
      </c>
      <c r="C739">
        <v>5</v>
      </c>
      <c r="D739" s="1">
        <v>41830</v>
      </c>
      <c r="E739">
        <v>788</v>
      </c>
      <c r="F739">
        <v>123</v>
      </c>
      <c r="G739" t="s">
        <v>21</v>
      </c>
      <c r="H739" t="s">
        <v>22</v>
      </c>
      <c r="I739">
        <v>27</v>
      </c>
      <c r="J739" t="s">
        <v>23</v>
      </c>
      <c r="K739" t="s">
        <v>32</v>
      </c>
      <c r="L739" t="s">
        <v>33</v>
      </c>
      <c r="M739">
        <v>65</v>
      </c>
      <c r="N739">
        <v>205</v>
      </c>
      <c r="O739" t="s">
        <v>156</v>
      </c>
      <c r="P739">
        <v>50</v>
      </c>
      <c r="Q739">
        <v>90</v>
      </c>
      <c r="R739">
        <v>60</v>
      </c>
      <c r="S739">
        <v>140</v>
      </c>
      <c r="T739">
        <v>58</v>
      </c>
      <c r="U739" t="s">
        <v>35</v>
      </c>
    </row>
    <row r="740" spans="1:21" x14ac:dyDescent="0.35">
      <c r="A740">
        <v>614</v>
      </c>
      <c r="B740">
        <v>91</v>
      </c>
      <c r="C740">
        <v>-4</v>
      </c>
      <c r="D740" s="1">
        <v>41861</v>
      </c>
      <c r="E740">
        <v>656</v>
      </c>
      <c r="F740">
        <v>127</v>
      </c>
      <c r="G740" t="s">
        <v>21</v>
      </c>
      <c r="H740" t="s">
        <v>22</v>
      </c>
      <c r="I740">
        <v>28</v>
      </c>
      <c r="J740" t="s">
        <v>23</v>
      </c>
      <c r="K740" t="s">
        <v>32</v>
      </c>
      <c r="L740" t="s">
        <v>70</v>
      </c>
      <c r="M740">
        <v>76</v>
      </c>
      <c r="N740">
        <v>218</v>
      </c>
      <c r="O740" t="s">
        <v>156</v>
      </c>
      <c r="P740">
        <v>50</v>
      </c>
      <c r="Q740">
        <v>100</v>
      </c>
      <c r="R740">
        <v>80</v>
      </c>
      <c r="S740">
        <v>150</v>
      </c>
      <c r="T740">
        <v>51</v>
      </c>
      <c r="U740" t="s">
        <v>35</v>
      </c>
    </row>
    <row r="741" spans="1:21" x14ac:dyDescent="0.35">
      <c r="A741">
        <v>720</v>
      </c>
      <c r="B741">
        <v>90</v>
      </c>
      <c r="C741">
        <v>-6</v>
      </c>
      <c r="D741" s="1">
        <v>41892</v>
      </c>
      <c r="E741">
        <v>572</v>
      </c>
      <c r="F741">
        <v>115</v>
      </c>
      <c r="G741" t="s">
        <v>21</v>
      </c>
      <c r="H741" t="s">
        <v>22</v>
      </c>
      <c r="I741">
        <v>29</v>
      </c>
      <c r="J741" t="s">
        <v>23</v>
      </c>
      <c r="K741" t="s">
        <v>32</v>
      </c>
      <c r="L741" t="s">
        <v>37</v>
      </c>
      <c r="M741">
        <v>74</v>
      </c>
      <c r="N741">
        <v>205</v>
      </c>
      <c r="O741" t="s">
        <v>26</v>
      </c>
      <c r="P741">
        <v>50</v>
      </c>
      <c r="Q741">
        <v>90</v>
      </c>
      <c r="R741">
        <v>80</v>
      </c>
      <c r="S741">
        <v>140</v>
      </c>
      <c r="T741">
        <v>41</v>
      </c>
      <c r="U741" t="s">
        <v>35</v>
      </c>
    </row>
    <row r="742" spans="1:21" x14ac:dyDescent="0.35">
      <c r="A742">
        <v>641</v>
      </c>
      <c r="B742">
        <v>10</v>
      </c>
      <c r="C742">
        <v>-12</v>
      </c>
      <c r="D742" s="1">
        <v>41922</v>
      </c>
      <c r="E742">
        <v>598</v>
      </c>
      <c r="F742">
        <v>13</v>
      </c>
      <c r="G742" t="s">
        <v>39</v>
      </c>
      <c r="H742" t="s">
        <v>22</v>
      </c>
      <c r="I742">
        <v>3</v>
      </c>
      <c r="J742" t="s">
        <v>40</v>
      </c>
      <c r="K742" t="s">
        <v>45</v>
      </c>
      <c r="L742" t="s">
        <v>46</v>
      </c>
      <c r="M742">
        <v>-2</v>
      </c>
      <c r="N742">
        <v>23</v>
      </c>
      <c r="O742" t="s">
        <v>43</v>
      </c>
      <c r="P742">
        <v>0</v>
      </c>
      <c r="Q742">
        <v>10</v>
      </c>
      <c r="R742">
        <v>10</v>
      </c>
      <c r="S742">
        <v>10</v>
      </c>
      <c r="T742">
        <v>15</v>
      </c>
      <c r="U742" t="s">
        <v>27</v>
      </c>
    </row>
    <row r="743" spans="1:21" x14ac:dyDescent="0.35">
      <c r="A743">
        <v>715</v>
      </c>
      <c r="B743">
        <v>86</v>
      </c>
      <c r="C743">
        <v>-39</v>
      </c>
      <c r="D743" s="1">
        <v>41953</v>
      </c>
      <c r="E743">
        <v>547</v>
      </c>
      <c r="F743">
        <v>116</v>
      </c>
      <c r="G743" t="s">
        <v>39</v>
      </c>
      <c r="H743" t="s">
        <v>22</v>
      </c>
      <c r="I743">
        <v>28</v>
      </c>
      <c r="J743" t="s">
        <v>40</v>
      </c>
      <c r="K743" t="s">
        <v>45</v>
      </c>
      <c r="L743" t="s">
        <v>46</v>
      </c>
      <c r="M743">
        <v>61</v>
      </c>
      <c r="N743">
        <v>202</v>
      </c>
      <c r="O743" t="s">
        <v>64</v>
      </c>
      <c r="P743">
        <v>80</v>
      </c>
      <c r="Q743">
        <v>120</v>
      </c>
      <c r="R743">
        <v>100</v>
      </c>
      <c r="S743">
        <v>200</v>
      </c>
      <c r="T743">
        <v>55</v>
      </c>
      <c r="U743" t="s">
        <v>27</v>
      </c>
    </row>
    <row r="744" spans="1:21" x14ac:dyDescent="0.35">
      <c r="A744">
        <v>816</v>
      </c>
      <c r="B744">
        <v>79</v>
      </c>
      <c r="C744">
        <v>-35</v>
      </c>
      <c r="D744" s="1">
        <v>41983</v>
      </c>
      <c r="E744">
        <v>593</v>
      </c>
      <c r="F744">
        <v>98</v>
      </c>
      <c r="G744" t="s">
        <v>39</v>
      </c>
      <c r="H744" t="s">
        <v>22</v>
      </c>
      <c r="I744">
        <v>30</v>
      </c>
      <c r="J744" t="s">
        <v>40</v>
      </c>
      <c r="K744" t="s">
        <v>45</v>
      </c>
      <c r="L744" t="s">
        <v>52</v>
      </c>
      <c r="M744">
        <v>35</v>
      </c>
      <c r="N744">
        <v>177</v>
      </c>
      <c r="O744" t="s">
        <v>62</v>
      </c>
      <c r="P744">
        <v>70</v>
      </c>
      <c r="Q744">
        <v>100</v>
      </c>
      <c r="R744">
        <v>70</v>
      </c>
      <c r="S744">
        <v>170</v>
      </c>
      <c r="T744">
        <v>63</v>
      </c>
      <c r="U744" t="s">
        <v>35</v>
      </c>
    </row>
    <row r="745" spans="1:21" x14ac:dyDescent="0.35">
      <c r="A745">
        <v>715</v>
      </c>
      <c r="B745">
        <v>96</v>
      </c>
      <c r="C745">
        <v>-42</v>
      </c>
      <c r="D745" t="s">
        <v>510</v>
      </c>
      <c r="E745">
        <v>683</v>
      </c>
      <c r="F745">
        <v>134</v>
      </c>
      <c r="G745" t="s">
        <v>39</v>
      </c>
      <c r="H745" t="s">
        <v>22</v>
      </c>
      <c r="I745">
        <v>87</v>
      </c>
      <c r="J745" t="s">
        <v>40</v>
      </c>
      <c r="K745" t="s">
        <v>45</v>
      </c>
      <c r="L745" t="s">
        <v>52</v>
      </c>
      <c r="M745">
        <v>18</v>
      </c>
      <c r="N745">
        <v>230</v>
      </c>
      <c r="O745" t="s">
        <v>64</v>
      </c>
      <c r="P745">
        <v>90</v>
      </c>
      <c r="Q745">
        <v>140</v>
      </c>
      <c r="R745">
        <v>60</v>
      </c>
      <c r="S745">
        <v>230</v>
      </c>
      <c r="T745">
        <v>116</v>
      </c>
      <c r="U745" t="s">
        <v>35</v>
      </c>
    </row>
    <row r="746" spans="1:21" x14ac:dyDescent="0.35">
      <c r="A746">
        <v>314</v>
      </c>
      <c r="B746">
        <v>40</v>
      </c>
      <c r="C746">
        <v>-54</v>
      </c>
      <c r="D746" t="s">
        <v>511</v>
      </c>
      <c r="E746">
        <v>881</v>
      </c>
      <c r="F746">
        <v>59</v>
      </c>
      <c r="G746" t="s">
        <v>39</v>
      </c>
      <c r="H746" t="s">
        <v>22</v>
      </c>
      <c r="I746">
        <v>11</v>
      </c>
      <c r="J746" t="s">
        <v>40</v>
      </c>
      <c r="K746" t="s">
        <v>41</v>
      </c>
      <c r="L746" t="s">
        <v>53</v>
      </c>
      <c r="M746">
        <v>36</v>
      </c>
      <c r="N746">
        <v>99</v>
      </c>
      <c r="O746" t="s">
        <v>62</v>
      </c>
      <c r="P746">
        <v>50</v>
      </c>
      <c r="Q746">
        <v>90</v>
      </c>
      <c r="R746">
        <v>90</v>
      </c>
      <c r="S746">
        <v>140</v>
      </c>
      <c r="T746">
        <v>23</v>
      </c>
      <c r="U746" t="s">
        <v>35</v>
      </c>
    </row>
    <row r="747" spans="1:21" x14ac:dyDescent="0.35">
      <c r="A747">
        <v>608</v>
      </c>
      <c r="B747">
        <v>80</v>
      </c>
      <c r="C747">
        <v>-72</v>
      </c>
      <c r="D747" t="s">
        <v>512</v>
      </c>
      <c r="E747">
        <v>1055</v>
      </c>
      <c r="F747">
        <v>94</v>
      </c>
      <c r="G747" t="s">
        <v>39</v>
      </c>
      <c r="H747" t="s">
        <v>22</v>
      </c>
      <c r="I747">
        <v>24</v>
      </c>
      <c r="J747" t="s">
        <v>40</v>
      </c>
      <c r="K747" t="s">
        <v>41</v>
      </c>
      <c r="L747" t="s">
        <v>53</v>
      </c>
      <c r="M747">
        <v>48</v>
      </c>
      <c r="N747">
        <v>174</v>
      </c>
      <c r="O747" t="s">
        <v>64</v>
      </c>
      <c r="P747">
        <v>110</v>
      </c>
      <c r="Q747">
        <v>140</v>
      </c>
      <c r="R747">
        <v>120</v>
      </c>
      <c r="S747">
        <v>250</v>
      </c>
      <c r="T747">
        <v>46</v>
      </c>
      <c r="U747" t="s">
        <v>35</v>
      </c>
    </row>
    <row r="748" spans="1:21" x14ac:dyDescent="0.35">
      <c r="A748">
        <v>712</v>
      </c>
      <c r="B748">
        <v>257</v>
      </c>
      <c r="C748">
        <v>14</v>
      </c>
      <c r="D748" t="s">
        <v>513</v>
      </c>
      <c r="E748">
        <v>1662</v>
      </c>
      <c r="F748">
        <v>341</v>
      </c>
      <c r="G748" t="s">
        <v>39</v>
      </c>
      <c r="H748" t="s">
        <v>22</v>
      </c>
      <c r="I748">
        <v>84</v>
      </c>
      <c r="J748" t="s">
        <v>23</v>
      </c>
      <c r="K748" t="s">
        <v>24</v>
      </c>
      <c r="L748" t="s">
        <v>61</v>
      </c>
      <c r="M748">
        <v>224</v>
      </c>
      <c r="N748">
        <v>598</v>
      </c>
      <c r="O748" t="s">
        <v>43</v>
      </c>
      <c r="P748">
        <v>200</v>
      </c>
      <c r="Q748">
        <v>280</v>
      </c>
      <c r="R748">
        <v>210</v>
      </c>
      <c r="S748">
        <v>480</v>
      </c>
      <c r="T748">
        <v>117</v>
      </c>
      <c r="U748" t="s">
        <v>27</v>
      </c>
    </row>
    <row r="749" spans="1:21" x14ac:dyDescent="0.35">
      <c r="A749">
        <v>641</v>
      </c>
      <c r="B749">
        <v>122</v>
      </c>
      <c r="C749">
        <v>-16</v>
      </c>
      <c r="D749" t="s">
        <v>514</v>
      </c>
      <c r="E749">
        <v>789</v>
      </c>
      <c r="F749">
        <v>176</v>
      </c>
      <c r="G749" t="s">
        <v>39</v>
      </c>
      <c r="H749" t="s">
        <v>22</v>
      </c>
      <c r="I749">
        <v>39</v>
      </c>
      <c r="J749" t="s">
        <v>23</v>
      </c>
      <c r="K749" t="s">
        <v>24</v>
      </c>
      <c r="L749" t="s">
        <v>25</v>
      </c>
      <c r="M749">
        <v>114</v>
      </c>
      <c r="N749">
        <v>298</v>
      </c>
      <c r="O749" t="s">
        <v>43</v>
      </c>
      <c r="P749">
        <v>90</v>
      </c>
      <c r="Q749">
        <v>150</v>
      </c>
      <c r="R749">
        <v>130</v>
      </c>
      <c r="S749">
        <v>240</v>
      </c>
      <c r="T749">
        <v>62</v>
      </c>
      <c r="U749" t="s">
        <v>27</v>
      </c>
    </row>
    <row r="750" spans="1:21" x14ac:dyDescent="0.35">
      <c r="A750">
        <v>573</v>
      </c>
      <c r="B750">
        <v>86</v>
      </c>
      <c r="C750">
        <v>-36</v>
      </c>
      <c r="D750" t="s">
        <v>515</v>
      </c>
      <c r="E750">
        <v>1698</v>
      </c>
      <c r="F750">
        <v>23</v>
      </c>
      <c r="G750" t="s">
        <v>39</v>
      </c>
      <c r="H750" t="s">
        <v>22</v>
      </c>
      <c r="I750">
        <v>26</v>
      </c>
      <c r="J750" t="s">
        <v>23</v>
      </c>
      <c r="K750" t="s">
        <v>24</v>
      </c>
      <c r="L750" t="s">
        <v>25</v>
      </c>
      <c r="M750">
        <v>-26</v>
      </c>
      <c r="N750">
        <v>109</v>
      </c>
      <c r="O750" t="s">
        <v>62</v>
      </c>
      <c r="P750">
        <v>60</v>
      </c>
      <c r="Q750">
        <v>20</v>
      </c>
      <c r="R750">
        <v>10</v>
      </c>
      <c r="S750">
        <v>80</v>
      </c>
      <c r="T750">
        <v>49</v>
      </c>
      <c r="U750" t="s">
        <v>27</v>
      </c>
    </row>
    <row r="751" spans="1:21" x14ac:dyDescent="0.35">
      <c r="A751">
        <v>563</v>
      </c>
      <c r="B751">
        <v>239</v>
      </c>
      <c r="C751">
        <v>39</v>
      </c>
      <c r="D751" t="s">
        <v>516</v>
      </c>
      <c r="E751">
        <v>1755</v>
      </c>
      <c r="F751">
        <v>239</v>
      </c>
      <c r="G751" t="s">
        <v>39</v>
      </c>
      <c r="H751" t="s">
        <v>22</v>
      </c>
      <c r="I751">
        <v>66</v>
      </c>
      <c r="J751" t="s">
        <v>23</v>
      </c>
      <c r="K751" t="s">
        <v>32</v>
      </c>
      <c r="L751" t="s">
        <v>33</v>
      </c>
      <c r="M751">
        <v>149</v>
      </c>
      <c r="N751">
        <v>478</v>
      </c>
      <c r="O751" t="s">
        <v>43</v>
      </c>
      <c r="P751">
        <v>170</v>
      </c>
      <c r="Q751">
        <v>170</v>
      </c>
      <c r="R751">
        <v>110</v>
      </c>
      <c r="S751">
        <v>340</v>
      </c>
      <c r="T751">
        <v>90</v>
      </c>
      <c r="U751" t="s">
        <v>35</v>
      </c>
    </row>
    <row r="752" spans="1:21" x14ac:dyDescent="0.35">
      <c r="A752">
        <v>563</v>
      </c>
      <c r="B752">
        <v>255</v>
      </c>
      <c r="C752">
        <v>53</v>
      </c>
      <c r="D752" t="s">
        <v>517</v>
      </c>
      <c r="E752">
        <v>1756</v>
      </c>
      <c r="F752">
        <v>312</v>
      </c>
      <c r="G752" t="s">
        <v>39</v>
      </c>
      <c r="H752" t="s">
        <v>22</v>
      </c>
      <c r="I752">
        <v>96</v>
      </c>
      <c r="J752" t="s">
        <v>23</v>
      </c>
      <c r="K752" t="s">
        <v>32</v>
      </c>
      <c r="L752" t="s">
        <v>70</v>
      </c>
      <c r="M752">
        <v>183</v>
      </c>
      <c r="N752">
        <v>567</v>
      </c>
      <c r="O752" t="s">
        <v>43</v>
      </c>
      <c r="P752">
        <v>170</v>
      </c>
      <c r="Q752">
        <v>230</v>
      </c>
      <c r="R752">
        <v>130</v>
      </c>
      <c r="S752">
        <v>400</v>
      </c>
      <c r="T752">
        <v>129</v>
      </c>
      <c r="U752" t="s">
        <v>35</v>
      </c>
    </row>
    <row r="753" spans="1:21" x14ac:dyDescent="0.35">
      <c r="A753">
        <v>417</v>
      </c>
      <c r="B753">
        <v>25</v>
      </c>
      <c r="C753">
        <v>-11</v>
      </c>
      <c r="D753" t="s">
        <v>518</v>
      </c>
      <c r="E753">
        <v>209</v>
      </c>
      <c r="F753">
        <v>31</v>
      </c>
      <c r="G753" t="s">
        <v>39</v>
      </c>
      <c r="H753" t="s">
        <v>22</v>
      </c>
      <c r="I753">
        <v>9</v>
      </c>
      <c r="J753" t="s">
        <v>23</v>
      </c>
      <c r="K753" t="s">
        <v>32</v>
      </c>
      <c r="L753" t="s">
        <v>70</v>
      </c>
      <c r="M753">
        <v>-11</v>
      </c>
      <c r="N753">
        <v>56</v>
      </c>
      <c r="O753" t="s">
        <v>62</v>
      </c>
      <c r="P753">
        <v>10</v>
      </c>
      <c r="Q753">
        <v>20</v>
      </c>
      <c r="R753">
        <v>0</v>
      </c>
      <c r="S753">
        <v>30</v>
      </c>
      <c r="T753">
        <v>42</v>
      </c>
      <c r="U753" t="s">
        <v>35</v>
      </c>
    </row>
    <row r="754" spans="1:21" x14ac:dyDescent="0.35">
      <c r="A754">
        <v>970</v>
      </c>
      <c r="B754">
        <v>81</v>
      </c>
      <c r="C754">
        <v>4</v>
      </c>
      <c r="D754" t="s">
        <v>519</v>
      </c>
      <c r="E754">
        <v>984</v>
      </c>
      <c r="F754">
        <v>117</v>
      </c>
      <c r="G754" t="s">
        <v>21</v>
      </c>
      <c r="H754" t="s">
        <v>22</v>
      </c>
      <c r="I754">
        <v>22</v>
      </c>
      <c r="J754" t="s">
        <v>40</v>
      </c>
      <c r="K754" t="s">
        <v>45</v>
      </c>
      <c r="L754" t="s">
        <v>46</v>
      </c>
      <c r="M754">
        <v>84</v>
      </c>
      <c r="N754">
        <v>198</v>
      </c>
      <c r="O754" t="s">
        <v>26</v>
      </c>
      <c r="P754">
        <v>80</v>
      </c>
      <c r="Q754">
        <v>110</v>
      </c>
      <c r="R754">
        <v>80</v>
      </c>
      <c r="S754">
        <v>190</v>
      </c>
      <c r="T754">
        <v>33</v>
      </c>
      <c r="U754" t="s">
        <v>27</v>
      </c>
    </row>
    <row r="755" spans="1:21" x14ac:dyDescent="0.35">
      <c r="A755">
        <v>815</v>
      </c>
      <c r="B755">
        <v>113</v>
      </c>
      <c r="C755">
        <v>-4</v>
      </c>
      <c r="D755" t="s">
        <v>520</v>
      </c>
      <c r="E755">
        <v>803</v>
      </c>
      <c r="F755">
        <v>165</v>
      </c>
      <c r="G755" t="s">
        <v>21</v>
      </c>
      <c r="H755" t="s">
        <v>22</v>
      </c>
      <c r="I755">
        <v>36</v>
      </c>
      <c r="J755" t="s">
        <v>40</v>
      </c>
      <c r="K755" t="s">
        <v>45</v>
      </c>
      <c r="L755" t="s">
        <v>46</v>
      </c>
      <c r="M755">
        <v>106</v>
      </c>
      <c r="N755">
        <v>278</v>
      </c>
      <c r="O755" t="s">
        <v>81</v>
      </c>
      <c r="P755">
        <v>110</v>
      </c>
      <c r="Q755">
        <v>160</v>
      </c>
      <c r="R755">
        <v>110</v>
      </c>
      <c r="S755">
        <v>270</v>
      </c>
      <c r="T755">
        <v>59</v>
      </c>
      <c r="U755" t="s">
        <v>27</v>
      </c>
    </row>
    <row r="756" spans="1:21" x14ac:dyDescent="0.35">
      <c r="A756">
        <v>303</v>
      </c>
      <c r="B756">
        <v>75</v>
      </c>
      <c r="C756">
        <v>-42</v>
      </c>
      <c r="D756" t="s">
        <v>521</v>
      </c>
      <c r="E756">
        <v>659</v>
      </c>
      <c r="F756">
        <v>114</v>
      </c>
      <c r="G756" t="s">
        <v>21</v>
      </c>
      <c r="H756" t="s">
        <v>22</v>
      </c>
      <c r="I756">
        <v>24</v>
      </c>
      <c r="J756" t="s">
        <v>40</v>
      </c>
      <c r="K756" t="s">
        <v>41</v>
      </c>
      <c r="L756" t="s">
        <v>42</v>
      </c>
      <c r="M756">
        <v>58</v>
      </c>
      <c r="N756">
        <v>189</v>
      </c>
      <c r="O756" t="s">
        <v>26</v>
      </c>
      <c r="P756">
        <v>90</v>
      </c>
      <c r="Q756">
        <v>150</v>
      </c>
      <c r="R756">
        <v>100</v>
      </c>
      <c r="S756">
        <v>240</v>
      </c>
      <c r="T756">
        <v>56</v>
      </c>
      <c r="U756" t="s">
        <v>27</v>
      </c>
    </row>
    <row r="757" spans="1:21" x14ac:dyDescent="0.35">
      <c r="A757">
        <v>847</v>
      </c>
      <c r="B757">
        <v>211</v>
      </c>
      <c r="C757">
        <v>-71</v>
      </c>
      <c r="D757" t="s">
        <v>522</v>
      </c>
      <c r="E757">
        <v>1778</v>
      </c>
      <c r="F757">
        <v>212</v>
      </c>
      <c r="G757" t="s">
        <v>21</v>
      </c>
      <c r="H757" t="s">
        <v>22</v>
      </c>
      <c r="I757">
        <v>59</v>
      </c>
      <c r="J757" t="s">
        <v>40</v>
      </c>
      <c r="K757" t="s">
        <v>41</v>
      </c>
      <c r="L757" t="s">
        <v>42</v>
      </c>
      <c r="M757">
        <v>129</v>
      </c>
      <c r="N757">
        <v>423</v>
      </c>
      <c r="O757" t="s">
        <v>81</v>
      </c>
      <c r="P757">
        <v>270</v>
      </c>
      <c r="Q757">
        <v>270</v>
      </c>
      <c r="R757">
        <v>200</v>
      </c>
      <c r="S757">
        <v>540</v>
      </c>
      <c r="T757">
        <v>83</v>
      </c>
      <c r="U757" t="s">
        <v>27</v>
      </c>
    </row>
    <row r="758" spans="1:21" x14ac:dyDescent="0.35">
      <c r="A758">
        <v>970</v>
      </c>
      <c r="B758">
        <v>118</v>
      </c>
      <c r="C758">
        <v>-2</v>
      </c>
      <c r="D758" t="s">
        <v>523</v>
      </c>
      <c r="E758">
        <v>930</v>
      </c>
      <c r="F758">
        <v>172</v>
      </c>
      <c r="G758" t="s">
        <v>21</v>
      </c>
      <c r="H758" t="s">
        <v>22</v>
      </c>
      <c r="I758">
        <v>33</v>
      </c>
      <c r="J758" t="s">
        <v>40</v>
      </c>
      <c r="K758" t="s">
        <v>45</v>
      </c>
      <c r="L758" t="s">
        <v>50</v>
      </c>
      <c r="M758">
        <v>128</v>
      </c>
      <c r="N758">
        <v>290</v>
      </c>
      <c r="O758" t="s">
        <v>26</v>
      </c>
      <c r="P758">
        <v>110</v>
      </c>
      <c r="Q758">
        <v>170</v>
      </c>
      <c r="R758">
        <v>130</v>
      </c>
      <c r="S758">
        <v>280</v>
      </c>
      <c r="T758">
        <v>44</v>
      </c>
      <c r="U758" t="s">
        <v>35</v>
      </c>
    </row>
    <row r="759" spans="1:21" x14ac:dyDescent="0.35">
      <c r="A759">
        <v>815</v>
      </c>
      <c r="B759">
        <v>173</v>
      </c>
      <c r="C759">
        <v>-1</v>
      </c>
      <c r="D759" t="s">
        <v>524</v>
      </c>
      <c r="E759">
        <v>1150</v>
      </c>
      <c r="F759">
        <v>239</v>
      </c>
      <c r="G759" t="s">
        <v>21</v>
      </c>
      <c r="H759" t="s">
        <v>22</v>
      </c>
      <c r="I759">
        <v>57</v>
      </c>
      <c r="J759" t="s">
        <v>40</v>
      </c>
      <c r="K759" t="s">
        <v>45</v>
      </c>
      <c r="L759" t="s">
        <v>52</v>
      </c>
      <c r="M759">
        <v>139</v>
      </c>
      <c r="N759">
        <v>412</v>
      </c>
      <c r="O759" t="s">
        <v>81</v>
      </c>
      <c r="P759">
        <v>170</v>
      </c>
      <c r="Q759">
        <v>230</v>
      </c>
      <c r="R759">
        <v>140</v>
      </c>
      <c r="S759">
        <v>400</v>
      </c>
      <c r="T759">
        <v>100</v>
      </c>
      <c r="U759" t="s">
        <v>35</v>
      </c>
    </row>
    <row r="760" spans="1:21" x14ac:dyDescent="0.35">
      <c r="A760">
        <v>303</v>
      </c>
      <c r="B760">
        <v>50</v>
      </c>
      <c r="C760">
        <v>-22</v>
      </c>
      <c r="D760" t="s">
        <v>525</v>
      </c>
      <c r="E760">
        <v>589</v>
      </c>
      <c r="F760">
        <v>73</v>
      </c>
      <c r="G760" t="s">
        <v>21</v>
      </c>
      <c r="H760" t="s">
        <v>22</v>
      </c>
      <c r="I760">
        <v>14</v>
      </c>
      <c r="J760" t="s">
        <v>40</v>
      </c>
      <c r="K760" t="s">
        <v>41</v>
      </c>
      <c r="L760" t="s">
        <v>53</v>
      </c>
      <c r="M760">
        <v>48</v>
      </c>
      <c r="N760">
        <v>123</v>
      </c>
      <c r="O760" t="s">
        <v>26</v>
      </c>
      <c r="P760">
        <v>60</v>
      </c>
      <c r="Q760">
        <v>90</v>
      </c>
      <c r="R760">
        <v>70</v>
      </c>
      <c r="S760">
        <v>150</v>
      </c>
      <c r="T760">
        <v>25</v>
      </c>
      <c r="U760" t="s">
        <v>35</v>
      </c>
    </row>
    <row r="761" spans="1:21" x14ac:dyDescent="0.35">
      <c r="A761">
        <v>224</v>
      </c>
      <c r="B761">
        <v>228</v>
      </c>
      <c r="C761">
        <v>-94</v>
      </c>
      <c r="D761" t="s">
        <v>526</v>
      </c>
      <c r="E761">
        <v>1691</v>
      </c>
      <c r="F761">
        <v>304</v>
      </c>
      <c r="G761" t="s">
        <v>21</v>
      </c>
      <c r="H761" t="s">
        <v>22</v>
      </c>
      <c r="I761">
        <v>75</v>
      </c>
      <c r="J761" t="s">
        <v>40</v>
      </c>
      <c r="K761" t="s">
        <v>41</v>
      </c>
      <c r="L761" t="s">
        <v>53</v>
      </c>
      <c r="M761">
        <v>196</v>
      </c>
      <c r="N761">
        <v>532</v>
      </c>
      <c r="O761" t="s">
        <v>81</v>
      </c>
      <c r="P761">
        <v>290</v>
      </c>
      <c r="Q761">
        <v>390</v>
      </c>
      <c r="R761">
        <v>290</v>
      </c>
      <c r="S761">
        <v>680</v>
      </c>
      <c r="T761">
        <v>108</v>
      </c>
      <c r="U761" t="s">
        <v>35</v>
      </c>
    </row>
    <row r="762" spans="1:21" x14ac:dyDescent="0.35">
      <c r="A762">
        <v>440</v>
      </c>
      <c r="B762">
        <v>181</v>
      </c>
      <c r="C762">
        <v>-63</v>
      </c>
      <c r="D762" t="s">
        <v>527</v>
      </c>
      <c r="E762">
        <v>1283</v>
      </c>
      <c r="F762">
        <v>182</v>
      </c>
      <c r="G762" t="s">
        <v>21</v>
      </c>
      <c r="H762" t="s">
        <v>22</v>
      </c>
      <c r="I762">
        <v>50</v>
      </c>
      <c r="J762" t="s">
        <v>40</v>
      </c>
      <c r="K762" t="s">
        <v>41</v>
      </c>
      <c r="L762" t="s">
        <v>53</v>
      </c>
      <c r="M762">
        <v>107</v>
      </c>
      <c r="N762">
        <v>363</v>
      </c>
      <c r="O762" t="s">
        <v>156</v>
      </c>
      <c r="P762">
        <v>230</v>
      </c>
      <c r="Q762">
        <v>230</v>
      </c>
      <c r="R762">
        <v>170</v>
      </c>
      <c r="S762">
        <v>460</v>
      </c>
      <c r="T762">
        <v>75</v>
      </c>
      <c r="U762" t="s">
        <v>35</v>
      </c>
    </row>
    <row r="763" spans="1:21" x14ac:dyDescent="0.35">
      <c r="A763">
        <v>970</v>
      </c>
      <c r="B763">
        <v>181</v>
      </c>
      <c r="C763">
        <v>7</v>
      </c>
      <c r="D763" t="s">
        <v>528</v>
      </c>
      <c r="E763">
        <v>1283</v>
      </c>
      <c r="F763">
        <v>182</v>
      </c>
      <c r="G763" t="s">
        <v>21</v>
      </c>
      <c r="H763" t="s">
        <v>22</v>
      </c>
      <c r="I763">
        <v>50</v>
      </c>
      <c r="J763" t="s">
        <v>23</v>
      </c>
      <c r="K763" t="s">
        <v>24</v>
      </c>
      <c r="L763" t="s">
        <v>61</v>
      </c>
      <c r="M763">
        <v>107</v>
      </c>
      <c r="N763">
        <v>363</v>
      </c>
      <c r="O763" t="s">
        <v>26</v>
      </c>
      <c r="P763">
        <v>170</v>
      </c>
      <c r="Q763">
        <v>160</v>
      </c>
      <c r="R763">
        <v>100</v>
      </c>
      <c r="S763">
        <v>330</v>
      </c>
      <c r="T763">
        <v>75</v>
      </c>
      <c r="U763" t="s">
        <v>27</v>
      </c>
    </row>
    <row r="764" spans="1:21" x14ac:dyDescent="0.35">
      <c r="A764">
        <v>312</v>
      </c>
      <c r="B764">
        <v>118</v>
      </c>
      <c r="C764">
        <v>17</v>
      </c>
      <c r="D764" s="1">
        <v>41650</v>
      </c>
      <c r="E764">
        <v>930</v>
      </c>
      <c r="F764">
        <v>172</v>
      </c>
      <c r="G764" t="s">
        <v>21</v>
      </c>
      <c r="H764" t="s">
        <v>22</v>
      </c>
      <c r="I764">
        <v>33</v>
      </c>
      <c r="J764" t="s">
        <v>23</v>
      </c>
      <c r="K764" t="s">
        <v>24</v>
      </c>
      <c r="L764" t="s">
        <v>61</v>
      </c>
      <c r="M764">
        <v>127</v>
      </c>
      <c r="N764">
        <v>290</v>
      </c>
      <c r="O764" t="s">
        <v>81</v>
      </c>
      <c r="P764">
        <v>110</v>
      </c>
      <c r="Q764">
        <v>150</v>
      </c>
      <c r="R764">
        <v>110</v>
      </c>
      <c r="S764">
        <v>260</v>
      </c>
      <c r="T764">
        <v>45</v>
      </c>
      <c r="U764" t="s">
        <v>27</v>
      </c>
    </row>
    <row r="765" spans="1:21" x14ac:dyDescent="0.35">
      <c r="A765">
        <v>630</v>
      </c>
      <c r="B765">
        <v>81</v>
      </c>
      <c r="C765">
        <v>4</v>
      </c>
      <c r="D765" s="1">
        <v>41681</v>
      </c>
      <c r="E765">
        <v>984</v>
      </c>
      <c r="F765">
        <v>117</v>
      </c>
      <c r="G765" t="s">
        <v>21</v>
      </c>
      <c r="H765" t="s">
        <v>22</v>
      </c>
      <c r="I765">
        <v>22</v>
      </c>
      <c r="J765" t="s">
        <v>23</v>
      </c>
      <c r="K765" t="s">
        <v>24</v>
      </c>
      <c r="L765" t="s">
        <v>28</v>
      </c>
      <c r="M765">
        <v>84</v>
      </c>
      <c r="N765">
        <v>198</v>
      </c>
      <c r="O765" t="s">
        <v>81</v>
      </c>
      <c r="P765">
        <v>70</v>
      </c>
      <c r="Q765">
        <v>110</v>
      </c>
      <c r="R765">
        <v>80</v>
      </c>
      <c r="S765">
        <v>180</v>
      </c>
      <c r="T765">
        <v>33</v>
      </c>
      <c r="U765" t="s">
        <v>27</v>
      </c>
    </row>
    <row r="766" spans="1:21" x14ac:dyDescent="0.35">
      <c r="A766">
        <v>330</v>
      </c>
      <c r="B766">
        <v>78</v>
      </c>
      <c r="C766">
        <v>2</v>
      </c>
      <c r="D766" s="1">
        <v>41709</v>
      </c>
      <c r="E766">
        <v>798</v>
      </c>
      <c r="F766">
        <v>119</v>
      </c>
      <c r="G766" t="s">
        <v>21</v>
      </c>
      <c r="H766" t="s">
        <v>22</v>
      </c>
      <c r="I766">
        <v>25</v>
      </c>
      <c r="J766" t="s">
        <v>23</v>
      </c>
      <c r="K766" t="s">
        <v>32</v>
      </c>
      <c r="L766" t="s">
        <v>33</v>
      </c>
      <c r="M766">
        <v>62</v>
      </c>
      <c r="N766">
        <v>197</v>
      </c>
      <c r="O766" t="s">
        <v>156</v>
      </c>
      <c r="P766">
        <v>60</v>
      </c>
      <c r="Q766">
        <v>100</v>
      </c>
      <c r="R766">
        <v>60</v>
      </c>
      <c r="S766">
        <v>160</v>
      </c>
      <c r="T766">
        <v>57</v>
      </c>
      <c r="U766" t="s">
        <v>35</v>
      </c>
    </row>
    <row r="767" spans="1:21" x14ac:dyDescent="0.35">
      <c r="A767">
        <v>630</v>
      </c>
      <c r="B767">
        <v>75</v>
      </c>
      <c r="C767">
        <v>9</v>
      </c>
      <c r="D767" s="1">
        <v>41740</v>
      </c>
      <c r="E767">
        <v>659</v>
      </c>
      <c r="F767">
        <v>114</v>
      </c>
      <c r="G767" t="s">
        <v>21</v>
      </c>
      <c r="H767" t="s">
        <v>22</v>
      </c>
      <c r="I767">
        <v>24</v>
      </c>
      <c r="J767" t="s">
        <v>23</v>
      </c>
      <c r="K767" t="s">
        <v>32</v>
      </c>
      <c r="L767" t="s">
        <v>70</v>
      </c>
      <c r="M767">
        <v>59</v>
      </c>
      <c r="N767">
        <v>189</v>
      </c>
      <c r="O767" t="s">
        <v>81</v>
      </c>
      <c r="P767">
        <v>60</v>
      </c>
      <c r="Q767">
        <v>90</v>
      </c>
      <c r="R767">
        <v>50</v>
      </c>
      <c r="S767">
        <v>150</v>
      </c>
      <c r="T767">
        <v>55</v>
      </c>
      <c r="U767" t="s">
        <v>35</v>
      </c>
    </row>
    <row r="768" spans="1:21" x14ac:dyDescent="0.35">
      <c r="A768">
        <v>419</v>
      </c>
      <c r="B768">
        <v>102</v>
      </c>
      <c r="C768">
        <v>19</v>
      </c>
      <c r="D768" s="1">
        <v>41770</v>
      </c>
      <c r="E768">
        <v>666</v>
      </c>
      <c r="F768">
        <v>143</v>
      </c>
      <c r="G768" t="s">
        <v>21</v>
      </c>
      <c r="H768" t="s">
        <v>22</v>
      </c>
      <c r="I768">
        <v>31</v>
      </c>
      <c r="J768" t="s">
        <v>23</v>
      </c>
      <c r="K768" t="s">
        <v>32</v>
      </c>
      <c r="L768" t="s">
        <v>70</v>
      </c>
      <c r="M768">
        <v>89</v>
      </c>
      <c r="N768">
        <v>245</v>
      </c>
      <c r="O768" t="s">
        <v>156</v>
      </c>
      <c r="P768">
        <v>80</v>
      </c>
      <c r="Q768">
        <v>120</v>
      </c>
      <c r="R768">
        <v>70</v>
      </c>
      <c r="S768">
        <v>200</v>
      </c>
      <c r="T768">
        <v>54</v>
      </c>
      <c r="U768" t="s">
        <v>35</v>
      </c>
    </row>
    <row r="769" spans="1:21" x14ac:dyDescent="0.35">
      <c r="A769">
        <v>719</v>
      </c>
      <c r="B769">
        <v>88</v>
      </c>
      <c r="C769">
        <v>10</v>
      </c>
      <c r="D769" s="1">
        <v>41801</v>
      </c>
      <c r="E769">
        <v>561</v>
      </c>
      <c r="F769">
        <v>112</v>
      </c>
      <c r="G769" t="s">
        <v>21</v>
      </c>
      <c r="H769" t="s">
        <v>22</v>
      </c>
      <c r="I769">
        <v>29</v>
      </c>
      <c r="J769" t="s">
        <v>23</v>
      </c>
      <c r="K769" t="s">
        <v>32</v>
      </c>
      <c r="L769" t="s">
        <v>37</v>
      </c>
      <c r="M769">
        <v>70</v>
      </c>
      <c r="N769">
        <v>200</v>
      </c>
      <c r="O769" t="s">
        <v>26</v>
      </c>
      <c r="P769">
        <v>70</v>
      </c>
      <c r="Q769">
        <v>90</v>
      </c>
      <c r="R769">
        <v>60</v>
      </c>
      <c r="S769">
        <v>160</v>
      </c>
      <c r="T769">
        <v>42</v>
      </c>
      <c r="U769" t="s">
        <v>35</v>
      </c>
    </row>
    <row r="770" spans="1:21" x14ac:dyDescent="0.35">
      <c r="A770">
        <v>641</v>
      </c>
      <c r="B770">
        <v>10</v>
      </c>
      <c r="C770">
        <v>-13</v>
      </c>
      <c r="D770" s="1">
        <v>41831</v>
      </c>
      <c r="E770">
        <v>596</v>
      </c>
      <c r="F770">
        <v>13</v>
      </c>
      <c r="G770" t="s">
        <v>39</v>
      </c>
      <c r="H770" t="s">
        <v>22</v>
      </c>
      <c r="I770">
        <v>3</v>
      </c>
      <c r="J770" t="s">
        <v>40</v>
      </c>
      <c r="K770" t="s">
        <v>45</v>
      </c>
      <c r="L770" t="s">
        <v>46</v>
      </c>
      <c r="M770">
        <v>-3</v>
      </c>
      <c r="N770">
        <v>23</v>
      </c>
      <c r="O770" t="s">
        <v>43</v>
      </c>
      <c r="P770">
        <v>0</v>
      </c>
      <c r="Q770">
        <v>20</v>
      </c>
      <c r="R770">
        <v>10</v>
      </c>
      <c r="S770">
        <v>20</v>
      </c>
      <c r="T770">
        <v>16</v>
      </c>
      <c r="U770" t="s">
        <v>27</v>
      </c>
    </row>
    <row r="771" spans="1:21" x14ac:dyDescent="0.35">
      <c r="A771">
        <v>262</v>
      </c>
      <c r="B771">
        <v>77</v>
      </c>
      <c r="C771">
        <v>-9</v>
      </c>
      <c r="D771" s="1">
        <v>41862</v>
      </c>
      <c r="E771">
        <v>557</v>
      </c>
      <c r="F771">
        <v>103</v>
      </c>
      <c r="G771" t="s">
        <v>39</v>
      </c>
      <c r="H771" t="s">
        <v>22</v>
      </c>
      <c r="I771">
        <v>25</v>
      </c>
      <c r="J771" t="s">
        <v>40</v>
      </c>
      <c r="K771" t="s">
        <v>45</v>
      </c>
      <c r="L771" t="s">
        <v>46</v>
      </c>
      <c r="M771">
        <v>51</v>
      </c>
      <c r="N771">
        <v>180</v>
      </c>
      <c r="O771" t="s">
        <v>64</v>
      </c>
      <c r="P771">
        <v>70</v>
      </c>
      <c r="Q771">
        <v>100</v>
      </c>
      <c r="R771">
        <v>60</v>
      </c>
      <c r="S771">
        <v>170</v>
      </c>
      <c r="T771">
        <v>52</v>
      </c>
      <c r="U771" t="s">
        <v>27</v>
      </c>
    </row>
    <row r="772" spans="1:21" x14ac:dyDescent="0.35">
      <c r="A772">
        <v>563</v>
      </c>
      <c r="B772">
        <v>15</v>
      </c>
      <c r="C772">
        <v>-2</v>
      </c>
      <c r="D772" s="1">
        <v>41893</v>
      </c>
      <c r="E772">
        <v>848</v>
      </c>
      <c r="F772">
        <v>24</v>
      </c>
      <c r="G772" t="s">
        <v>39</v>
      </c>
      <c r="H772" t="s">
        <v>22</v>
      </c>
      <c r="I772">
        <v>4</v>
      </c>
      <c r="J772" t="s">
        <v>40</v>
      </c>
      <c r="K772" t="s">
        <v>45</v>
      </c>
      <c r="L772" t="s">
        <v>50</v>
      </c>
      <c r="M772">
        <v>8</v>
      </c>
      <c r="N772">
        <v>39</v>
      </c>
      <c r="O772" t="s">
        <v>43</v>
      </c>
      <c r="P772">
        <v>10</v>
      </c>
      <c r="Q772">
        <v>20</v>
      </c>
      <c r="R772">
        <v>10</v>
      </c>
      <c r="S772">
        <v>30</v>
      </c>
      <c r="T772">
        <v>16</v>
      </c>
      <c r="U772" t="s">
        <v>35</v>
      </c>
    </row>
    <row r="773" spans="1:21" x14ac:dyDescent="0.35">
      <c r="A773">
        <v>573</v>
      </c>
      <c r="B773">
        <v>82</v>
      </c>
      <c r="C773">
        <v>-2</v>
      </c>
      <c r="D773" s="1">
        <v>41923</v>
      </c>
      <c r="E773">
        <v>601</v>
      </c>
      <c r="F773">
        <v>102</v>
      </c>
      <c r="G773" t="s">
        <v>39</v>
      </c>
      <c r="H773" t="s">
        <v>22</v>
      </c>
      <c r="I773">
        <v>31</v>
      </c>
      <c r="J773" t="s">
        <v>40</v>
      </c>
      <c r="K773" t="s">
        <v>45</v>
      </c>
      <c r="L773" t="s">
        <v>52</v>
      </c>
      <c r="M773">
        <v>38</v>
      </c>
      <c r="N773">
        <v>184</v>
      </c>
      <c r="O773" t="s">
        <v>62</v>
      </c>
      <c r="P773">
        <v>80</v>
      </c>
      <c r="Q773">
        <v>100</v>
      </c>
      <c r="R773">
        <v>40</v>
      </c>
      <c r="S773">
        <v>180</v>
      </c>
      <c r="T773">
        <v>64</v>
      </c>
      <c r="U773" t="s">
        <v>35</v>
      </c>
    </row>
    <row r="774" spans="1:21" x14ac:dyDescent="0.35">
      <c r="A774">
        <v>262</v>
      </c>
      <c r="B774">
        <v>94</v>
      </c>
      <c r="C774">
        <v>-14</v>
      </c>
      <c r="D774" s="1">
        <v>41954</v>
      </c>
      <c r="E774">
        <v>694</v>
      </c>
      <c r="F774">
        <v>130</v>
      </c>
      <c r="G774" t="s">
        <v>39</v>
      </c>
      <c r="H774" t="s">
        <v>22</v>
      </c>
      <c r="I774">
        <v>85</v>
      </c>
      <c r="J774" t="s">
        <v>40</v>
      </c>
      <c r="K774" t="s">
        <v>45</v>
      </c>
      <c r="L774" t="s">
        <v>52</v>
      </c>
      <c r="M774">
        <v>16</v>
      </c>
      <c r="N774">
        <v>224</v>
      </c>
      <c r="O774" t="s">
        <v>64</v>
      </c>
      <c r="P774">
        <v>90</v>
      </c>
      <c r="Q774">
        <v>130</v>
      </c>
      <c r="R774">
        <v>30</v>
      </c>
      <c r="S774">
        <v>220</v>
      </c>
      <c r="T774">
        <v>114</v>
      </c>
      <c r="U774" t="s">
        <v>35</v>
      </c>
    </row>
    <row r="775" spans="1:21" x14ac:dyDescent="0.35">
      <c r="A775">
        <v>314</v>
      </c>
      <c r="B775">
        <v>54</v>
      </c>
      <c r="C775">
        <v>-29</v>
      </c>
      <c r="D775" s="1">
        <v>41984</v>
      </c>
      <c r="E775">
        <v>885</v>
      </c>
      <c r="F775">
        <v>78</v>
      </c>
      <c r="G775" t="s">
        <v>39</v>
      </c>
      <c r="H775" t="s">
        <v>22</v>
      </c>
      <c r="I775">
        <v>15</v>
      </c>
      <c r="J775" t="s">
        <v>40</v>
      </c>
      <c r="K775" t="s">
        <v>41</v>
      </c>
      <c r="L775" t="s">
        <v>53</v>
      </c>
      <c r="M775">
        <v>51</v>
      </c>
      <c r="N775">
        <v>132</v>
      </c>
      <c r="O775" t="s">
        <v>62</v>
      </c>
      <c r="P775">
        <v>60</v>
      </c>
      <c r="Q775">
        <v>100</v>
      </c>
      <c r="R775">
        <v>80</v>
      </c>
      <c r="S775">
        <v>160</v>
      </c>
      <c r="T775">
        <v>27</v>
      </c>
      <c r="U775" t="s">
        <v>35</v>
      </c>
    </row>
    <row r="776" spans="1:21" x14ac:dyDescent="0.35">
      <c r="A776">
        <v>920</v>
      </c>
      <c r="B776">
        <v>75</v>
      </c>
      <c r="C776">
        <v>-25</v>
      </c>
      <c r="D776" t="s">
        <v>529</v>
      </c>
      <c r="E776">
        <v>1063</v>
      </c>
      <c r="F776">
        <v>89</v>
      </c>
      <c r="G776" t="s">
        <v>39</v>
      </c>
      <c r="H776" t="s">
        <v>22</v>
      </c>
      <c r="I776">
        <v>23</v>
      </c>
      <c r="J776" t="s">
        <v>40</v>
      </c>
      <c r="K776" t="s">
        <v>41</v>
      </c>
      <c r="L776" t="s">
        <v>53</v>
      </c>
      <c r="M776">
        <v>45</v>
      </c>
      <c r="N776">
        <v>164</v>
      </c>
      <c r="O776" t="s">
        <v>64</v>
      </c>
      <c r="P776">
        <v>90</v>
      </c>
      <c r="Q776">
        <v>110</v>
      </c>
      <c r="R776">
        <v>70</v>
      </c>
      <c r="S776">
        <v>200</v>
      </c>
      <c r="T776">
        <v>44</v>
      </c>
      <c r="U776" t="s">
        <v>35</v>
      </c>
    </row>
    <row r="777" spans="1:21" x14ac:dyDescent="0.35">
      <c r="A777">
        <v>712</v>
      </c>
      <c r="B777">
        <v>228</v>
      </c>
      <c r="C777">
        <v>16</v>
      </c>
      <c r="D777" t="s">
        <v>530</v>
      </c>
      <c r="E777">
        <v>1691</v>
      </c>
      <c r="F777">
        <v>304</v>
      </c>
      <c r="G777" t="s">
        <v>39</v>
      </c>
      <c r="H777" t="s">
        <v>22</v>
      </c>
      <c r="I777">
        <v>75</v>
      </c>
      <c r="J777" t="s">
        <v>23</v>
      </c>
      <c r="K777" t="s">
        <v>24</v>
      </c>
      <c r="L777" t="s">
        <v>61</v>
      </c>
      <c r="M777">
        <v>196</v>
      </c>
      <c r="N777">
        <v>532</v>
      </c>
      <c r="O777" t="s">
        <v>43</v>
      </c>
      <c r="P777">
        <v>210</v>
      </c>
      <c r="Q777">
        <v>280</v>
      </c>
      <c r="R777">
        <v>180</v>
      </c>
      <c r="S777">
        <v>490</v>
      </c>
      <c r="T777">
        <v>108</v>
      </c>
      <c r="U777" t="s">
        <v>27</v>
      </c>
    </row>
    <row r="778" spans="1:21" x14ac:dyDescent="0.35">
      <c r="A778">
        <v>712</v>
      </c>
      <c r="B778">
        <v>113</v>
      </c>
      <c r="C778">
        <v>7</v>
      </c>
      <c r="D778" t="s">
        <v>531</v>
      </c>
      <c r="E778">
        <v>803</v>
      </c>
      <c r="F778">
        <v>165</v>
      </c>
      <c r="G778" t="s">
        <v>39</v>
      </c>
      <c r="H778" t="s">
        <v>22</v>
      </c>
      <c r="I778">
        <v>36</v>
      </c>
      <c r="J778" t="s">
        <v>23</v>
      </c>
      <c r="K778" t="s">
        <v>24</v>
      </c>
      <c r="L778" t="s">
        <v>25</v>
      </c>
      <c r="M778">
        <v>107</v>
      </c>
      <c r="N778">
        <v>278</v>
      </c>
      <c r="O778" t="s">
        <v>43</v>
      </c>
      <c r="P778">
        <v>100</v>
      </c>
      <c r="Q778">
        <v>150</v>
      </c>
      <c r="R778">
        <v>100</v>
      </c>
      <c r="S778">
        <v>250</v>
      </c>
      <c r="T778">
        <v>58</v>
      </c>
      <c r="U778" t="s">
        <v>27</v>
      </c>
    </row>
    <row r="779" spans="1:21" x14ac:dyDescent="0.35">
      <c r="A779">
        <v>712</v>
      </c>
      <c r="B779">
        <v>211</v>
      </c>
      <c r="C779">
        <v>19</v>
      </c>
      <c r="D779" t="s">
        <v>532</v>
      </c>
      <c r="E779">
        <v>1778</v>
      </c>
      <c r="F779">
        <v>212</v>
      </c>
      <c r="G779" t="s">
        <v>39</v>
      </c>
      <c r="H779" t="s">
        <v>22</v>
      </c>
      <c r="I779">
        <v>59</v>
      </c>
      <c r="J779" t="s">
        <v>23</v>
      </c>
      <c r="K779" t="s">
        <v>32</v>
      </c>
      <c r="L779" t="s">
        <v>33</v>
      </c>
      <c r="M779">
        <v>129</v>
      </c>
      <c r="N779">
        <v>423</v>
      </c>
      <c r="O779" t="s">
        <v>43</v>
      </c>
      <c r="P779">
        <v>170</v>
      </c>
      <c r="Q779">
        <v>180</v>
      </c>
      <c r="R779">
        <v>110</v>
      </c>
      <c r="S779">
        <v>350</v>
      </c>
      <c r="T779">
        <v>83</v>
      </c>
      <c r="U779" t="s">
        <v>35</v>
      </c>
    </row>
    <row r="780" spans="1:21" x14ac:dyDescent="0.35">
      <c r="A780">
        <v>319</v>
      </c>
      <c r="B780">
        <v>245</v>
      </c>
      <c r="C780">
        <v>43</v>
      </c>
      <c r="D780" t="s">
        <v>533</v>
      </c>
      <c r="E780">
        <v>1784</v>
      </c>
      <c r="F780">
        <v>300</v>
      </c>
      <c r="G780" t="s">
        <v>39</v>
      </c>
      <c r="H780" t="s">
        <v>22</v>
      </c>
      <c r="I780">
        <v>93</v>
      </c>
      <c r="J780" t="s">
        <v>23</v>
      </c>
      <c r="K780" t="s">
        <v>32</v>
      </c>
      <c r="L780" t="s">
        <v>70</v>
      </c>
      <c r="M780">
        <v>173</v>
      </c>
      <c r="N780">
        <v>545</v>
      </c>
      <c r="O780" t="s">
        <v>43</v>
      </c>
      <c r="P780">
        <v>200</v>
      </c>
      <c r="Q780">
        <v>250</v>
      </c>
      <c r="R780">
        <v>130</v>
      </c>
      <c r="S780">
        <v>450</v>
      </c>
      <c r="T780">
        <v>127</v>
      </c>
      <c r="U780" t="s">
        <v>35</v>
      </c>
    </row>
    <row r="781" spans="1:21" x14ac:dyDescent="0.35">
      <c r="A781">
        <v>720</v>
      </c>
      <c r="B781">
        <v>86</v>
      </c>
      <c r="C781">
        <v>-2</v>
      </c>
      <c r="D781" t="s">
        <v>534</v>
      </c>
      <c r="E781">
        <v>1003</v>
      </c>
      <c r="F781">
        <v>124</v>
      </c>
      <c r="G781" t="s">
        <v>21</v>
      </c>
      <c r="H781" t="s">
        <v>22</v>
      </c>
      <c r="I781">
        <v>24</v>
      </c>
      <c r="J781" t="s">
        <v>40</v>
      </c>
      <c r="K781" t="s">
        <v>45</v>
      </c>
      <c r="L781" t="s">
        <v>46</v>
      </c>
      <c r="M781">
        <v>88</v>
      </c>
      <c r="N781">
        <v>210</v>
      </c>
      <c r="O781" t="s">
        <v>26</v>
      </c>
      <c r="P781">
        <v>80</v>
      </c>
      <c r="Q781">
        <v>120</v>
      </c>
      <c r="R781">
        <v>90</v>
      </c>
      <c r="S781">
        <v>200</v>
      </c>
      <c r="T781">
        <v>36</v>
      </c>
      <c r="U781" t="s">
        <v>27</v>
      </c>
    </row>
    <row r="782" spans="1:21" x14ac:dyDescent="0.35">
      <c r="A782">
        <v>630</v>
      </c>
      <c r="B782">
        <v>127</v>
      </c>
      <c r="C782">
        <v>-8</v>
      </c>
      <c r="D782" t="s">
        <v>535</v>
      </c>
      <c r="E782">
        <v>830</v>
      </c>
      <c r="F782">
        <v>185</v>
      </c>
      <c r="G782" t="s">
        <v>21</v>
      </c>
      <c r="H782" t="s">
        <v>22</v>
      </c>
      <c r="I782">
        <v>40</v>
      </c>
      <c r="J782" t="s">
        <v>40</v>
      </c>
      <c r="K782" t="s">
        <v>45</v>
      </c>
      <c r="L782" t="s">
        <v>46</v>
      </c>
      <c r="M782">
        <v>122</v>
      </c>
      <c r="N782">
        <v>312</v>
      </c>
      <c r="O782" t="s">
        <v>81</v>
      </c>
      <c r="P782">
        <v>120</v>
      </c>
      <c r="Q782">
        <v>180</v>
      </c>
      <c r="R782">
        <v>130</v>
      </c>
      <c r="S782">
        <v>300</v>
      </c>
      <c r="T782">
        <v>63</v>
      </c>
      <c r="U782" t="s">
        <v>27</v>
      </c>
    </row>
    <row r="783" spans="1:21" x14ac:dyDescent="0.35">
      <c r="A783">
        <v>970</v>
      </c>
      <c r="B783">
        <v>67</v>
      </c>
      <c r="C783">
        <v>-33</v>
      </c>
      <c r="D783" t="s">
        <v>536</v>
      </c>
      <c r="E783">
        <v>677</v>
      </c>
      <c r="F783">
        <v>101</v>
      </c>
      <c r="G783" t="s">
        <v>21</v>
      </c>
      <c r="H783" t="s">
        <v>22</v>
      </c>
      <c r="I783">
        <v>22</v>
      </c>
      <c r="J783" t="s">
        <v>40</v>
      </c>
      <c r="K783" t="s">
        <v>41</v>
      </c>
      <c r="L783" t="s">
        <v>42</v>
      </c>
      <c r="M783">
        <v>47</v>
      </c>
      <c r="N783">
        <v>168</v>
      </c>
      <c r="O783" t="s">
        <v>26</v>
      </c>
      <c r="P783">
        <v>80</v>
      </c>
      <c r="Q783">
        <v>130</v>
      </c>
      <c r="R783">
        <v>80</v>
      </c>
      <c r="S783">
        <v>210</v>
      </c>
      <c r="T783">
        <v>54</v>
      </c>
      <c r="U783" t="s">
        <v>27</v>
      </c>
    </row>
    <row r="784" spans="1:21" x14ac:dyDescent="0.35">
      <c r="A784">
        <v>630</v>
      </c>
      <c r="B784">
        <v>250</v>
      </c>
      <c r="C784">
        <v>-83</v>
      </c>
      <c r="D784" t="s">
        <v>537</v>
      </c>
      <c r="E784">
        <v>1820</v>
      </c>
      <c r="F784">
        <v>251</v>
      </c>
      <c r="G784" t="s">
        <v>21</v>
      </c>
      <c r="H784" t="s">
        <v>22</v>
      </c>
      <c r="I784">
        <v>70</v>
      </c>
      <c r="J784" t="s">
        <v>40</v>
      </c>
      <c r="K784" t="s">
        <v>41</v>
      </c>
      <c r="L784" t="s">
        <v>42</v>
      </c>
      <c r="M784">
        <v>157</v>
      </c>
      <c r="N784">
        <v>501</v>
      </c>
      <c r="O784" t="s">
        <v>81</v>
      </c>
      <c r="P784">
        <v>320</v>
      </c>
      <c r="Q784">
        <v>320</v>
      </c>
      <c r="R784">
        <v>240</v>
      </c>
      <c r="S784">
        <v>640</v>
      </c>
      <c r="T784">
        <v>94</v>
      </c>
      <c r="U784" t="s">
        <v>27</v>
      </c>
    </row>
    <row r="785" spans="1:21" x14ac:dyDescent="0.35">
      <c r="A785">
        <v>719</v>
      </c>
      <c r="B785">
        <v>123</v>
      </c>
      <c r="C785">
        <v>4</v>
      </c>
      <c r="D785" t="s">
        <v>538</v>
      </c>
      <c r="E785">
        <v>959</v>
      </c>
      <c r="F785">
        <v>179</v>
      </c>
      <c r="G785" t="s">
        <v>21</v>
      </c>
      <c r="H785" t="s">
        <v>22</v>
      </c>
      <c r="I785">
        <v>34</v>
      </c>
      <c r="J785" t="s">
        <v>40</v>
      </c>
      <c r="K785" t="s">
        <v>45</v>
      </c>
      <c r="L785" t="s">
        <v>50</v>
      </c>
      <c r="M785">
        <v>134</v>
      </c>
      <c r="N785">
        <v>302</v>
      </c>
      <c r="O785" t="s">
        <v>26</v>
      </c>
      <c r="P785">
        <v>120</v>
      </c>
      <c r="Q785">
        <v>170</v>
      </c>
      <c r="R785">
        <v>130</v>
      </c>
      <c r="S785">
        <v>290</v>
      </c>
      <c r="T785">
        <v>45</v>
      </c>
      <c r="U785" t="s">
        <v>35</v>
      </c>
    </row>
    <row r="786" spans="1:21" x14ac:dyDescent="0.35">
      <c r="A786">
        <v>847</v>
      </c>
      <c r="B786">
        <v>224</v>
      </c>
      <c r="C786">
        <v>4</v>
      </c>
      <c r="D786" t="s">
        <v>539</v>
      </c>
      <c r="E786">
        <v>1191</v>
      </c>
      <c r="F786">
        <v>310</v>
      </c>
      <c r="G786" t="s">
        <v>21</v>
      </c>
      <c r="H786" t="s">
        <v>22</v>
      </c>
      <c r="I786">
        <v>73</v>
      </c>
      <c r="J786" t="s">
        <v>40</v>
      </c>
      <c r="K786" t="s">
        <v>45</v>
      </c>
      <c r="L786" t="s">
        <v>52</v>
      </c>
      <c r="M786">
        <v>194</v>
      </c>
      <c r="N786">
        <v>534</v>
      </c>
      <c r="O786" t="s">
        <v>81</v>
      </c>
      <c r="P786">
        <v>220</v>
      </c>
      <c r="Q786">
        <v>300</v>
      </c>
      <c r="R786">
        <v>190</v>
      </c>
      <c r="S786">
        <v>520</v>
      </c>
      <c r="T786">
        <v>116</v>
      </c>
      <c r="U786" t="s">
        <v>35</v>
      </c>
    </row>
    <row r="787" spans="1:21" x14ac:dyDescent="0.35">
      <c r="A787">
        <v>970</v>
      </c>
      <c r="B787">
        <v>54</v>
      </c>
      <c r="C787">
        <v>-37</v>
      </c>
      <c r="D787" t="s">
        <v>540</v>
      </c>
      <c r="E787">
        <v>601</v>
      </c>
      <c r="F787">
        <v>79</v>
      </c>
      <c r="G787" t="s">
        <v>21</v>
      </c>
      <c r="H787" t="s">
        <v>22</v>
      </c>
      <c r="I787">
        <v>15</v>
      </c>
      <c r="J787" t="s">
        <v>40</v>
      </c>
      <c r="K787" t="s">
        <v>41</v>
      </c>
      <c r="L787" t="s">
        <v>53</v>
      </c>
      <c r="M787">
        <v>53</v>
      </c>
      <c r="N787">
        <v>133</v>
      </c>
      <c r="O787" t="s">
        <v>26</v>
      </c>
      <c r="P787">
        <v>60</v>
      </c>
      <c r="Q787">
        <v>110</v>
      </c>
      <c r="R787">
        <v>90</v>
      </c>
      <c r="S787">
        <v>170</v>
      </c>
      <c r="T787">
        <v>26</v>
      </c>
      <c r="U787" t="s">
        <v>35</v>
      </c>
    </row>
    <row r="788" spans="1:21" x14ac:dyDescent="0.35">
      <c r="A788">
        <v>815</v>
      </c>
      <c r="B788">
        <v>247</v>
      </c>
      <c r="C788">
        <v>-104</v>
      </c>
      <c r="D788" t="s">
        <v>541</v>
      </c>
      <c r="E788">
        <v>1744</v>
      </c>
      <c r="F788">
        <v>329</v>
      </c>
      <c r="G788" t="s">
        <v>21</v>
      </c>
      <c r="H788" t="s">
        <v>22</v>
      </c>
      <c r="I788">
        <v>81</v>
      </c>
      <c r="J788" t="s">
        <v>40</v>
      </c>
      <c r="K788" t="s">
        <v>41</v>
      </c>
      <c r="L788" t="s">
        <v>53</v>
      </c>
      <c r="M788">
        <v>216</v>
      </c>
      <c r="N788">
        <v>576</v>
      </c>
      <c r="O788" t="s">
        <v>81</v>
      </c>
      <c r="P788">
        <v>310</v>
      </c>
      <c r="Q788">
        <v>420</v>
      </c>
      <c r="R788">
        <v>320</v>
      </c>
      <c r="S788">
        <v>730</v>
      </c>
      <c r="T788">
        <v>113</v>
      </c>
      <c r="U788" t="s">
        <v>35</v>
      </c>
    </row>
    <row r="789" spans="1:21" x14ac:dyDescent="0.35">
      <c r="A789">
        <v>740</v>
      </c>
      <c r="B789">
        <v>153</v>
      </c>
      <c r="C789">
        <v>-53</v>
      </c>
      <c r="D789" t="s">
        <v>542</v>
      </c>
      <c r="E789">
        <v>1319</v>
      </c>
      <c r="F789">
        <v>153</v>
      </c>
      <c r="G789" t="s">
        <v>21</v>
      </c>
      <c r="H789" t="s">
        <v>22</v>
      </c>
      <c r="I789">
        <v>42</v>
      </c>
      <c r="J789" t="s">
        <v>40</v>
      </c>
      <c r="K789" t="s">
        <v>41</v>
      </c>
      <c r="L789" t="s">
        <v>53</v>
      </c>
      <c r="M789">
        <v>87</v>
      </c>
      <c r="N789">
        <v>306</v>
      </c>
      <c r="O789" t="s">
        <v>156</v>
      </c>
      <c r="P789">
        <v>190</v>
      </c>
      <c r="Q789">
        <v>200</v>
      </c>
      <c r="R789">
        <v>140</v>
      </c>
      <c r="S789">
        <v>390</v>
      </c>
      <c r="T789">
        <v>66</v>
      </c>
      <c r="U789" t="s">
        <v>35</v>
      </c>
    </row>
    <row r="790" spans="1:21" x14ac:dyDescent="0.35">
      <c r="A790">
        <v>303</v>
      </c>
      <c r="B790">
        <v>153</v>
      </c>
      <c r="C790">
        <v>7</v>
      </c>
      <c r="D790" t="s">
        <v>543</v>
      </c>
      <c r="E790">
        <v>1319</v>
      </c>
      <c r="F790">
        <v>153</v>
      </c>
      <c r="G790" t="s">
        <v>21</v>
      </c>
      <c r="H790" t="s">
        <v>22</v>
      </c>
      <c r="I790">
        <v>42</v>
      </c>
      <c r="J790" t="s">
        <v>23</v>
      </c>
      <c r="K790" t="s">
        <v>24</v>
      </c>
      <c r="L790" t="s">
        <v>61</v>
      </c>
      <c r="M790">
        <v>87</v>
      </c>
      <c r="N790">
        <v>306</v>
      </c>
      <c r="O790" t="s">
        <v>26</v>
      </c>
      <c r="P790">
        <v>140</v>
      </c>
      <c r="Q790">
        <v>140</v>
      </c>
      <c r="R790">
        <v>80</v>
      </c>
      <c r="S790">
        <v>280</v>
      </c>
      <c r="T790">
        <v>66</v>
      </c>
      <c r="U790" t="s">
        <v>27</v>
      </c>
    </row>
    <row r="791" spans="1:21" x14ac:dyDescent="0.35">
      <c r="A791">
        <v>309</v>
      </c>
      <c r="B791">
        <v>123</v>
      </c>
      <c r="C791">
        <v>3</v>
      </c>
      <c r="D791" t="s">
        <v>544</v>
      </c>
      <c r="E791">
        <v>959</v>
      </c>
      <c r="F791">
        <v>179</v>
      </c>
      <c r="G791" t="s">
        <v>21</v>
      </c>
      <c r="H791" t="s">
        <v>22</v>
      </c>
      <c r="I791">
        <v>34</v>
      </c>
      <c r="J791" t="s">
        <v>23</v>
      </c>
      <c r="K791" t="s">
        <v>24</v>
      </c>
      <c r="L791" t="s">
        <v>61</v>
      </c>
      <c r="M791">
        <v>133</v>
      </c>
      <c r="N791">
        <v>302</v>
      </c>
      <c r="O791" t="s">
        <v>81</v>
      </c>
      <c r="P791">
        <v>110</v>
      </c>
      <c r="Q791">
        <v>170</v>
      </c>
      <c r="R791">
        <v>130</v>
      </c>
      <c r="S791">
        <v>280</v>
      </c>
      <c r="T791">
        <v>46</v>
      </c>
      <c r="U791" t="s">
        <v>27</v>
      </c>
    </row>
    <row r="792" spans="1:21" x14ac:dyDescent="0.35">
      <c r="A792">
        <v>630</v>
      </c>
      <c r="B792">
        <v>86</v>
      </c>
      <c r="C792">
        <v>8</v>
      </c>
      <c r="D792" t="s">
        <v>545</v>
      </c>
      <c r="E792">
        <v>1003</v>
      </c>
      <c r="F792">
        <v>124</v>
      </c>
      <c r="G792" t="s">
        <v>21</v>
      </c>
      <c r="H792" t="s">
        <v>22</v>
      </c>
      <c r="I792">
        <v>24</v>
      </c>
      <c r="J792" t="s">
        <v>23</v>
      </c>
      <c r="K792" t="s">
        <v>24</v>
      </c>
      <c r="L792" t="s">
        <v>28</v>
      </c>
      <c r="M792">
        <v>88</v>
      </c>
      <c r="N792">
        <v>210</v>
      </c>
      <c r="O792" t="s">
        <v>81</v>
      </c>
      <c r="P792">
        <v>80</v>
      </c>
      <c r="Q792">
        <v>110</v>
      </c>
      <c r="R792">
        <v>80</v>
      </c>
      <c r="S792">
        <v>190</v>
      </c>
      <c r="T792">
        <v>36</v>
      </c>
      <c r="U792" t="s">
        <v>27</v>
      </c>
    </row>
    <row r="793" spans="1:21" x14ac:dyDescent="0.35">
      <c r="A793">
        <v>513</v>
      </c>
      <c r="B793">
        <v>88</v>
      </c>
      <c r="C793">
        <v>2</v>
      </c>
      <c r="D793" t="s">
        <v>546</v>
      </c>
      <c r="E793">
        <v>817</v>
      </c>
      <c r="F793">
        <v>133</v>
      </c>
      <c r="G793" t="s">
        <v>21</v>
      </c>
      <c r="H793" t="s">
        <v>22</v>
      </c>
      <c r="I793">
        <v>29</v>
      </c>
      <c r="J793" t="s">
        <v>23</v>
      </c>
      <c r="K793" t="s">
        <v>32</v>
      </c>
      <c r="L793" t="s">
        <v>33</v>
      </c>
      <c r="M793">
        <v>72</v>
      </c>
      <c r="N793">
        <v>221</v>
      </c>
      <c r="O793" t="s">
        <v>156</v>
      </c>
      <c r="P793">
        <v>70</v>
      </c>
      <c r="Q793">
        <v>110</v>
      </c>
      <c r="R793">
        <v>70</v>
      </c>
      <c r="S793">
        <v>180</v>
      </c>
      <c r="T793">
        <v>61</v>
      </c>
      <c r="U793" t="s">
        <v>35</v>
      </c>
    </row>
    <row r="794" spans="1:21" x14ac:dyDescent="0.35">
      <c r="A794">
        <v>740</v>
      </c>
      <c r="B794">
        <v>134</v>
      </c>
      <c r="C794">
        <v>31</v>
      </c>
      <c r="D794" s="1">
        <v>41651</v>
      </c>
      <c r="E794">
        <v>690</v>
      </c>
      <c r="F794">
        <v>186</v>
      </c>
      <c r="G794" t="s">
        <v>21</v>
      </c>
      <c r="H794" t="s">
        <v>22</v>
      </c>
      <c r="I794">
        <v>41</v>
      </c>
      <c r="J794" t="s">
        <v>23</v>
      </c>
      <c r="K794" t="s">
        <v>32</v>
      </c>
      <c r="L794" t="s">
        <v>70</v>
      </c>
      <c r="M794">
        <v>121</v>
      </c>
      <c r="N794">
        <v>320</v>
      </c>
      <c r="O794" t="s">
        <v>156</v>
      </c>
      <c r="P794">
        <v>110</v>
      </c>
      <c r="Q794">
        <v>150</v>
      </c>
      <c r="R794">
        <v>90</v>
      </c>
      <c r="S794">
        <v>260</v>
      </c>
      <c r="T794">
        <v>65</v>
      </c>
      <c r="U794" t="s">
        <v>35</v>
      </c>
    </row>
    <row r="795" spans="1:21" x14ac:dyDescent="0.35">
      <c r="A795">
        <v>719</v>
      </c>
      <c r="B795">
        <v>81</v>
      </c>
      <c r="C795">
        <v>6</v>
      </c>
      <c r="D795" s="1">
        <v>41682</v>
      </c>
      <c r="E795">
        <v>551</v>
      </c>
      <c r="F795">
        <v>104</v>
      </c>
      <c r="G795" t="s">
        <v>21</v>
      </c>
      <c r="H795" t="s">
        <v>22</v>
      </c>
      <c r="I795">
        <v>26</v>
      </c>
      <c r="J795" t="s">
        <v>23</v>
      </c>
      <c r="K795" t="s">
        <v>32</v>
      </c>
      <c r="L795" t="s">
        <v>37</v>
      </c>
      <c r="M795">
        <v>66</v>
      </c>
      <c r="N795">
        <v>185</v>
      </c>
      <c r="O795" t="s">
        <v>26</v>
      </c>
      <c r="P795">
        <v>60</v>
      </c>
      <c r="Q795">
        <v>90</v>
      </c>
      <c r="R795">
        <v>60</v>
      </c>
      <c r="S795">
        <v>150</v>
      </c>
      <c r="T795">
        <v>38</v>
      </c>
      <c r="U795" t="s">
        <v>35</v>
      </c>
    </row>
    <row r="796" spans="1:21" x14ac:dyDescent="0.35">
      <c r="A796">
        <v>319</v>
      </c>
      <c r="B796">
        <v>10</v>
      </c>
      <c r="C796">
        <v>-11</v>
      </c>
      <c r="D796" s="1">
        <v>41710</v>
      </c>
      <c r="E796">
        <v>594</v>
      </c>
      <c r="F796">
        <v>14</v>
      </c>
      <c r="G796" t="s">
        <v>39</v>
      </c>
      <c r="H796" t="s">
        <v>22</v>
      </c>
      <c r="I796">
        <v>3</v>
      </c>
      <c r="J796" t="s">
        <v>40</v>
      </c>
      <c r="K796" t="s">
        <v>45</v>
      </c>
      <c r="L796" t="s">
        <v>46</v>
      </c>
      <c r="M796">
        <v>-1</v>
      </c>
      <c r="N796">
        <v>24</v>
      </c>
      <c r="O796" t="s">
        <v>43</v>
      </c>
      <c r="P796">
        <v>0</v>
      </c>
      <c r="Q796">
        <v>20</v>
      </c>
      <c r="R796">
        <v>10</v>
      </c>
      <c r="S796">
        <v>20</v>
      </c>
      <c r="T796">
        <v>15</v>
      </c>
      <c r="U796" t="s">
        <v>27</v>
      </c>
    </row>
    <row r="797" spans="1:21" x14ac:dyDescent="0.35">
      <c r="A797">
        <v>715</v>
      </c>
      <c r="B797">
        <v>83</v>
      </c>
      <c r="C797">
        <v>-13</v>
      </c>
      <c r="D797" s="1">
        <v>41741</v>
      </c>
      <c r="E797">
        <v>575</v>
      </c>
      <c r="F797">
        <v>112</v>
      </c>
      <c r="G797" t="s">
        <v>39</v>
      </c>
      <c r="H797" t="s">
        <v>22</v>
      </c>
      <c r="I797">
        <v>27</v>
      </c>
      <c r="J797" t="s">
        <v>40</v>
      </c>
      <c r="K797" t="s">
        <v>45</v>
      </c>
      <c r="L797" t="s">
        <v>46</v>
      </c>
      <c r="M797">
        <v>57</v>
      </c>
      <c r="N797">
        <v>195</v>
      </c>
      <c r="O797" t="s">
        <v>64</v>
      </c>
      <c r="P797">
        <v>80</v>
      </c>
      <c r="Q797">
        <v>110</v>
      </c>
      <c r="R797">
        <v>70</v>
      </c>
      <c r="S797">
        <v>190</v>
      </c>
      <c r="T797">
        <v>55</v>
      </c>
      <c r="U797" t="s">
        <v>27</v>
      </c>
    </row>
    <row r="798" spans="1:21" x14ac:dyDescent="0.35">
      <c r="A798">
        <v>573</v>
      </c>
      <c r="B798">
        <v>68</v>
      </c>
      <c r="C798">
        <v>-14</v>
      </c>
      <c r="D798" s="1">
        <v>41771</v>
      </c>
      <c r="E798">
        <v>619</v>
      </c>
      <c r="F798">
        <v>85</v>
      </c>
      <c r="G798" t="s">
        <v>39</v>
      </c>
      <c r="H798" t="s">
        <v>22</v>
      </c>
      <c r="I798">
        <v>25</v>
      </c>
      <c r="J798" t="s">
        <v>40</v>
      </c>
      <c r="K798" t="s">
        <v>45</v>
      </c>
      <c r="L798" t="s">
        <v>52</v>
      </c>
      <c r="M798">
        <v>26</v>
      </c>
      <c r="N798">
        <v>153</v>
      </c>
      <c r="O798" t="s">
        <v>62</v>
      </c>
      <c r="P798">
        <v>60</v>
      </c>
      <c r="Q798">
        <v>90</v>
      </c>
      <c r="R798">
        <v>40</v>
      </c>
      <c r="S798">
        <v>150</v>
      </c>
      <c r="T798">
        <v>59</v>
      </c>
      <c r="U798" t="s">
        <v>35</v>
      </c>
    </row>
    <row r="799" spans="1:21" x14ac:dyDescent="0.35">
      <c r="A799">
        <v>715</v>
      </c>
      <c r="B799">
        <v>105</v>
      </c>
      <c r="C799">
        <v>-10</v>
      </c>
      <c r="D799" s="1">
        <v>41802</v>
      </c>
      <c r="E799">
        <v>716</v>
      </c>
      <c r="F799">
        <v>145</v>
      </c>
      <c r="G799" t="s">
        <v>39</v>
      </c>
      <c r="H799" t="s">
        <v>22</v>
      </c>
      <c r="I799">
        <v>95</v>
      </c>
      <c r="J799" t="s">
        <v>40</v>
      </c>
      <c r="K799" t="s">
        <v>45</v>
      </c>
      <c r="L799" t="s">
        <v>52</v>
      </c>
      <c r="M799">
        <v>20</v>
      </c>
      <c r="N799">
        <v>250</v>
      </c>
      <c r="O799" t="s">
        <v>64</v>
      </c>
      <c r="P799">
        <v>100</v>
      </c>
      <c r="Q799">
        <v>140</v>
      </c>
      <c r="R799">
        <v>30</v>
      </c>
      <c r="S799">
        <v>240</v>
      </c>
      <c r="T799">
        <v>125</v>
      </c>
      <c r="U799" t="s">
        <v>35</v>
      </c>
    </row>
    <row r="800" spans="1:21" x14ac:dyDescent="0.35">
      <c r="A800">
        <v>314</v>
      </c>
      <c r="B800">
        <v>50</v>
      </c>
      <c r="C800">
        <v>-22</v>
      </c>
      <c r="D800" s="1">
        <v>41832</v>
      </c>
      <c r="E800">
        <v>898</v>
      </c>
      <c r="F800">
        <v>73</v>
      </c>
      <c r="G800" t="s">
        <v>39</v>
      </c>
      <c r="H800" t="s">
        <v>22</v>
      </c>
      <c r="I800">
        <v>14</v>
      </c>
      <c r="J800" t="s">
        <v>40</v>
      </c>
      <c r="K800" t="s">
        <v>41</v>
      </c>
      <c r="L800" t="s">
        <v>53</v>
      </c>
      <c r="M800">
        <v>48</v>
      </c>
      <c r="N800">
        <v>123</v>
      </c>
      <c r="O800" t="s">
        <v>62</v>
      </c>
      <c r="P800">
        <v>60</v>
      </c>
      <c r="Q800">
        <v>90</v>
      </c>
      <c r="R800">
        <v>70</v>
      </c>
      <c r="S800">
        <v>150</v>
      </c>
      <c r="T800">
        <v>25</v>
      </c>
      <c r="U800" t="s">
        <v>35</v>
      </c>
    </row>
    <row r="801" spans="1:21" x14ac:dyDescent="0.35">
      <c r="A801">
        <v>715</v>
      </c>
      <c r="B801">
        <v>80</v>
      </c>
      <c r="C801">
        <v>-30</v>
      </c>
      <c r="D801" s="1">
        <v>41863</v>
      </c>
      <c r="E801">
        <v>1079</v>
      </c>
      <c r="F801">
        <v>96</v>
      </c>
      <c r="G801" t="s">
        <v>39</v>
      </c>
      <c r="H801" t="s">
        <v>22</v>
      </c>
      <c r="I801">
        <v>24</v>
      </c>
      <c r="J801" t="s">
        <v>40</v>
      </c>
      <c r="K801" t="s">
        <v>41</v>
      </c>
      <c r="L801" t="s">
        <v>53</v>
      </c>
      <c r="M801">
        <v>50</v>
      </c>
      <c r="N801">
        <v>176</v>
      </c>
      <c r="O801" t="s">
        <v>64</v>
      </c>
      <c r="P801">
        <v>100</v>
      </c>
      <c r="Q801">
        <v>120</v>
      </c>
      <c r="R801">
        <v>80</v>
      </c>
      <c r="S801">
        <v>220</v>
      </c>
      <c r="T801">
        <v>46</v>
      </c>
      <c r="U801" t="s">
        <v>35</v>
      </c>
    </row>
    <row r="802" spans="1:21" x14ac:dyDescent="0.35">
      <c r="A802">
        <v>641</v>
      </c>
      <c r="B802">
        <v>247</v>
      </c>
      <c r="C802">
        <v>16</v>
      </c>
      <c r="D802" s="1">
        <v>41894</v>
      </c>
      <c r="E802">
        <v>1744</v>
      </c>
      <c r="F802">
        <v>329</v>
      </c>
      <c r="G802" t="s">
        <v>39</v>
      </c>
      <c r="H802" t="s">
        <v>22</v>
      </c>
      <c r="I802">
        <v>81</v>
      </c>
      <c r="J802" t="s">
        <v>23</v>
      </c>
      <c r="K802" t="s">
        <v>24</v>
      </c>
      <c r="L802" t="s">
        <v>61</v>
      </c>
      <c r="M802">
        <v>216</v>
      </c>
      <c r="N802">
        <v>576</v>
      </c>
      <c r="O802" t="s">
        <v>43</v>
      </c>
      <c r="P802">
        <v>230</v>
      </c>
      <c r="Q802">
        <v>300</v>
      </c>
      <c r="R802">
        <v>200</v>
      </c>
      <c r="S802">
        <v>530</v>
      </c>
      <c r="T802">
        <v>113</v>
      </c>
      <c r="U802" t="s">
        <v>27</v>
      </c>
    </row>
    <row r="803" spans="1:21" x14ac:dyDescent="0.35">
      <c r="A803">
        <v>319</v>
      </c>
      <c r="B803">
        <v>127</v>
      </c>
      <c r="C803">
        <v>3</v>
      </c>
      <c r="D803" s="1">
        <v>41924</v>
      </c>
      <c r="E803">
        <v>830</v>
      </c>
      <c r="F803">
        <v>185</v>
      </c>
      <c r="G803" t="s">
        <v>39</v>
      </c>
      <c r="H803" t="s">
        <v>22</v>
      </c>
      <c r="I803">
        <v>40</v>
      </c>
      <c r="J803" t="s">
        <v>23</v>
      </c>
      <c r="K803" t="s">
        <v>24</v>
      </c>
      <c r="L803" t="s">
        <v>25</v>
      </c>
      <c r="M803">
        <v>123</v>
      </c>
      <c r="N803">
        <v>312</v>
      </c>
      <c r="O803" t="s">
        <v>43</v>
      </c>
      <c r="P803">
        <v>120</v>
      </c>
      <c r="Q803">
        <v>170</v>
      </c>
      <c r="R803">
        <v>120</v>
      </c>
      <c r="S803">
        <v>290</v>
      </c>
      <c r="T803">
        <v>62</v>
      </c>
      <c r="U803" t="s">
        <v>27</v>
      </c>
    </row>
    <row r="804" spans="1:21" x14ac:dyDescent="0.35">
      <c r="A804">
        <v>641</v>
      </c>
      <c r="B804">
        <v>250</v>
      </c>
      <c r="C804">
        <v>36</v>
      </c>
      <c r="D804" s="1">
        <v>41955</v>
      </c>
      <c r="E804">
        <v>1820</v>
      </c>
      <c r="F804">
        <v>251</v>
      </c>
      <c r="G804" t="s">
        <v>39</v>
      </c>
      <c r="H804" t="s">
        <v>22</v>
      </c>
      <c r="I804">
        <v>70</v>
      </c>
      <c r="J804" t="s">
        <v>23</v>
      </c>
      <c r="K804" t="s">
        <v>32</v>
      </c>
      <c r="L804" t="s">
        <v>33</v>
      </c>
      <c r="M804">
        <v>156</v>
      </c>
      <c r="N804">
        <v>501</v>
      </c>
      <c r="O804" t="s">
        <v>43</v>
      </c>
      <c r="P804">
        <v>210</v>
      </c>
      <c r="Q804">
        <v>200</v>
      </c>
      <c r="R804">
        <v>120</v>
      </c>
      <c r="S804">
        <v>410</v>
      </c>
      <c r="T804">
        <v>95</v>
      </c>
      <c r="U804" t="s">
        <v>35</v>
      </c>
    </row>
    <row r="805" spans="1:21" x14ac:dyDescent="0.35">
      <c r="A805">
        <v>641</v>
      </c>
      <c r="B805">
        <v>294</v>
      </c>
      <c r="C805">
        <v>46</v>
      </c>
      <c r="D805" s="1">
        <v>41985</v>
      </c>
      <c r="E805">
        <v>1838</v>
      </c>
      <c r="F805">
        <v>360</v>
      </c>
      <c r="G805" t="s">
        <v>39</v>
      </c>
      <c r="H805" t="s">
        <v>22</v>
      </c>
      <c r="I805">
        <v>111</v>
      </c>
      <c r="J805" t="s">
        <v>23</v>
      </c>
      <c r="K805" t="s">
        <v>32</v>
      </c>
      <c r="L805" t="s">
        <v>70</v>
      </c>
      <c r="M805">
        <v>216</v>
      </c>
      <c r="N805">
        <v>654</v>
      </c>
      <c r="O805" t="s">
        <v>43</v>
      </c>
      <c r="P805">
        <v>240</v>
      </c>
      <c r="Q805">
        <v>300</v>
      </c>
      <c r="R805">
        <v>170</v>
      </c>
      <c r="S805">
        <v>540</v>
      </c>
      <c r="T805">
        <v>144</v>
      </c>
      <c r="U805" t="s">
        <v>35</v>
      </c>
    </row>
    <row r="806" spans="1:21" x14ac:dyDescent="0.35">
      <c r="A806">
        <v>573</v>
      </c>
      <c r="B806">
        <v>20</v>
      </c>
      <c r="C806">
        <v>-6</v>
      </c>
      <c r="D806" t="s">
        <v>547</v>
      </c>
      <c r="E806">
        <v>218</v>
      </c>
      <c r="F806">
        <v>25</v>
      </c>
      <c r="G806" t="s">
        <v>39</v>
      </c>
      <c r="H806" t="s">
        <v>22</v>
      </c>
      <c r="I806">
        <v>7</v>
      </c>
      <c r="J806" t="s">
        <v>23</v>
      </c>
      <c r="K806" t="s">
        <v>32</v>
      </c>
      <c r="L806" t="s">
        <v>70</v>
      </c>
      <c r="M806">
        <v>-16</v>
      </c>
      <c r="N806">
        <v>45</v>
      </c>
      <c r="O806" t="s">
        <v>62</v>
      </c>
      <c r="P806">
        <v>10</v>
      </c>
      <c r="Q806">
        <v>20</v>
      </c>
      <c r="R806">
        <v>-10</v>
      </c>
      <c r="S806">
        <v>30</v>
      </c>
      <c r="T806">
        <v>41</v>
      </c>
      <c r="U806" t="s">
        <v>35</v>
      </c>
    </row>
    <row r="807" spans="1:21" x14ac:dyDescent="0.35">
      <c r="A807">
        <v>719</v>
      </c>
      <c r="B807">
        <v>108</v>
      </c>
      <c r="C807">
        <v>22</v>
      </c>
      <c r="D807" t="s">
        <v>548</v>
      </c>
      <c r="E807">
        <v>971</v>
      </c>
      <c r="F807">
        <v>157</v>
      </c>
      <c r="G807" t="s">
        <v>21</v>
      </c>
      <c r="H807" t="s">
        <v>22</v>
      </c>
      <c r="I807">
        <v>30</v>
      </c>
      <c r="J807" t="s">
        <v>40</v>
      </c>
      <c r="K807" t="s">
        <v>45</v>
      </c>
      <c r="L807" t="s">
        <v>46</v>
      </c>
      <c r="M807">
        <v>172</v>
      </c>
      <c r="N807">
        <v>282</v>
      </c>
      <c r="O807" t="s">
        <v>26</v>
      </c>
      <c r="P807">
        <v>100</v>
      </c>
      <c r="Q807">
        <v>160</v>
      </c>
      <c r="R807">
        <v>150</v>
      </c>
      <c r="S807">
        <v>260</v>
      </c>
      <c r="T807">
        <v>41</v>
      </c>
      <c r="U807" t="s">
        <v>27</v>
      </c>
    </row>
    <row r="808" spans="1:21" x14ac:dyDescent="0.35">
      <c r="A808">
        <v>815</v>
      </c>
      <c r="B808">
        <v>122</v>
      </c>
      <c r="C808">
        <v>11</v>
      </c>
      <c r="D808" t="s">
        <v>549</v>
      </c>
      <c r="E808">
        <v>789</v>
      </c>
      <c r="F808">
        <v>176</v>
      </c>
      <c r="G808" t="s">
        <v>21</v>
      </c>
      <c r="H808" t="s">
        <v>22</v>
      </c>
      <c r="I808">
        <v>39</v>
      </c>
      <c r="J808" t="s">
        <v>40</v>
      </c>
      <c r="K808" t="s">
        <v>45</v>
      </c>
      <c r="L808" t="s">
        <v>46</v>
      </c>
      <c r="M808">
        <v>171</v>
      </c>
      <c r="N808">
        <v>318</v>
      </c>
      <c r="O808" t="s">
        <v>81</v>
      </c>
      <c r="P808">
        <v>110</v>
      </c>
      <c r="Q808">
        <v>190</v>
      </c>
      <c r="R808">
        <v>160</v>
      </c>
      <c r="S808">
        <v>300</v>
      </c>
      <c r="T808">
        <v>61</v>
      </c>
      <c r="U808" t="s">
        <v>27</v>
      </c>
    </row>
    <row r="809" spans="1:21" x14ac:dyDescent="0.35">
      <c r="A809">
        <v>970</v>
      </c>
      <c r="B809">
        <v>72</v>
      </c>
      <c r="C809">
        <v>-47</v>
      </c>
      <c r="D809" t="s">
        <v>550</v>
      </c>
      <c r="E809">
        <v>650</v>
      </c>
      <c r="F809">
        <v>110</v>
      </c>
      <c r="G809" t="s">
        <v>21</v>
      </c>
      <c r="H809" t="s">
        <v>22</v>
      </c>
      <c r="I809">
        <v>23</v>
      </c>
      <c r="J809" t="s">
        <v>40</v>
      </c>
      <c r="K809" t="s">
        <v>41</v>
      </c>
      <c r="L809" t="s">
        <v>42</v>
      </c>
      <c r="M809">
        <v>83</v>
      </c>
      <c r="N809">
        <v>194</v>
      </c>
      <c r="O809" t="s">
        <v>26</v>
      </c>
      <c r="P809">
        <v>100</v>
      </c>
      <c r="Q809">
        <v>160</v>
      </c>
      <c r="R809">
        <v>130</v>
      </c>
      <c r="S809">
        <v>260</v>
      </c>
      <c r="T809">
        <v>54</v>
      </c>
      <c r="U809" t="s">
        <v>27</v>
      </c>
    </row>
    <row r="810" spans="1:21" x14ac:dyDescent="0.35">
      <c r="A810">
        <v>773</v>
      </c>
      <c r="B810">
        <v>239</v>
      </c>
      <c r="C810">
        <v>-79</v>
      </c>
      <c r="D810" t="s">
        <v>551</v>
      </c>
      <c r="E810">
        <v>1755</v>
      </c>
      <c r="F810">
        <v>239</v>
      </c>
      <c r="G810" t="s">
        <v>21</v>
      </c>
      <c r="H810" t="s">
        <v>22</v>
      </c>
      <c r="I810">
        <v>66</v>
      </c>
      <c r="J810" t="s">
        <v>40</v>
      </c>
      <c r="K810" t="s">
        <v>41</v>
      </c>
      <c r="L810" t="s">
        <v>42</v>
      </c>
      <c r="M810">
        <v>221</v>
      </c>
      <c r="N810">
        <v>509</v>
      </c>
      <c r="O810" t="s">
        <v>81</v>
      </c>
      <c r="P810">
        <v>340</v>
      </c>
      <c r="Q810">
        <v>370</v>
      </c>
      <c r="R810">
        <v>300</v>
      </c>
      <c r="S810">
        <v>710</v>
      </c>
      <c r="T810">
        <v>90</v>
      </c>
      <c r="U810" t="s">
        <v>27</v>
      </c>
    </row>
    <row r="811" spans="1:21" x14ac:dyDescent="0.35">
      <c r="A811">
        <v>419</v>
      </c>
      <c r="B811">
        <v>54</v>
      </c>
      <c r="C811">
        <v>-52</v>
      </c>
      <c r="D811" t="s">
        <v>552</v>
      </c>
      <c r="E811">
        <v>404</v>
      </c>
      <c r="F811">
        <v>66</v>
      </c>
      <c r="G811" t="s">
        <v>21</v>
      </c>
      <c r="H811" t="s">
        <v>22</v>
      </c>
      <c r="I811">
        <v>20</v>
      </c>
      <c r="J811" t="s">
        <v>40</v>
      </c>
      <c r="K811" t="s">
        <v>41</v>
      </c>
      <c r="L811" t="s">
        <v>42</v>
      </c>
      <c r="M811">
        <v>18</v>
      </c>
      <c r="N811">
        <v>128</v>
      </c>
      <c r="O811" t="s">
        <v>156</v>
      </c>
      <c r="P811">
        <v>70</v>
      </c>
      <c r="Q811">
        <v>100</v>
      </c>
      <c r="R811">
        <v>70</v>
      </c>
      <c r="S811">
        <v>170</v>
      </c>
      <c r="T811">
        <v>54</v>
      </c>
      <c r="U811" t="s">
        <v>27</v>
      </c>
    </row>
    <row r="812" spans="1:21" x14ac:dyDescent="0.35">
      <c r="A812">
        <v>719</v>
      </c>
      <c r="B812">
        <v>123</v>
      </c>
      <c r="C812">
        <v>37</v>
      </c>
      <c r="D812" t="s">
        <v>553</v>
      </c>
      <c r="E812">
        <v>915</v>
      </c>
      <c r="F812">
        <v>179</v>
      </c>
      <c r="G812" t="s">
        <v>21</v>
      </c>
      <c r="H812" t="s">
        <v>22</v>
      </c>
      <c r="I812">
        <v>34</v>
      </c>
      <c r="J812" t="s">
        <v>40</v>
      </c>
      <c r="K812" t="s">
        <v>45</v>
      </c>
      <c r="L812" t="s">
        <v>50</v>
      </c>
      <c r="M812">
        <v>197</v>
      </c>
      <c r="N812">
        <v>322</v>
      </c>
      <c r="O812" t="s">
        <v>26</v>
      </c>
      <c r="P812">
        <v>120</v>
      </c>
      <c r="Q812">
        <v>180</v>
      </c>
      <c r="R812">
        <v>160</v>
      </c>
      <c r="S812">
        <v>300</v>
      </c>
      <c r="T812">
        <v>46</v>
      </c>
      <c r="U812" t="s">
        <v>35</v>
      </c>
    </row>
    <row r="813" spans="1:21" x14ac:dyDescent="0.35">
      <c r="A813">
        <v>815</v>
      </c>
      <c r="B813">
        <v>154</v>
      </c>
      <c r="C813">
        <v>18</v>
      </c>
      <c r="D813" t="s">
        <v>554</v>
      </c>
      <c r="E813">
        <v>1132</v>
      </c>
      <c r="F813">
        <v>213</v>
      </c>
      <c r="G813" t="s">
        <v>21</v>
      </c>
      <c r="H813" t="s">
        <v>22</v>
      </c>
      <c r="I813">
        <v>50</v>
      </c>
      <c r="J813" t="s">
        <v>40</v>
      </c>
      <c r="K813" t="s">
        <v>45</v>
      </c>
      <c r="L813" t="s">
        <v>52</v>
      </c>
      <c r="M813">
        <v>178</v>
      </c>
      <c r="N813">
        <v>391</v>
      </c>
      <c r="O813" t="s">
        <v>81</v>
      </c>
      <c r="P813">
        <v>150</v>
      </c>
      <c r="Q813">
        <v>220</v>
      </c>
      <c r="R813">
        <v>160</v>
      </c>
      <c r="S813">
        <v>370</v>
      </c>
      <c r="T813">
        <v>93</v>
      </c>
      <c r="U813" t="s">
        <v>35</v>
      </c>
    </row>
    <row r="814" spans="1:21" x14ac:dyDescent="0.35">
      <c r="A814">
        <v>970</v>
      </c>
      <c r="B814">
        <v>76</v>
      </c>
      <c r="C814">
        <v>-53</v>
      </c>
      <c r="D814" t="s">
        <v>555</v>
      </c>
      <c r="E814">
        <v>580</v>
      </c>
      <c r="F814">
        <v>111</v>
      </c>
      <c r="G814" t="s">
        <v>21</v>
      </c>
      <c r="H814" t="s">
        <v>22</v>
      </c>
      <c r="I814">
        <v>21</v>
      </c>
      <c r="J814" t="s">
        <v>40</v>
      </c>
      <c r="K814" t="s">
        <v>41</v>
      </c>
      <c r="L814" t="s">
        <v>53</v>
      </c>
      <c r="M814">
        <v>117</v>
      </c>
      <c r="N814">
        <v>199</v>
      </c>
      <c r="O814" t="s">
        <v>26</v>
      </c>
      <c r="P814">
        <v>100</v>
      </c>
      <c r="Q814">
        <v>180</v>
      </c>
      <c r="R814">
        <v>170</v>
      </c>
      <c r="S814">
        <v>280</v>
      </c>
      <c r="T814">
        <v>32</v>
      </c>
      <c r="U814" t="s">
        <v>35</v>
      </c>
    </row>
    <row r="815" spans="1:21" x14ac:dyDescent="0.35">
      <c r="A815">
        <v>312</v>
      </c>
      <c r="B815">
        <v>257</v>
      </c>
      <c r="C815">
        <v>-88</v>
      </c>
      <c r="D815" t="s">
        <v>556</v>
      </c>
      <c r="E815">
        <v>1662</v>
      </c>
      <c r="F815">
        <v>341</v>
      </c>
      <c r="G815" t="s">
        <v>21</v>
      </c>
      <c r="H815" t="s">
        <v>22</v>
      </c>
      <c r="I815">
        <v>84</v>
      </c>
      <c r="J815" t="s">
        <v>40</v>
      </c>
      <c r="K815" t="s">
        <v>41</v>
      </c>
      <c r="L815" t="s">
        <v>53</v>
      </c>
      <c r="M815">
        <v>332</v>
      </c>
      <c r="N815">
        <v>637</v>
      </c>
      <c r="O815" t="s">
        <v>81</v>
      </c>
      <c r="P815">
        <v>370</v>
      </c>
      <c r="Q815">
        <v>520</v>
      </c>
      <c r="R815">
        <v>420</v>
      </c>
      <c r="S815">
        <v>890</v>
      </c>
      <c r="T815">
        <v>117</v>
      </c>
      <c r="U815" t="s">
        <v>35</v>
      </c>
    </row>
    <row r="816" spans="1:21" x14ac:dyDescent="0.35">
      <c r="A816">
        <v>513</v>
      </c>
      <c r="B816">
        <v>161</v>
      </c>
      <c r="C816">
        <v>-53</v>
      </c>
      <c r="D816" t="s">
        <v>557</v>
      </c>
      <c r="E816">
        <v>1267</v>
      </c>
      <c r="F816">
        <v>161</v>
      </c>
      <c r="G816" t="s">
        <v>21</v>
      </c>
      <c r="H816" t="s">
        <v>22</v>
      </c>
      <c r="I816">
        <v>45</v>
      </c>
      <c r="J816" t="s">
        <v>40</v>
      </c>
      <c r="K816" t="s">
        <v>41</v>
      </c>
      <c r="L816" t="s">
        <v>53</v>
      </c>
      <c r="M816">
        <v>137</v>
      </c>
      <c r="N816">
        <v>343</v>
      </c>
      <c r="O816" t="s">
        <v>156</v>
      </c>
      <c r="P816">
        <v>230</v>
      </c>
      <c r="Q816">
        <v>240</v>
      </c>
      <c r="R816">
        <v>190</v>
      </c>
      <c r="S816">
        <v>470</v>
      </c>
      <c r="T816">
        <v>69</v>
      </c>
      <c r="U816" t="s">
        <v>35</v>
      </c>
    </row>
    <row r="817" spans="1:21" x14ac:dyDescent="0.35">
      <c r="A817">
        <v>720</v>
      </c>
      <c r="B817">
        <v>161</v>
      </c>
      <c r="C817">
        <v>27</v>
      </c>
      <c r="D817" t="s">
        <v>558</v>
      </c>
      <c r="E817">
        <v>1267</v>
      </c>
      <c r="F817">
        <v>161</v>
      </c>
      <c r="G817" t="s">
        <v>21</v>
      </c>
      <c r="H817" t="s">
        <v>22</v>
      </c>
      <c r="I817">
        <v>45</v>
      </c>
      <c r="J817" t="s">
        <v>23</v>
      </c>
      <c r="K817" t="s">
        <v>24</v>
      </c>
      <c r="L817" t="s">
        <v>61</v>
      </c>
      <c r="M817">
        <v>137</v>
      </c>
      <c r="N817">
        <v>343</v>
      </c>
      <c r="O817" t="s">
        <v>26</v>
      </c>
      <c r="P817">
        <v>120</v>
      </c>
      <c r="Q817">
        <v>140</v>
      </c>
      <c r="R817">
        <v>110</v>
      </c>
      <c r="S817">
        <v>260</v>
      </c>
      <c r="T817">
        <v>69</v>
      </c>
      <c r="U817" t="s">
        <v>27</v>
      </c>
    </row>
    <row r="818" spans="1:21" x14ac:dyDescent="0.35">
      <c r="A818">
        <v>708</v>
      </c>
      <c r="B818">
        <v>123</v>
      </c>
      <c r="C818">
        <v>57</v>
      </c>
      <c r="D818" t="s">
        <v>559</v>
      </c>
      <c r="E818">
        <v>915</v>
      </c>
      <c r="F818">
        <v>179</v>
      </c>
      <c r="G818" t="s">
        <v>21</v>
      </c>
      <c r="H818" t="s">
        <v>22</v>
      </c>
      <c r="I818">
        <v>34</v>
      </c>
      <c r="J818" t="s">
        <v>23</v>
      </c>
      <c r="K818" t="s">
        <v>24</v>
      </c>
      <c r="L818" t="s">
        <v>61</v>
      </c>
      <c r="M818">
        <v>197</v>
      </c>
      <c r="N818">
        <v>322</v>
      </c>
      <c r="O818" t="s">
        <v>81</v>
      </c>
      <c r="P818">
        <v>90</v>
      </c>
      <c r="Q818">
        <v>150</v>
      </c>
      <c r="R818">
        <v>140</v>
      </c>
      <c r="S818">
        <v>240</v>
      </c>
      <c r="T818">
        <v>46</v>
      </c>
      <c r="U818" t="s">
        <v>27</v>
      </c>
    </row>
    <row r="819" spans="1:21" x14ac:dyDescent="0.35">
      <c r="A819">
        <v>815</v>
      </c>
      <c r="B819">
        <v>108</v>
      </c>
      <c r="C819">
        <v>52</v>
      </c>
      <c r="D819" t="s">
        <v>560</v>
      </c>
      <c r="E819">
        <v>971</v>
      </c>
      <c r="F819">
        <v>157</v>
      </c>
      <c r="G819" t="s">
        <v>21</v>
      </c>
      <c r="H819" t="s">
        <v>22</v>
      </c>
      <c r="I819">
        <v>30</v>
      </c>
      <c r="J819" t="s">
        <v>23</v>
      </c>
      <c r="K819" t="s">
        <v>24</v>
      </c>
      <c r="L819" t="s">
        <v>28</v>
      </c>
      <c r="M819">
        <v>172</v>
      </c>
      <c r="N819">
        <v>282</v>
      </c>
      <c r="O819" t="s">
        <v>81</v>
      </c>
      <c r="P819">
        <v>80</v>
      </c>
      <c r="Q819">
        <v>130</v>
      </c>
      <c r="R819">
        <v>120</v>
      </c>
      <c r="S819">
        <v>210</v>
      </c>
      <c r="T819">
        <v>41</v>
      </c>
      <c r="U819" t="s">
        <v>27</v>
      </c>
    </row>
    <row r="820" spans="1:21" x14ac:dyDescent="0.35">
      <c r="A820">
        <v>419</v>
      </c>
      <c r="B820">
        <v>82</v>
      </c>
      <c r="C820">
        <v>36</v>
      </c>
      <c r="D820" t="s">
        <v>561</v>
      </c>
      <c r="E820">
        <v>788</v>
      </c>
      <c r="F820">
        <v>123</v>
      </c>
      <c r="G820" t="s">
        <v>21</v>
      </c>
      <c r="H820" t="s">
        <v>22</v>
      </c>
      <c r="I820">
        <v>27</v>
      </c>
      <c r="J820" t="s">
        <v>23</v>
      </c>
      <c r="K820" t="s">
        <v>32</v>
      </c>
      <c r="L820" t="s">
        <v>33</v>
      </c>
      <c r="M820">
        <v>96</v>
      </c>
      <c r="N820">
        <v>218</v>
      </c>
      <c r="O820" t="s">
        <v>156</v>
      </c>
      <c r="P820">
        <v>50</v>
      </c>
      <c r="Q820">
        <v>90</v>
      </c>
      <c r="R820">
        <v>60</v>
      </c>
      <c r="S820">
        <v>140</v>
      </c>
      <c r="T820">
        <v>58</v>
      </c>
      <c r="U820" t="s">
        <v>35</v>
      </c>
    </row>
    <row r="821" spans="1:21" x14ac:dyDescent="0.35">
      <c r="A821">
        <v>419</v>
      </c>
      <c r="B821">
        <v>91</v>
      </c>
      <c r="C821">
        <v>33</v>
      </c>
      <c r="D821" t="s">
        <v>562</v>
      </c>
      <c r="E821">
        <v>656</v>
      </c>
      <c r="F821">
        <v>127</v>
      </c>
      <c r="G821" t="s">
        <v>21</v>
      </c>
      <c r="H821" t="s">
        <v>22</v>
      </c>
      <c r="I821">
        <v>28</v>
      </c>
      <c r="J821" t="s">
        <v>23</v>
      </c>
      <c r="K821" t="s">
        <v>32</v>
      </c>
      <c r="L821" t="s">
        <v>70</v>
      </c>
      <c r="M821">
        <v>113</v>
      </c>
      <c r="N821">
        <v>232</v>
      </c>
      <c r="O821" t="s">
        <v>156</v>
      </c>
      <c r="P821">
        <v>50</v>
      </c>
      <c r="Q821">
        <v>100</v>
      </c>
      <c r="R821">
        <v>80</v>
      </c>
      <c r="S821">
        <v>150</v>
      </c>
      <c r="T821">
        <v>51</v>
      </c>
      <c r="U821" t="s">
        <v>35</v>
      </c>
    </row>
    <row r="822" spans="1:21" x14ac:dyDescent="0.35">
      <c r="A822">
        <v>970</v>
      </c>
      <c r="B822">
        <v>90</v>
      </c>
      <c r="C822">
        <v>30</v>
      </c>
      <c r="D822" t="s">
        <v>563</v>
      </c>
      <c r="E822">
        <v>572</v>
      </c>
      <c r="F822">
        <v>115</v>
      </c>
      <c r="G822" t="s">
        <v>21</v>
      </c>
      <c r="H822" t="s">
        <v>22</v>
      </c>
      <c r="I822">
        <v>29</v>
      </c>
      <c r="J822" t="s">
        <v>23</v>
      </c>
      <c r="K822" t="s">
        <v>32</v>
      </c>
      <c r="L822" t="s">
        <v>37</v>
      </c>
      <c r="M822">
        <v>110</v>
      </c>
      <c r="N822">
        <v>218</v>
      </c>
      <c r="O822" t="s">
        <v>26</v>
      </c>
      <c r="P822">
        <v>50</v>
      </c>
      <c r="Q822">
        <v>90</v>
      </c>
      <c r="R822">
        <v>80</v>
      </c>
      <c r="S822">
        <v>140</v>
      </c>
      <c r="T822">
        <v>41</v>
      </c>
      <c r="U822" t="s">
        <v>35</v>
      </c>
    </row>
    <row r="823" spans="1:21" x14ac:dyDescent="0.35">
      <c r="A823">
        <v>641</v>
      </c>
      <c r="B823">
        <v>10</v>
      </c>
      <c r="C823">
        <v>-13</v>
      </c>
      <c r="D823" t="s">
        <v>564</v>
      </c>
      <c r="E823">
        <v>598</v>
      </c>
      <c r="F823">
        <v>13</v>
      </c>
      <c r="G823" t="s">
        <v>39</v>
      </c>
      <c r="H823" t="s">
        <v>22</v>
      </c>
      <c r="I823">
        <v>3</v>
      </c>
      <c r="J823" t="s">
        <v>40</v>
      </c>
      <c r="K823" t="s">
        <v>45</v>
      </c>
      <c r="L823" t="s">
        <v>46</v>
      </c>
      <c r="M823">
        <v>-3</v>
      </c>
      <c r="N823">
        <v>25</v>
      </c>
      <c r="O823" t="s">
        <v>43</v>
      </c>
      <c r="P823">
        <v>0</v>
      </c>
      <c r="Q823">
        <v>10</v>
      </c>
      <c r="R823">
        <v>10</v>
      </c>
      <c r="S823">
        <v>10</v>
      </c>
      <c r="T823">
        <v>15</v>
      </c>
      <c r="U823" t="s">
        <v>27</v>
      </c>
    </row>
    <row r="824" spans="1:21" x14ac:dyDescent="0.35">
      <c r="A824">
        <v>920</v>
      </c>
      <c r="B824">
        <v>86</v>
      </c>
      <c r="C824">
        <v>-9</v>
      </c>
      <c r="D824" t="s">
        <v>565</v>
      </c>
      <c r="E824">
        <v>547</v>
      </c>
      <c r="F824">
        <v>116</v>
      </c>
      <c r="G824" t="s">
        <v>39</v>
      </c>
      <c r="H824" t="s">
        <v>22</v>
      </c>
      <c r="I824">
        <v>28</v>
      </c>
      <c r="J824" t="s">
        <v>40</v>
      </c>
      <c r="K824" t="s">
        <v>45</v>
      </c>
      <c r="L824" t="s">
        <v>46</v>
      </c>
      <c r="M824">
        <v>91</v>
      </c>
      <c r="N824">
        <v>215</v>
      </c>
      <c r="O824" t="s">
        <v>64</v>
      </c>
      <c r="P824">
        <v>80</v>
      </c>
      <c r="Q824">
        <v>120</v>
      </c>
      <c r="R824">
        <v>100</v>
      </c>
      <c r="S824">
        <v>200</v>
      </c>
      <c r="T824">
        <v>55</v>
      </c>
      <c r="U824" t="s">
        <v>27</v>
      </c>
    </row>
    <row r="825" spans="1:21" x14ac:dyDescent="0.35">
      <c r="A825">
        <v>573</v>
      </c>
      <c r="B825">
        <v>79</v>
      </c>
      <c r="C825">
        <v>-18</v>
      </c>
      <c r="D825" s="1">
        <v>42005</v>
      </c>
      <c r="E825">
        <v>593</v>
      </c>
      <c r="F825">
        <v>98</v>
      </c>
      <c r="G825" t="s">
        <v>39</v>
      </c>
      <c r="H825" t="s">
        <v>22</v>
      </c>
      <c r="I825">
        <v>30</v>
      </c>
      <c r="J825" t="s">
        <v>40</v>
      </c>
      <c r="K825" t="s">
        <v>45</v>
      </c>
      <c r="L825" t="s">
        <v>52</v>
      </c>
      <c r="M825">
        <v>52</v>
      </c>
      <c r="N825">
        <v>189</v>
      </c>
      <c r="O825" t="s">
        <v>62</v>
      </c>
      <c r="P825">
        <v>70</v>
      </c>
      <c r="Q825">
        <v>100</v>
      </c>
      <c r="R825">
        <v>70</v>
      </c>
      <c r="S825">
        <v>170</v>
      </c>
      <c r="T825">
        <v>63</v>
      </c>
      <c r="U825" t="s">
        <v>35</v>
      </c>
    </row>
    <row r="826" spans="1:21" x14ac:dyDescent="0.35">
      <c r="A826">
        <v>414</v>
      </c>
      <c r="B826">
        <v>96</v>
      </c>
      <c r="C826">
        <v>-33</v>
      </c>
      <c r="D826" s="1">
        <v>42036</v>
      </c>
      <c r="E826">
        <v>683</v>
      </c>
      <c r="F826">
        <v>134</v>
      </c>
      <c r="G826" t="s">
        <v>39</v>
      </c>
      <c r="H826" t="s">
        <v>22</v>
      </c>
      <c r="I826">
        <v>87</v>
      </c>
      <c r="J826" t="s">
        <v>40</v>
      </c>
      <c r="K826" t="s">
        <v>45</v>
      </c>
      <c r="L826" t="s">
        <v>52</v>
      </c>
      <c r="M826">
        <v>27</v>
      </c>
      <c r="N826">
        <v>245</v>
      </c>
      <c r="O826" t="s">
        <v>64</v>
      </c>
      <c r="P826">
        <v>90</v>
      </c>
      <c r="Q826">
        <v>140</v>
      </c>
      <c r="R826">
        <v>60</v>
      </c>
      <c r="S826">
        <v>230</v>
      </c>
      <c r="T826">
        <v>116</v>
      </c>
      <c r="U826" t="s">
        <v>35</v>
      </c>
    </row>
    <row r="827" spans="1:21" x14ac:dyDescent="0.35">
      <c r="A827">
        <v>573</v>
      </c>
      <c r="B827">
        <v>40</v>
      </c>
      <c r="C827">
        <v>-37</v>
      </c>
      <c r="D827" s="1">
        <v>42064</v>
      </c>
      <c r="E827">
        <v>881</v>
      </c>
      <c r="F827">
        <v>59</v>
      </c>
      <c r="G827" t="s">
        <v>39</v>
      </c>
      <c r="H827" t="s">
        <v>22</v>
      </c>
      <c r="I827">
        <v>11</v>
      </c>
      <c r="J827" t="s">
        <v>40</v>
      </c>
      <c r="K827" t="s">
        <v>41</v>
      </c>
      <c r="L827" t="s">
        <v>53</v>
      </c>
      <c r="M827">
        <v>53</v>
      </c>
      <c r="N827">
        <v>106</v>
      </c>
      <c r="O827" t="s">
        <v>62</v>
      </c>
      <c r="P827">
        <v>50</v>
      </c>
      <c r="Q827">
        <v>90</v>
      </c>
      <c r="R827">
        <v>90</v>
      </c>
      <c r="S827">
        <v>140</v>
      </c>
      <c r="T827">
        <v>23</v>
      </c>
      <c r="U827" t="s">
        <v>35</v>
      </c>
    </row>
    <row r="828" spans="1:21" x14ac:dyDescent="0.35">
      <c r="A828">
        <v>262</v>
      </c>
      <c r="B828">
        <v>80</v>
      </c>
      <c r="C828">
        <v>-49</v>
      </c>
      <c r="D828" s="1">
        <v>42095</v>
      </c>
      <c r="E828">
        <v>1055</v>
      </c>
      <c r="F828">
        <v>94</v>
      </c>
      <c r="G828" t="s">
        <v>39</v>
      </c>
      <c r="H828" t="s">
        <v>22</v>
      </c>
      <c r="I828">
        <v>24</v>
      </c>
      <c r="J828" t="s">
        <v>40</v>
      </c>
      <c r="K828" t="s">
        <v>41</v>
      </c>
      <c r="L828" t="s">
        <v>53</v>
      </c>
      <c r="M828">
        <v>71</v>
      </c>
      <c r="N828">
        <v>185</v>
      </c>
      <c r="O828" t="s">
        <v>64</v>
      </c>
      <c r="P828">
        <v>110</v>
      </c>
      <c r="Q828">
        <v>140</v>
      </c>
      <c r="R828">
        <v>120</v>
      </c>
      <c r="S828">
        <v>250</v>
      </c>
      <c r="T828">
        <v>46</v>
      </c>
      <c r="U828" t="s">
        <v>35</v>
      </c>
    </row>
    <row r="829" spans="1:21" x14ac:dyDescent="0.35">
      <c r="A829">
        <v>319</v>
      </c>
      <c r="B829">
        <v>257</v>
      </c>
      <c r="C829">
        <v>122</v>
      </c>
      <c r="D829" s="1">
        <v>42125</v>
      </c>
      <c r="E829">
        <v>1662</v>
      </c>
      <c r="F829">
        <v>341</v>
      </c>
      <c r="G829" t="s">
        <v>39</v>
      </c>
      <c r="H829" t="s">
        <v>22</v>
      </c>
      <c r="I829">
        <v>84</v>
      </c>
      <c r="J829" t="s">
        <v>23</v>
      </c>
      <c r="K829" t="s">
        <v>24</v>
      </c>
      <c r="L829" t="s">
        <v>61</v>
      </c>
      <c r="M829">
        <v>332</v>
      </c>
      <c r="N829">
        <v>637</v>
      </c>
      <c r="O829" t="s">
        <v>43</v>
      </c>
      <c r="P829">
        <v>200</v>
      </c>
      <c r="Q829">
        <v>280</v>
      </c>
      <c r="R829">
        <v>210</v>
      </c>
      <c r="S829">
        <v>480</v>
      </c>
      <c r="T829">
        <v>117</v>
      </c>
      <c r="U829" t="s">
        <v>27</v>
      </c>
    </row>
    <row r="830" spans="1:21" x14ac:dyDescent="0.35">
      <c r="A830">
        <v>515</v>
      </c>
      <c r="B830">
        <v>122</v>
      </c>
      <c r="C830">
        <v>39</v>
      </c>
      <c r="D830" s="1">
        <v>42156</v>
      </c>
      <c r="E830">
        <v>789</v>
      </c>
      <c r="F830">
        <v>176</v>
      </c>
      <c r="G830" t="s">
        <v>39</v>
      </c>
      <c r="H830" t="s">
        <v>22</v>
      </c>
      <c r="I830">
        <v>39</v>
      </c>
      <c r="J830" t="s">
        <v>23</v>
      </c>
      <c r="K830" t="s">
        <v>24</v>
      </c>
      <c r="L830" t="s">
        <v>25</v>
      </c>
      <c r="M830">
        <v>169</v>
      </c>
      <c r="N830">
        <v>318</v>
      </c>
      <c r="O830" t="s">
        <v>43</v>
      </c>
      <c r="P830">
        <v>90</v>
      </c>
      <c r="Q830">
        <v>150</v>
      </c>
      <c r="R830">
        <v>130</v>
      </c>
      <c r="S830">
        <v>240</v>
      </c>
      <c r="T830">
        <v>62</v>
      </c>
      <c r="U830" t="s">
        <v>27</v>
      </c>
    </row>
    <row r="831" spans="1:21" x14ac:dyDescent="0.35">
      <c r="A831">
        <v>417</v>
      </c>
      <c r="B831">
        <v>86</v>
      </c>
      <c r="C831">
        <v>-49</v>
      </c>
      <c r="D831" s="1">
        <v>42186</v>
      </c>
      <c r="E831">
        <v>1698</v>
      </c>
      <c r="F831">
        <v>23</v>
      </c>
      <c r="G831" t="s">
        <v>39</v>
      </c>
      <c r="H831" t="s">
        <v>22</v>
      </c>
      <c r="I831">
        <v>26</v>
      </c>
      <c r="J831" t="s">
        <v>23</v>
      </c>
      <c r="K831" t="s">
        <v>24</v>
      </c>
      <c r="L831" t="s">
        <v>25</v>
      </c>
      <c r="M831">
        <v>-39</v>
      </c>
      <c r="N831">
        <v>116</v>
      </c>
      <c r="O831" t="s">
        <v>62</v>
      </c>
      <c r="P831">
        <v>60</v>
      </c>
      <c r="Q831">
        <v>20</v>
      </c>
      <c r="R831">
        <v>10</v>
      </c>
      <c r="S831">
        <v>80</v>
      </c>
      <c r="T831">
        <v>49</v>
      </c>
      <c r="U831" t="s">
        <v>27</v>
      </c>
    </row>
    <row r="832" spans="1:21" x14ac:dyDescent="0.35">
      <c r="A832">
        <v>515</v>
      </c>
      <c r="B832">
        <v>239</v>
      </c>
      <c r="C832">
        <v>111</v>
      </c>
      <c r="D832" s="1">
        <v>42217</v>
      </c>
      <c r="E832">
        <v>1755</v>
      </c>
      <c r="F832">
        <v>239</v>
      </c>
      <c r="G832" t="s">
        <v>39</v>
      </c>
      <c r="H832" t="s">
        <v>22</v>
      </c>
      <c r="I832">
        <v>66</v>
      </c>
      <c r="J832" t="s">
        <v>23</v>
      </c>
      <c r="K832" t="s">
        <v>32</v>
      </c>
      <c r="L832" t="s">
        <v>33</v>
      </c>
      <c r="M832">
        <v>221</v>
      </c>
      <c r="N832">
        <v>509</v>
      </c>
      <c r="O832" t="s">
        <v>43</v>
      </c>
      <c r="P832">
        <v>170</v>
      </c>
      <c r="Q832">
        <v>170</v>
      </c>
      <c r="R832">
        <v>110</v>
      </c>
      <c r="S832">
        <v>340</v>
      </c>
      <c r="T832">
        <v>90</v>
      </c>
      <c r="U832" t="s">
        <v>35</v>
      </c>
    </row>
    <row r="833" spans="1:21" x14ac:dyDescent="0.35">
      <c r="A833">
        <v>515</v>
      </c>
      <c r="B833">
        <v>255</v>
      </c>
      <c r="C833">
        <v>142</v>
      </c>
      <c r="D833" s="1">
        <v>42248</v>
      </c>
      <c r="E833">
        <v>1756</v>
      </c>
      <c r="F833">
        <v>312</v>
      </c>
      <c r="G833" t="s">
        <v>39</v>
      </c>
      <c r="H833" t="s">
        <v>22</v>
      </c>
      <c r="I833">
        <v>96</v>
      </c>
      <c r="J833" t="s">
        <v>23</v>
      </c>
      <c r="K833" t="s">
        <v>32</v>
      </c>
      <c r="L833" t="s">
        <v>70</v>
      </c>
      <c r="M833">
        <v>272</v>
      </c>
      <c r="N833">
        <v>604</v>
      </c>
      <c r="O833" t="s">
        <v>43</v>
      </c>
      <c r="P833">
        <v>170</v>
      </c>
      <c r="Q833">
        <v>230</v>
      </c>
      <c r="R833">
        <v>130</v>
      </c>
      <c r="S833">
        <v>400</v>
      </c>
      <c r="T833">
        <v>129</v>
      </c>
      <c r="U833" t="s">
        <v>35</v>
      </c>
    </row>
    <row r="834" spans="1:21" x14ac:dyDescent="0.35">
      <c r="A834">
        <v>573</v>
      </c>
      <c r="B834">
        <v>25</v>
      </c>
      <c r="C834">
        <v>-16</v>
      </c>
      <c r="D834" s="1">
        <v>42278</v>
      </c>
      <c r="E834">
        <v>209</v>
      </c>
      <c r="F834">
        <v>31</v>
      </c>
      <c r="G834" t="s">
        <v>39</v>
      </c>
      <c r="H834" t="s">
        <v>22</v>
      </c>
      <c r="I834">
        <v>9</v>
      </c>
      <c r="J834" t="s">
        <v>23</v>
      </c>
      <c r="K834" t="s">
        <v>32</v>
      </c>
      <c r="L834" t="s">
        <v>70</v>
      </c>
      <c r="M834">
        <v>-16</v>
      </c>
      <c r="N834">
        <v>60</v>
      </c>
      <c r="O834" t="s">
        <v>62</v>
      </c>
      <c r="P834">
        <v>10</v>
      </c>
      <c r="Q834">
        <v>20</v>
      </c>
      <c r="R834">
        <v>0</v>
      </c>
      <c r="S834">
        <v>30</v>
      </c>
      <c r="T834">
        <v>42</v>
      </c>
      <c r="U834" t="s">
        <v>35</v>
      </c>
    </row>
    <row r="835" spans="1:21" x14ac:dyDescent="0.35">
      <c r="A835">
        <v>720</v>
      </c>
      <c r="B835">
        <v>81</v>
      </c>
      <c r="C835">
        <v>45</v>
      </c>
      <c r="D835" s="1">
        <v>42309</v>
      </c>
      <c r="E835">
        <v>984</v>
      </c>
      <c r="F835">
        <v>117</v>
      </c>
      <c r="G835" t="s">
        <v>21</v>
      </c>
      <c r="H835" t="s">
        <v>22</v>
      </c>
      <c r="I835">
        <v>22</v>
      </c>
      <c r="J835" t="s">
        <v>40</v>
      </c>
      <c r="K835" t="s">
        <v>45</v>
      </c>
      <c r="L835" t="s">
        <v>46</v>
      </c>
      <c r="M835">
        <v>125</v>
      </c>
      <c r="N835">
        <v>211</v>
      </c>
      <c r="O835" t="s">
        <v>26</v>
      </c>
      <c r="P835">
        <v>80</v>
      </c>
      <c r="Q835">
        <v>110</v>
      </c>
      <c r="R835">
        <v>80</v>
      </c>
      <c r="S835">
        <v>190</v>
      </c>
      <c r="T835">
        <v>33</v>
      </c>
      <c r="U835" t="s">
        <v>27</v>
      </c>
    </row>
    <row r="836" spans="1:21" x14ac:dyDescent="0.35">
      <c r="A836">
        <v>847</v>
      </c>
      <c r="B836">
        <v>113</v>
      </c>
      <c r="C836">
        <v>47</v>
      </c>
      <c r="D836" s="1">
        <v>42339</v>
      </c>
      <c r="E836">
        <v>803</v>
      </c>
      <c r="F836">
        <v>165</v>
      </c>
      <c r="G836" t="s">
        <v>21</v>
      </c>
      <c r="H836" t="s">
        <v>22</v>
      </c>
      <c r="I836">
        <v>36</v>
      </c>
      <c r="J836" t="s">
        <v>40</v>
      </c>
      <c r="K836" t="s">
        <v>45</v>
      </c>
      <c r="L836" t="s">
        <v>46</v>
      </c>
      <c r="M836">
        <v>157</v>
      </c>
      <c r="N836">
        <v>296</v>
      </c>
      <c r="O836" t="s">
        <v>81</v>
      </c>
      <c r="P836">
        <v>110</v>
      </c>
      <c r="Q836">
        <v>160</v>
      </c>
      <c r="R836">
        <v>110</v>
      </c>
      <c r="S836">
        <v>270</v>
      </c>
      <c r="T836">
        <v>59</v>
      </c>
      <c r="U836" t="s">
        <v>27</v>
      </c>
    </row>
    <row r="837" spans="1:21" x14ac:dyDescent="0.35">
      <c r="A837">
        <v>970</v>
      </c>
      <c r="B837">
        <v>75</v>
      </c>
      <c r="C837">
        <v>-14</v>
      </c>
      <c r="D837" t="s">
        <v>566</v>
      </c>
      <c r="E837">
        <v>659</v>
      </c>
      <c r="F837">
        <v>114</v>
      </c>
      <c r="G837" t="s">
        <v>21</v>
      </c>
      <c r="H837" t="s">
        <v>22</v>
      </c>
      <c r="I837">
        <v>24</v>
      </c>
      <c r="J837" t="s">
        <v>40</v>
      </c>
      <c r="K837" t="s">
        <v>41</v>
      </c>
      <c r="L837" t="s">
        <v>42</v>
      </c>
      <c r="M837">
        <v>86</v>
      </c>
      <c r="N837">
        <v>201</v>
      </c>
      <c r="O837" t="s">
        <v>26</v>
      </c>
      <c r="P837">
        <v>90</v>
      </c>
      <c r="Q837">
        <v>150</v>
      </c>
      <c r="R837">
        <v>100</v>
      </c>
      <c r="S837">
        <v>240</v>
      </c>
      <c r="T837">
        <v>56</v>
      </c>
      <c r="U837" t="s">
        <v>27</v>
      </c>
    </row>
    <row r="838" spans="1:21" x14ac:dyDescent="0.35">
      <c r="A838">
        <v>847</v>
      </c>
      <c r="B838">
        <v>211</v>
      </c>
      <c r="C838">
        <v>-9</v>
      </c>
      <c r="D838" t="s">
        <v>567</v>
      </c>
      <c r="E838">
        <v>1778</v>
      </c>
      <c r="F838">
        <v>212</v>
      </c>
      <c r="G838" t="s">
        <v>21</v>
      </c>
      <c r="H838" t="s">
        <v>22</v>
      </c>
      <c r="I838">
        <v>59</v>
      </c>
      <c r="J838" t="s">
        <v>40</v>
      </c>
      <c r="K838" t="s">
        <v>41</v>
      </c>
      <c r="L838" t="s">
        <v>42</v>
      </c>
      <c r="M838">
        <v>191</v>
      </c>
      <c r="N838">
        <v>451</v>
      </c>
      <c r="O838" t="s">
        <v>81</v>
      </c>
      <c r="P838">
        <v>270</v>
      </c>
      <c r="Q838">
        <v>270</v>
      </c>
      <c r="R838">
        <v>200</v>
      </c>
      <c r="S838">
        <v>540</v>
      </c>
      <c r="T838">
        <v>83</v>
      </c>
      <c r="U838" t="s">
        <v>27</v>
      </c>
    </row>
    <row r="839" spans="1:21" x14ac:dyDescent="0.35">
      <c r="A839">
        <v>719</v>
      </c>
      <c r="B839">
        <v>118</v>
      </c>
      <c r="C839">
        <v>60</v>
      </c>
      <c r="D839" t="s">
        <v>568</v>
      </c>
      <c r="E839">
        <v>930</v>
      </c>
      <c r="F839">
        <v>172</v>
      </c>
      <c r="G839" t="s">
        <v>21</v>
      </c>
      <c r="H839" t="s">
        <v>22</v>
      </c>
      <c r="I839">
        <v>33</v>
      </c>
      <c r="J839" t="s">
        <v>40</v>
      </c>
      <c r="K839" t="s">
        <v>45</v>
      </c>
      <c r="L839" t="s">
        <v>50</v>
      </c>
      <c r="M839">
        <v>190</v>
      </c>
      <c r="N839">
        <v>309</v>
      </c>
      <c r="O839" t="s">
        <v>26</v>
      </c>
      <c r="P839">
        <v>110</v>
      </c>
      <c r="Q839">
        <v>170</v>
      </c>
      <c r="R839">
        <v>130</v>
      </c>
      <c r="S839">
        <v>280</v>
      </c>
      <c r="T839">
        <v>44</v>
      </c>
      <c r="U839" t="s">
        <v>35</v>
      </c>
    </row>
    <row r="840" spans="1:21" x14ac:dyDescent="0.35">
      <c r="A840">
        <v>815</v>
      </c>
      <c r="B840">
        <v>173</v>
      </c>
      <c r="C840">
        <v>66</v>
      </c>
      <c r="D840" t="s">
        <v>569</v>
      </c>
      <c r="E840">
        <v>1150</v>
      </c>
      <c r="F840">
        <v>239</v>
      </c>
      <c r="G840" t="s">
        <v>21</v>
      </c>
      <c r="H840" t="s">
        <v>22</v>
      </c>
      <c r="I840">
        <v>57</v>
      </c>
      <c r="J840" t="s">
        <v>40</v>
      </c>
      <c r="K840" t="s">
        <v>45</v>
      </c>
      <c r="L840" t="s">
        <v>52</v>
      </c>
      <c r="M840">
        <v>206</v>
      </c>
      <c r="N840">
        <v>439</v>
      </c>
      <c r="O840" t="s">
        <v>81</v>
      </c>
      <c r="P840">
        <v>170</v>
      </c>
      <c r="Q840">
        <v>230</v>
      </c>
      <c r="R840">
        <v>140</v>
      </c>
      <c r="S840">
        <v>400</v>
      </c>
      <c r="T840">
        <v>100</v>
      </c>
      <c r="U840" t="s">
        <v>35</v>
      </c>
    </row>
    <row r="841" spans="1:21" x14ac:dyDescent="0.35">
      <c r="A841">
        <v>303</v>
      </c>
      <c r="B841">
        <v>50</v>
      </c>
      <c r="C841">
        <v>1</v>
      </c>
      <c r="D841" t="s">
        <v>570</v>
      </c>
      <c r="E841">
        <v>589</v>
      </c>
      <c r="F841">
        <v>73</v>
      </c>
      <c r="G841" t="s">
        <v>21</v>
      </c>
      <c r="H841" t="s">
        <v>22</v>
      </c>
      <c r="I841">
        <v>14</v>
      </c>
      <c r="J841" t="s">
        <v>40</v>
      </c>
      <c r="K841" t="s">
        <v>41</v>
      </c>
      <c r="L841" t="s">
        <v>53</v>
      </c>
      <c r="M841">
        <v>71</v>
      </c>
      <c r="N841">
        <v>131</v>
      </c>
      <c r="O841" t="s">
        <v>26</v>
      </c>
      <c r="P841">
        <v>60</v>
      </c>
      <c r="Q841">
        <v>90</v>
      </c>
      <c r="R841">
        <v>70</v>
      </c>
      <c r="S841">
        <v>150</v>
      </c>
      <c r="T841">
        <v>25</v>
      </c>
      <c r="U841" t="s">
        <v>35</v>
      </c>
    </row>
    <row r="842" spans="1:21" x14ac:dyDescent="0.35">
      <c r="A842">
        <v>630</v>
      </c>
      <c r="B842">
        <v>228</v>
      </c>
      <c r="C842">
        <v>1</v>
      </c>
      <c r="D842" t="s">
        <v>571</v>
      </c>
      <c r="E842">
        <v>1691</v>
      </c>
      <c r="F842">
        <v>304</v>
      </c>
      <c r="G842" t="s">
        <v>21</v>
      </c>
      <c r="H842" t="s">
        <v>22</v>
      </c>
      <c r="I842">
        <v>75</v>
      </c>
      <c r="J842" t="s">
        <v>40</v>
      </c>
      <c r="K842" t="s">
        <v>41</v>
      </c>
      <c r="L842" t="s">
        <v>53</v>
      </c>
      <c r="M842">
        <v>291</v>
      </c>
      <c r="N842">
        <v>567</v>
      </c>
      <c r="O842" t="s">
        <v>81</v>
      </c>
      <c r="P842">
        <v>290</v>
      </c>
      <c r="Q842">
        <v>390</v>
      </c>
      <c r="R842">
        <v>290</v>
      </c>
      <c r="S842">
        <v>680</v>
      </c>
      <c r="T842">
        <v>108</v>
      </c>
      <c r="U842" t="s">
        <v>35</v>
      </c>
    </row>
    <row r="843" spans="1:21" x14ac:dyDescent="0.35">
      <c r="A843">
        <v>234</v>
      </c>
      <c r="B843">
        <v>181</v>
      </c>
      <c r="C843">
        <v>-11</v>
      </c>
      <c r="D843" t="s">
        <v>572</v>
      </c>
      <c r="E843">
        <v>1283</v>
      </c>
      <c r="F843">
        <v>182</v>
      </c>
      <c r="G843" t="s">
        <v>21</v>
      </c>
      <c r="H843" t="s">
        <v>22</v>
      </c>
      <c r="I843">
        <v>50</v>
      </c>
      <c r="J843" t="s">
        <v>40</v>
      </c>
      <c r="K843" t="s">
        <v>41</v>
      </c>
      <c r="L843" t="s">
        <v>53</v>
      </c>
      <c r="M843">
        <v>159</v>
      </c>
      <c r="N843">
        <v>387</v>
      </c>
      <c r="O843" t="s">
        <v>156</v>
      </c>
      <c r="P843">
        <v>230</v>
      </c>
      <c r="Q843">
        <v>230</v>
      </c>
      <c r="R843">
        <v>170</v>
      </c>
      <c r="S843">
        <v>460</v>
      </c>
      <c r="T843">
        <v>75</v>
      </c>
      <c r="U843" t="s">
        <v>35</v>
      </c>
    </row>
    <row r="844" spans="1:21" x14ac:dyDescent="0.35">
      <c r="A844">
        <v>970</v>
      </c>
      <c r="B844">
        <v>181</v>
      </c>
      <c r="C844">
        <v>59</v>
      </c>
      <c r="D844" t="s">
        <v>573</v>
      </c>
      <c r="E844">
        <v>1283</v>
      </c>
      <c r="F844">
        <v>182</v>
      </c>
      <c r="G844" t="s">
        <v>21</v>
      </c>
      <c r="H844" t="s">
        <v>22</v>
      </c>
      <c r="I844">
        <v>50</v>
      </c>
      <c r="J844" t="s">
        <v>23</v>
      </c>
      <c r="K844" t="s">
        <v>24</v>
      </c>
      <c r="L844" t="s">
        <v>61</v>
      </c>
      <c r="M844">
        <v>159</v>
      </c>
      <c r="N844">
        <v>387</v>
      </c>
      <c r="O844" t="s">
        <v>26</v>
      </c>
      <c r="P844">
        <v>170</v>
      </c>
      <c r="Q844">
        <v>160</v>
      </c>
      <c r="R844">
        <v>100</v>
      </c>
      <c r="S844">
        <v>330</v>
      </c>
      <c r="T844">
        <v>75</v>
      </c>
      <c r="U844" t="s">
        <v>27</v>
      </c>
    </row>
    <row r="845" spans="1:21" x14ac:dyDescent="0.35">
      <c r="A845">
        <v>708</v>
      </c>
      <c r="B845">
        <v>118</v>
      </c>
      <c r="C845">
        <v>78</v>
      </c>
      <c r="D845" t="s">
        <v>574</v>
      </c>
      <c r="E845">
        <v>930</v>
      </c>
      <c r="F845">
        <v>172</v>
      </c>
      <c r="G845" t="s">
        <v>21</v>
      </c>
      <c r="H845" t="s">
        <v>22</v>
      </c>
      <c r="I845">
        <v>33</v>
      </c>
      <c r="J845" t="s">
        <v>23</v>
      </c>
      <c r="K845" t="s">
        <v>24</v>
      </c>
      <c r="L845" t="s">
        <v>61</v>
      </c>
      <c r="M845">
        <v>188</v>
      </c>
      <c r="N845">
        <v>309</v>
      </c>
      <c r="O845" t="s">
        <v>81</v>
      </c>
      <c r="P845">
        <v>110</v>
      </c>
      <c r="Q845">
        <v>150</v>
      </c>
      <c r="R845">
        <v>110</v>
      </c>
      <c r="S845">
        <v>260</v>
      </c>
      <c r="T845">
        <v>45</v>
      </c>
      <c r="U845" t="s">
        <v>27</v>
      </c>
    </row>
    <row r="846" spans="1:21" x14ac:dyDescent="0.35">
      <c r="A846">
        <v>708</v>
      </c>
      <c r="B846">
        <v>81</v>
      </c>
      <c r="C846">
        <v>45</v>
      </c>
      <c r="D846" t="s">
        <v>575</v>
      </c>
      <c r="E846">
        <v>984</v>
      </c>
      <c r="F846">
        <v>117</v>
      </c>
      <c r="G846" t="s">
        <v>21</v>
      </c>
      <c r="H846" t="s">
        <v>22</v>
      </c>
      <c r="I846">
        <v>22</v>
      </c>
      <c r="J846" t="s">
        <v>23</v>
      </c>
      <c r="K846" t="s">
        <v>24</v>
      </c>
      <c r="L846" t="s">
        <v>28</v>
      </c>
      <c r="M846">
        <v>125</v>
      </c>
      <c r="N846">
        <v>211</v>
      </c>
      <c r="O846" t="s">
        <v>81</v>
      </c>
      <c r="P846">
        <v>70</v>
      </c>
      <c r="Q846">
        <v>110</v>
      </c>
      <c r="R846">
        <v>80</v>
      </c>
      <c r="S846">
        <v>180</v>
      </c>
      <c r="T846">
        <v>33</v>
      </c>
      <c r="U846" t="s">
        <v>27</v>
      </c>
    </row>
    <row r="847" spans="1:21" x14ac:dyDescent="0.35">
      <c r="A847">
        <v>614</v>
      </c>
      <c r="B847">
        <v>78</v>
      </c>
      <c r="C847">
        <v>32</v>
      </c>
      <c r="D847" t="s">
        <v>576</v>
      </c>
      <c r="E847">
        <v>798</v>
      </c>
      <c r="F847">
        <v>119</v>
      </c>
      <c r="G847" t="s">
        <v>21</v>
      </c>
      <c r="H847" t="s">
        <v>22</v>
      </c>
      <c r="I847">
        <v>25</v>
      </c>
      <c r="J847" t="s">
        <v>23</v>
      </c>
      <c r="K847" t="s">
        <v>32</v>
      </c>
      <c r="L847" t="s">
        <v>33</v>
      </c>
      <c r="M847">
        <v>92</v>
      </c>
      <c r="N847">
        <v>210</v>
      </c>
      <c r="O847" t="s">
        <v>156</v>
      </c>
      <c r="P847">
        <v>60</v>
      </c>
      <c r="Q847">
        <v>100</v>
      </c>
      <c r="R847">
        <v>60</v>
      </c>
      <c r="S847">
        <v>160</v>
      </c>
      <c r="T847">
        <v>57</v>
      </c>
      <c r="U847" t="s">
        <v>35</v>
      </c>
    </row>
    <row r="848" spans="1:21" x14ac:dyDescent="0.35">
      <c r="A848">
        <v>309</v>
      </c>
      <c r="B848">
        <v>75</v>
      </c>
      <c r="C848">
        <v>38</v>
      </c>
      <c r="D848" t="s">
        <v>577</v>
      </c>
      <c r="E848">
        <v>659</v>
      </c>
      <c r="F848">
        <v>114</v>
      </c>
      <c r="G848" t="s">
        <v>21</v>
      </c>
      <c r="H848" t="s">
        <v>22</v>
      </c>
      <c r="I848">
        <v>24</v>
      </c>
      <c r="J848" t="s">
        <v>23</v>
      </c>
      <c r="K848" t="s">
        <v>32</v>
      </c>
      <c r="L848" t="s">
        <v>70</v>
      </c>
      <c r="M848">
        <v>88</v>
      </c>
      <c r="N848">
        <v>201</v>
      </c>
      <c r="O848" t="s">
        <v>81</v>
      </c>
      <c r="P848">
        <v>60</v>
      </c>
      <c r="Q848">
        <v>90</v>
      </c>
      <c r="R848">
        <v>50</v>
      </c>
      <c r="S848">
        <v>150</v>
      </c>
      <c r="T848">
        <v>55</v>
      </c>
      <c r="U848" t="s">
        <v>35</v>
      </c>
    </row>
    <row r="849" spans="1:21" x14ac:dyDescent="0.35">
      <c r="A849">
        <v>740</v>
      </c>
      <c r="B849">
        <v>102</v>
      </c>
      <c r="C849">
        <v>62</v>
      </c>
      <c r="D849" t="s">
        <v>578</v>
      </c>
      <c r="E849">
        <v>666</v>
      </c>
      <c r="F849">
        <v>143</v>
      </c>
      <c r="G849" t="s">
        <v>21</v>
      </c>
      <c r="H849" t="s">
        <v>22</v>
      </c>
      <c r="I849">
        <v>31</v>
      </c>
      <c r="J849" t="s">
        <v>23</v>
      </c>
      <c r="K849" t="s">
        <v>32</v>
      </c>
      <c r="L849" t="s">
        <v>70</v>
      </c>
      <c r="M849">
        <v>132</v>
      </c>
      <c r="N849">
        <v>261</v>
      </c>
      <c r="O849" t="s">
        <v>156</v>
      </c>
      <c r="P849">
        <v>80</v>
      </c>
      <c r="Q849">
        <v>120</v>
      </c>
      <c r="R849">
        <v>70</v>
      </c>
      <c r="S849">
        <v>200</v>
      </c>
      <c r="T849">
        <v>54</v>
      </c>
      <c r="U849" t="s">
        <v>35</v>
      </c>
    </row>
    <row r="850" spans="1:21" x14ac:dyDescent="0.35">
      <c r="A850">
        <v>970</v>
      </c>
      <c r="B850">
        <v>88</v>
      </c>
      <c r="C850">
        <v>44</v>
      </c>
      <c r="D850" t="s">
        <v>579</v>
      </c>
      <c r="E850">
        <v>561</v>
      </c>
      <c r="F850">
        <v>112</v>
      </c>
      <c r="G850" t="s">
        <v>21</v>
      </c>
      <c r="H850" t="s">
        <v>22</v>
      </c>
      <c r="I850">
        <v>29</v>
      </c>
      <c r="J850" t="s">
        <v>23</v>
      </c>
      <c r="K850" t="s">
        <v>32</v>
      </c>
      <c r="L850" t="s">
        <v>37</v>
      </c>
      <c r="M850">
        <v>104</v>
      </c>
      <c r="N850">
        <v>213</v>
      </c>
      <c r="O850" t="s">
        <v>26</v>
      </c>
      <c r="P850">
        <v>70</v>
      </c>
      <c r="Q850">
        <v>90</v>
      </c>
      <c r="R850">
        <v>60</v>
      </c>
      <c r="S850">
        <v>160</v>
      </c>
      <c r="T850">
        <v>42</v>
      </c>
      <c r="U850" t="s">
        <v>35</v>
      </c>
    </row>
    <row r="851" spans="1:21" x14ac:dyDescent="0.35">
      <c r="A851">
        <v>319</v>
      </c>
      <c r="B851">
        <v>10</v>
      </c>
      <c r="C851">
        <v>-14</v>
      </c>
      <c r="D851" t="s">
        <v>580</v>
      </c>
      <c r="E851">
        <v>596</v>
      </c>
      <c r="F851">
        <v>13</v>
      </c>
      <c r="G851" t="s">
        <v>39</v>
      </c>
      <c r="H851" t="s">
        <v>22</v>
      </c>
      <c r="I851">
        <v>3</v>
      </c>
      <c r="J851" t="s">
        <v>40</v>
      </c>
      <c r="K851" t="s">
        <v>45</v>
      </c>
      <c r="L851" t="s">
        <v>46</v>
      </c>
      <c r="M851">
        <v>-4</v>
      </c>
      <c r="N851">
        <v>25</v>
      </c>
      <c r="O851" t="s">
        <v>43</v>
      </c>
      <c r="P851">
        <v>0</v>
      </c>
      <c r="Q851">
        <v>20</v>
      </c>
      <c r="R851">
        <v>10</v>
      </c>
      <c r="S851">
        <v>20</v>
      </c>
      <c r="T851">
        <v>16</v>
      </c>
      <c r="U851" t="s">
        <v>27</v>
      </c>
    </row>
    <row r="852" spans="1:21" x14ac:dyDescent="0.35">
      <c r="A852">
        <v>920</v>
      </c>
      <c r="B852">
        <v>77</v>
      </c>
      <c r="C852">
        <v>16</v>
      </c>
      <c r="D852" t="s">
        <v>581</v>
      </c>
      <c r="E852">
        <v>557</v>
      </c>
      <c r="F852">
        <v>103</v>
      </c>
      <c r="G852" t="s">
        <v>39</v>
      </c>
      <c r="H852" t="s">
        <v>22</v>
      </c>
      <c r="I852">
        <v>25</v>
      </c>
      <c r="J852" t="s">
        <v>40</v>
      </c>
      <c r="K852" t="s">
        <v>45</v>
      </c>
      <c r="L852" t="s">
        <v>46</v>
      </c>
      <c r="M852">
        <v>76</v>
      </c>
      <c r="N852">
        <v>192</v>
      </c>
      <c r="O852" t="s">
        <v>64</v>
      </c>
      <c r="P852">
        <v>70</v>
      </c>
      <c r="Q852">
        <v>100</v>
      </c>
      <c r="R852">
        <v>60</v>
      </c>
      <c r="S852">
        <v>170</v>
      </c>
      <c r="T852">
        <v>52</v>
      </c>
      <c r="U852" t="s">
        <v>27</v>
      </c>
    </row>
    <row r="853" spans="1:21" x14ac:dyDescent="0.35">
      <c r="A853">
        <v>712</v>
      </c>
      <c r="B853">
        <v>15</v>
      </c>
      <c r="C853">
        <v>2</v>
      </c>
      <c r="D853" t="s">
        <v>582</v>
      </c>
      <c r="E853">
        <v>848</v>
      </c>
      <c r="F853">
        <v>24</v>
      </c>
      <c r="G853" t="s">
        <v>39</v>
      </c>
      <c r="H853" t="s">
        <v>22</v>
      </c>
      <c r="I853">
        <v>4</v>
      </c>
      <c r="J853" t="s">
        <v>40</v>
      </c>
      <c r="K853" t="s">
        <v>45</v>
      </c>
      <c r="L853" t="s">
        <v>50</v>
      </c>
      <c r="M853">
        <v>12</v>
      </c>
      <c r="N853">
        <v>42</v>
      </c>
      <c r="O853" t="s">
        <v>43</v>
      </c>
      <c r="P853">
        <v>10</v>
      </c>
      <c r="Q853">
        <v>20</v>
      </c>
      <c r="R853">
        <v>10</v>
      </c>
      <c r="S853">
        <v>30</v>
      </c>
      <c r="T853">
        <v>16</v>
      </c>
      <c r="U853" t="s">
        <v>35</v>
      </c>
    </row>
    <row r="854" spans="1:21" x14ac:dyDescent="0.35">
      <c r="A854">
        <v>573</v>
      </c>
      <c r="B854">
        <v>82</v>
      </c>
      <c r="C854">
        <v>16</v>
      </c>
      <c r="D854" t="s">
        <v>583</v>
      </c>
      <c r="E854">
        <v>601</v>
      </c>
      <c r="F854">
        <v>102</v>
      </c>
      <c r="G854" t="s">
        <v>39</v>
      </c>
      <c r="H854" t="s">
        <v>22</v>
      </c>
      <c r="I854">
        <v>31</v>
      </c>
      <c r="J854" t="s">
        <v>40</v>
      </c>
      <c r="K854" t="s">
        <v>45</v>
      </c>
      <c r="L854" t="s">
        <v>52</v>
      </c>
      <c r="M854">
        <v>56</v>
      </c>
      <c r="N854">
        <v>196</v>
      </c>
      <c r="O854" t="s">
        <v>62</v>
      </c>
      <c r="P854">
        <v>80</v>
      </c>
      <c r="Q854">
        <v>100</v>
      </c>
      <c r="R854">
        <v>40</v>
      </c>
      <c r="S854">
        <v>180</v>
      </c>
      <c r="T854">
        <v>64</v>
      </c>
      <c r="U854" t="s">
        <v>35</v>
      </c>
    </row>
    <row r="855" spans="1:21" x14ac:dyDescent="0.35">
      <c r="A855">
        <v>608</v>
      </c>
      <c r="B855">
        <v>94</v>
      </c>
      <c r="C855">
        <v>-6</v>
      </c>
      <c r="D855" t="s">
        <v>584</v>
      </c>
      <c r="E855">
        <v>694</v>
      </c>
      <c r="F855">
        <v>130</v>
      </c>
      <c r="G855" t="s">
        <v>39</v>
      </c>
      <c r="H855" t="s">
        <v>22</v>
      </c>
      <c r="I855">
        <v>85</v>
      </c>
      <c r="J855" t="s">
        <v>40</v>
      </c>
      <c r="K855" t="s">
        <v>45</v>
      </c>
      <c r="L855" t="s">
        <v>52</v>
      </c>
      <c r="M855">
        <v>24</v>
      </c>
      <c r="N855">
        <v>239</v>
      </c>
      <c r="O855" t="s">
        <v>64</v>
      </c>
      <c r="P855">
        <v>90</v>
      </c>
      <c r="Q855">
        <v>130</v>
      </c>
      <c r="R855">
        <v>30</v>
      </c>
      <c r="S855">
        <v>220</v>
      </c>
      <c r="T855">
        <v>114</v>
      </c>
      <c r="U855" t="s">
        <v>35</v>
      </c>
    </row>
    <row r="856" spans="1:21" x14ac:dyDescent="0.35">
      <c r="A856">
        <v>573</v>
      </c>
      <c r="B856">
        <v>54</v>
      </c>
      <c r="C856">
        <v>-4</v>
      </c>
      <c r="D856" s="1">
        <v>42006</v>
      </c>
      <c r="E856">
        <v>885</v>
      </c>
      <c r="F856">
        <v>78</v>
      </c>
      <c r="G856" t="s">
        <v>39</v>
      </c>
      <c r="H856" t="s">
        <v>22</v>
      </c>
      <c r="I856">
        <v>15</v>
      </c>
      <c r="J856" t="s">
        <v>40</v>
      </c>
      <c r="K856" t="s">
        <v>41</v>
      </c>
      <c r="L856" t="s">
        <v>53</v>
      </c>
      <c r="M856">
        <v>76</v>
      </c>
      <c r="N856">
        <v>141</v>
      </c>
      <c r="O856" t="s">
        <v>62</v>
      </c>
      <c r="P856">
        <v>60</v>
      </c>
      <c r="Q856">
        <v>100</v>
      </c>
      <c r="R856">
        <v>80</v>
      </c>
      <c r="S856">
        <v>160</v>
      </c>
      <c r="T856">
        <v>27</v>
      </c>
      <c r="U856" t="s">
        <v>35</v>
      </c>
    </row>
    <row r="857" spans="1:21" x14ac:dyDescent="0.35">
      <c r="A857">
        <v>715</v>
      </c>
      <c r="B857">
        <v>75</v>
      </c>
      <c r="C857">
        <v>-3</v>
      </c>
      <c r="D857" s="1">
        <v>42037</v>
      </c>
      <c r="E857">
        <v>1063</v>
      </c>
      <c r="F857">
        <v>89</v>
      </c>
      <c r="G857" t="s">
        <v>39</v>
      </c>
      <c r="H857" t="s">
        <v>22</v>
      </c>
      <c r="I857">
        <v>23</v>
      </c>
      <c r="J857" t="s">
        <v>40</v>
      </c>
      <c r="K857" t="s">
        <v>41</v>
      </c>
      <c r="L857" t="s">
        <v>53</v>
      </c>
      <c r="M857">
        <v>67</v>
      </c>
      <c r="N857">
        <v>175</v>
      </c>
      <c r="O857" t="s">
        <v>64</v>
      </c>
      <c r="P857">
        <v>90</v>
      </c>
      <c r="Q857">
        <v>110</v>
      </c>
      <c r="R857">
        <v>70</v>
      </c>
      <c r="S857">
        <v>200</v>
      </c>
      <c r="T857">
        <v>44</v>
      </c>
      <c r="U857" t="s">
        <v>35</v>
      </c>
    </row>
    <row r="858" spans="1:21" x14ac:dyDescent="0.35">
      <c r="A858">
        <v>641</v>
      </c>
      <c r="B858">
        <v>228</v>
      </c>
      <c r="C858">
        <v>111</v>
      </c>
      <c r="D858" s="1">
        <v>42065</v>
      </c>
      <c r="E858">
        <v>1691</v>
      </c>
      <c r="F858">
        <v>304</v>
      </c>
      <c r="G858" t="s">
        <v>39</v>
      </c>
      <c r="H858" t="s">
        <v>22</v>
      </c>
      <c r="I858">
        <v>75</v>
      </c>
      <c r="J858" t="s">
        <v>23</v>
      </c>
      <c r="K858" t="s">
        <v>24</v>
      </c>
      <c r="L858" t="s">
        <v>61</v>
      </c>
      <c r="M858">
        <v>291</v>
      </c>
      <c r="N858">
        <v>567</v>
      </c>
      <c r="O858" t="s">
        <v>43</v>
      </c>
      <c r="P858">
        <v>210</v>
      </c>
      <c r="Q858">
        <v>280</v>
      </c>
      <c r="R858">
        <v>180</v>
      </c>
      <c r="S858">
        <v>490</v>
      </c>
      <c r="T858">
        <v>108</v>
      </c>
      <c r="U858" t="s">
        <v>27</v>
      </c>
    </row>
    <row r="859" spans="1:21" x14ac:dyDescent="0.35">
      <c r="A859">
        <v>641</v>
      </c>
      <c r="B859">
        <v>113</v>
      </c>
      <c r="C859">
        <v>59</v>
      </c>
      <c r="D859" s="1">
        <v>42096</v>
      </c>
      <c r="E859">
        <v>803</v>
      </c>
      <c r="F859">
        <v>165</v>
      </c>
      <c r="G859" t="s">
        <v>39</v>
      </c>
      <c r="H859" t="s">
        <v>22</v>
      </c>
      <c r="I859">
        <v>36</v>
      </c>
      <c r="J859" t="s">
        <v>23</v>
      </c>
      <c r="K859" t="s">
        <v>24</v>
      </c>
      <c r="L859" t="s">
        <v>25</v>
      </c>
      <c r="M859">
        <v>159</v>
      </c>
      <c r="N859">
        <v>296</v>
      </c>
      <c r="O859" t="s">
        <v>43</v>
      </c>
      <c r="P859">
        <v>100</v>
      </c>
      <c r="Q859">
        <v>150</v>
      </c>
      <c r="R859">
        <v>100</v>
      </c>
      <c r="S859">
        <v>250</v>
      </c>
      <c r="T859">
        <v>58</v>
      </c>
      <c r="U859" t="s">
        <v>27</v>
      </c>
    </row>
    <row r="860" spans="1:21" x14ac:dyDescent="0.35">
      <c r="A860">
        <v>563</v>
      </c>
      <c r="B860">
        <v>211</v>
      </c>
      <c r="C860">
        <v>81</v>
      </c>
      <c r="D860" s="1">
        <v>42126</v>
      </c>
      <c r="E860">
        <v>1778</v>
      </c>
      <c r="F860">
        <v>212</v>
      </c>
      <c r="G860" t="s">
        <v>39</v>
      </c>
      <c r="H860" t="s">
        <v>22</v>
      </c>
      <c r="I860">
        <v>59</v>
      </c>
      <c r="J860" t="s">
        <v>23</v>
      </c>
      <c r="K860" t="s">
        <v>32</v>
      </c>
      <c r="L860" t="s">
        <v>33</v>
      </c>
      <c r="M860">
        <v>191</v>
      </c>
      <c r="N860">
        <v>451</v>
      </c>
      <c r="O860" t="s">
        <v>43</v>
      </c>
      <c r="P860">
        <v>170</v>
      </c>
      <c r="Q860">
        <v>180</v>
      </c>
      <c r="R860">
        <v>110</v>
      </c>
      <c r="S860">
        <v>350</v>
      </c>
      <c r="T860">
        <v>83</v>
      </c>
      <c r="U860" t="s">
        <v>35</v>
      </c>
    </row>
    <row r="861" spans="1:21" x14ac:dyDescent="0.35">
      <c r="A861">
        <v>641</v>
      </c>
      <c r="B861">
        <v>245</v>
      </c>
      <c r="C861">
        <v>127</v>
      </c>
      <c r="D861" s="1">
        <v>42157</v>
      </c>
      <c r="E861">
        <v>1784</v>
      </c>
      <c r="F861">
        <v>300</v>
      </c>
      <c r="G861" t="s">
        <v>39</v>
      </c>
      <c r="H861" t="s">
        <v>22</v>
      </c>
      <c r="I861">
        <v>93</v>
      </c>
      <c r="J861" t="s">
        <v>23</v>
      </c>
      <c r="K861" t="s">
        <v>32</v>
      </c>
      <c r="L861" t="s">
        <v>70</v>
      </c>
      <c r="M861">
        <v>257</v>
      </c>
      <c r="N861">
        <v>581</v>
      </c>
      <c r="O861" t="s">
        <v>43</v>
      </c>
      <c r="P861">
        <v>200</v>
      </c>
      <c r="Q861">
        <v>250</v>
      </c>
      <c r="R861">
        <v>130</v>
      </c>
      <c r="S861">
        <v>450</v>
      </c>
      <c r="T861">
        <v>127</v>
      </c>
      <c r="U861" t="s">
        <v>35</v>
      </c>
    </row>
    <row r="862" spans="1:21" x14ac:dyDescent="0.35">
      <c r="A862">
        <v>720</v>
      </c>
      <c r="B862">
        <v>86</v>
      </c>
      <c r="C862">
        <v>41</v>
      </c>
      <c r="D862" s="1">
        <v>42187</v>
      </c>
      <c r="E862">
        <v>1003</v>
      </c>
      <c r="F862">
        <v>124</v>
      </c>
      <c r="G862" t="s">
        <v>21</v>
      </c>
      <c r="H862" t="s">
        <v>22</v>
      </c>
      <c r="I862">
        <v>24</v>
      </c>
      <c r="J862" t="s">
        <v>40</v>
      </c>
      <c r="K862" t="s">
        <v>45</v>
      </c>
      <c r="L862" t="s">
        <v>46</v>
      </c>
      <c r="M862">
        <v>131</v>
      </c>
      <c r="N862">
        <v>224</v>
      </c>
      <c r="O862" t="s">
        <v>26</v>
      </c>
      <c r="P862">
        <v>80</v>
      </c>
      <c r="Q862">
        <v>120</v>
      </c>
      <c r="R862">
        <v>90</v>
      </c>
      <c r="S862">
        <v>200</v>
      </c>
      <c r="T862">
        <v>36</v>
      </c>
      <c r="U862" t="s">
        <v>27</v>
      </c>
    </row>
    <row r="863" spans="1:21" x14ac:dyDescent="0.35">
      <c r="A863">
        <v>312</v>
      </c>
      <c r="B863">
        <v>127</v>
      </c>
      <c r="C863">
        <v>51</v>
      </c>
      <c r="D863" s="1">
        <v>42218</v>
      </c>
      <c r="E863">
        <v>830</v>
      </c>
      <c r="F863">
        <v>185</v>
      </c>
      <c r="G863" t="s">
        <v>21</v>
      </c>
      <c r="H863" t="s">
        <v>22</v>
      </c>
      <c r="I863">
        <v>40</v>
      </c>
      <c r="J863" t="s">
        <v>40</v>
      </c>
      <c r="K863" t="s">
        <v>45</v>
      </c>
      <c r="L863" t="s">
        <v>46</v>
      </c>
      <c r="M863">
        <v>181</v>
      </c>
      <c r="N863">
        <v>332</v>
      </c>
      <c r="O863" t="s">
        <v>81</v>
      </c>
      <c r="P863">
        <v>120</v>
      </c>
      <c r="Q863">
        <v>180</v>
      </c>
      <c r="R863">
        <v>130</v>
      </c>
      <c r="S863">
        <v>300</v>
      </c>
      <c r="T863">
        <v>63</v>
      </c>
      <c r="U863" t="s">
        <v>27</v>
      </c>
    </row>
    <row r="864" spans="1:21" x14ac:dyDescent="0.35">
      <c r="A864">
        <v>720</v>
      </c>
      <c r="B864">
        <v>67</v>
      </c>
      <c r="C864">
        <v>-10</v>
      </c>
      <c r="D864" s="1">
        <v>42249</v>
      </c>
      <c r="E864">
        <v>677</v>
      </c>
      <c r="F864">
        <v>101</v>
      </c>
      <c r="G864" t="s">
        <v>21</v>
      </c>
      <c r="H864" t="s">
        <v>22</v>
      </c>
      <c r="I864">
        <v>22</v>
      </c>
      <c r="J864" t="s">
        <v>40</v>
      </c>
      <c r="K864" t="s">
        <v>41</v>
      </c>
      <c r="L864" t="s">
        <v>42</v>
      </c>
      <c r="M864">
        <v>70</v>
      </c>
      <c r="N864">
        <v>179</v>
      </c>
      <c r="O864" t="s">
        <v>26</v>
      </c>
      <c r="P864">
        <v>80</v>
      </c>
      <c r="Q864">
        <v>130</v>
      </c>
      <c r="R864">
        <v>80</v>
      </c>
      <c r="S864">
        <v>210</v>
      </c>
      <c r="T864">
        <v>54</v>
      </c>
      <c r="U864" t="s">
        <v>27</v>
      </c>
    </row>
    <row r="865" spans="1:21" x14ac:dyDescent="0.35">
      <c r="A865">
        <v>773</v>
      </c>
      <c r="B865">
        <v>250</v>
      </c>
      <c r="C865">
        <v>-7</v>
      </c>
      <c r="D865" s="1">
        <v>42279</v>
      </c>
      <c r="E865">
        <v>1820</v>
      </c>
      <c r="F865">
        <v>251</v>
      </c>
      <c r="G865" t="s">
        <v>21</v>
      </c>
      <c r="H865" t="s">
        <v>22</v>
      </c>
      <c r="I865">
        <v>70</v>
      </c>
      <c r="J865" t="s">
        <v>40</v>
      </c>
      <c r="K865" t="s">
        <v>41</v>
      </c>
      <c r="L865" t="s">
        <v>42</v>
      </c>
      <c r="M865">
        <v>233</v>
      </c>
      <c r="N865">
        <v>534</v>
      </c>
      <c r="O865" t="s">
        <v>81</v>
      </c>
      <c r="P865">
        <v>320</v>
      </c>
      <c r="Q865">
        <v>320</v>
      </c>
      <c r="R865">
        <v>240</v>
      </c>
      <c r="S865">
        <v>640</v>
      </c>
      <c r="T865">
        <v>94</v>
      </c>
      <c r="U865" t="s">
        <v>27</v>
      </c>
    </row>
    <row r="866" spans="1:21" x14ac:dyDescent="0.35">
      <c r="A866">
        <v>303</v>
      </c>
      <c r="B866">
        <v>123</v>
      </c>
      <c r="C866">
        <v>69</v>
      </c>
      <c r="D866" s="1">
        <v>42310</v>
      </c>
      <c r="E866">
        <v>959</v>
      </c>
      <c r="F866">
        <v>179</v>
      </c>
      <c r="G866" t="s">
        <v>21</v>
      </c>
      <c r="H866" t="s">
        <v>22</v>
      </c>
      <c r="I866">
        <v>34</v>
      </c>
      <c r="J866" t="s">
        <v>40</v>
      </c>
      <c r="K866" t="s">
        <v>45</v>
      </c>
      <c r="L866" t="s">
        <v>50</v>
      </c>
      <c r="M866">
        <v>199</v>
      </c>
      <c r="N866">
        <v>322</v>
      </c>
      <c r="O866" t="s">
        <v>26</v>
      </c>
      <c r="P866">
        <v>120</v>
      </c>
      <c r="Q866">
        <v>170</v>
      </c>
      <c r="R866">
        <v>130</v>
      </c>
      <c r="S866">
        <v>290</v>
      </c>
      <c r="T866">
        <v>45</v>
      </c>
      <c r="U866" t="s">
        <v>35</v>
      </c>
    </row>
    <row r="867" spans="1:21" x14ac:dyDescent="0.35">
      <c r="A867">
        <v>312</v>
      </c>
      <c r="B867">
        <v>224</v>
      </c>
      <c r="C867">
        <v>98</v>
      </c>
      <c r="D867" s="1">
        <v>42340</v>
      </c>
      <c r="E867">
        <v>1191</v>
      </c>
      <c r="F867">
        <v>310</v>
      </c>
      <c r="G867" t="s">
        <v>21</v>
      </c>
      <c r="H867" t="s">
        <v>22</v>
      </c>
      <c r="I867">
        <v>73</v>
      </c>
      <c r="J867" t="s">
        <v>40</v>
      </c>
      <c r="K867" t="s">
        <v>45</v>
      </c>
      <c r="L867" t="s">
        <v>52</v>
      </c>
      <c r="M867">
        <v>288</v>
      </c>
      <c r="N867">
        <v>569</v>
      </c>
      <c r="O867" t="s">
        <v>81</v>
      </c>
      <c r="P867">
        <v>220</v>
      </c>
      <c r="Q867">
        <v>300</v>
      </c>
      <c r="R867">
        <v>190</v>
      </c>
      <c r="S867">
        <v>520</v>
      </c>
      <c r="T867">
        <v>116</v>
      </c>
      <c r="U867" t="s">
        <v>35</v>
      </c>
    </row>
    <row r="868" spans="1:21" x14ac:dyDescent="0.35">
      <c r="A868">
        <v>970</v>
      </c>
      <c r="B868">
        <v>54</v>
      </c>
      <c r="C868">
        <v>-11</v>
      </c>
      <c r="D868" t="s">
        <v>585</v>
      </c>
      <c r="E868">
        <v>601</v>
      </c>
      <c r="F868">
        <v>79</v>
      </c>
      <c r="G868" t="s">
        <v>21</v>
      </c>
      <c r="H868" t="s">
        <v>22</v>
      </c>
      <c r="I868">
        <v>15</v>
      </c>
      <c r="J868" t="s">
        <v>40</v>
      </c>
      <c r="K868" t="s">
        <v>41</v>
      </c>
      <c r="L868" t="s">
        <v>53</v>
      </c>
      <c r="M868">
        <v>79</v>
      </c>
      <c r="N868">
        <v>142</v>
      </c>
      <c r="O868" t="s">
        <v>26</v>
      </c>
      <c r="P868">
        <v>60</v>
      </c>
      <c r="Q868">
        <v>110</v>
      </c>
      <c r="R868">
        <v>90</v>
      </c>
      <c r="S868">
        <v>170</v>
      </c>
      <c r="T868">
        <v>26</v>
      </c>
      <c r="U868" t="s">
        <v>35</v>
      </c>
    </row>
    <row r="869" spans="1:21" x14ac:dyDescent="0.35">
      <c r="A869">
        <v>708</v>
      </c>
      <c r="B869">
        <v>247</v>
      </c>
      <c r="C869">
        <v>1</v>
      </c>
      <c r="D869" t="s">
        <v>586</v>
      </c>
      <c r="E869">
        <v>1744</v>
      </c>
      <c r="F869">
        <v>329</v>
      </c>
      <c r="G869" t="s">
        <v>21</v>
      </c>
      <c r="H869" t="s">
        <v>22</v>
      </c>
      <c r="I869">
        <v>81</v>
      </c>
      <c r="J869" t="s">
        <v>40</v>
      </c>
      <c r="K869" t="s">
        <v>41</v>
      </c>
      <c r="L869" t="s">
        <v>53</v>
      </c>
      <c r="M869">
        <v>321</v>
      </c>
      <c r="N869">
        <v>614</v>
      </c>
      <c r="O869" t="s">
        <v>81</v>
      </c>
      <c r="P869">
        <v>310</v>
      </c>
      <c r="Q869">
        <v>420</v>
      </c>
      <c r="R869">
        <v>320</v>
      </c>
      <c r="S869">
        <v>730</v>
      </c>
      <c r="T869">
        <v>113</v>
      </c>
      <c r="U869" t="s">
        <v>35</v>
      </c>
    </row>
    <row r="870" spans="1:21" x14ac:dyDescent="0.35">
      <c r="A870">
        <v>937</v>
      </c>
      <c r="B870">
        <v>153</v>
      </c>
      <c r="C870">
        <v>-11</v>
      </c>
      <c r="D870" t="s">
        <v>587</v>
      </c>
      <c r="E870">
        <v>1319</v>
      </c>
      <c r="F870">
        <v>153</v>
      </c>
      <c r="G870" t="s">
        <v>21</v>
      </c>
      <c r="H870" t="s">
        <v>22</v>
      </c>
      <c r="I870">
        <v>42</v>
      </c>
      <c r="J870" t="s">
        <v>40</v>
      </c>
      <c r="K870" t="s">
        <v>41</v>
      </c>
      <c r="L870" t="s">
        <v>53</v>
      </c>
      <c r="M870">
        <v>129</v>
      </c>
      <c r="N870">
        <v>326</v>
      </c>
      <c r="O870" t="s">
        <v>156</v>
      </c>
      <c r="P870">
        <v>190</v>
      </c>
      <c r="Q870">
        <v>200</v>
      </c>
      <c r="R870">
        <v>140</v>
      </c>
      <c r="S870">
        <v>390</v>
      </c>
      <c r="T870">
        <v>66</v>
      </c>
      <c r="U870" t="s">
        <v>35</v>
      </c>
    </row>
    <row r="871" spans="1:21" x14ac:dyDescent="0.35">
      <c r="A871">
        <v>970</v>
      </c>
      <c r="B871">
        <v>153</v>
      </c>
      <c r="C871">
        <v>49</v>
      </c>
      <c r="D871" t="s">
        <v>588</v>
      </c>
      <c r="E871">
        <v>1319</v>
      </c>
      <c r="F871">
        <v>153</v>
      </c>
      <c r="G871" t="s">
        <v>21</v>
      </c>
      <c r="H871" t="s">
        <v>22</v>
      </c>
      <c r="I871">
        <v>42</v>
      </c>
      <c r="J871" t="s">
        <v>23</v>
      </c>
      <c r="K871" t="s">
        <v>24</v>
      </c>
      <c r="L871" t="s">
        <v>61</v>
      </c>
      <c r="M871">
        <v>129</v>
      </c>
      <c r="N871">
        <v>326</v>
      </c>
      <c r="O871" t="s">
        <v>26</v>
      </c>
      <c r="P871">
        <v>140</v>
      </c>
      <c r="Q871">
        <v>140</v>
      </c>
      <c r="R871">
        <v>80</v>
      </c>
      <c r="S871">
        <v>280</v>
      </c>
      <c r="T871">
        <v>66</v>
      </c>
      <c r="U871" t="s">
        <v>27</v>
      </c>
    </row>
    <row r="872" spans="1:21" x14ac:dyDescent="0.35">
      <c r="A872">
        <v>618</v>
      </c>
      <c r="B872">
        <v>123</v>
      </c>
      <c r="C872">
        <v>67</v>
      </c>
      <c r="D872" t="s">
        <v>589</v>
      </c>
      <c r="E872">
        <v>959</v>
      </c>
      <c r="F872">
        <v>179</v>
      </c>
      <c r="G872" t="s">
        <v>21</v>
      </c>
      <c r="H872" t="s">
        <v>22</v>
      </c>
      <c r="I872">
        <v>34</v>
      </c>
      <c r="J872" t="s">
        <v>23</v>
      </c>
      <c r="K872" t="s">
        <v>24</v>
      </c>
      <c r="L872" t="s">
        <v>61</v>
      </c>
      <c r="M872">
        <v>197</v>
      </c>
      <c r="N872">
        <v>322</v>
      </c>
      <c r="O872" t="s">
        <v>81</v>
      </c>
      <c r="P872">
        <v>110</v>
      </c>
      <c r="Q872">
        <v>170</v>
      </c>
      <c r="R872">
        <v>130</v>
      </c>
      <c r="S872">
        <v>280</v>
      </c>
      <c r="T872">
        <v>46</v>
      </c>
      <c r="U872" t="s">
        <v>27</v>
      </c>
    </row>
    <row r="873" spans="1:21" x14ac:dyDescent="0.35">
      <c r="A873">
        <v>312</v>
      </c>
      <c r="B873">
        <v>86</v>
      </c>
      <c r="C873">
        <v>51</v>
      </c>
      <c r="D873" t="s">
        <v>590</v>
      </c>
      <c r="E873">
        <v>1003</v>
      </c>
      <c r="F873">
        <v>124</v>
      </c>
      <c r="G873" t="s">
        <v>21</v>
      </c>
      <c r="H873" t="s">
        <v>22</v>
      </c>
      <c r="I873">
        <v>24</v>
      </c>
      <c r="J873" t="s">
        <v>23</v>
      </c>
      <c r="K873" t="s">
        <v>24</v>
      </c>
      <c r="L873" t="s">
        <v>28</v>
      </c>
      <c r="M873">
        <v>131</v>
      </c>
      <c r="N873">
        <v>224</v>
      </c>
      <c r="O873" t="s">
        <v>81</v>
      </c>
      <c r="P873">
        <v>80</v>
      </c>
      <c r="Q873">
        <v>110</v>
      </c>
      <c r="R873">
        <v>80</v>
      </c>
      <c r="S873">
        <v>190</v>
      </c>
      <c r="T873">
        <v>36</v>
      </c>
      <c r="U873" t="s">
        <v>27</v>
      </c>
    </row>
    <row r="874" spans="1:21" x14ac:dyDescent="0.35">
      <c r="A874">
        <v>513</v>
      </c>
      <c r="B874">
        <v>88</v>
      </c>
      <c r="C874">
        <v>37</v>
      </c>
      <c r="D874" t="s">
        <v>591</v>
      </c>
      <c r="E874">
        <v>817</v>
      </c>
      <c r="F874">
        <v>133</v>
      </c>
      <c r="G874" t="s">
        <v>21</v>
      </c>
      <c r="H874" t="s">
        <v>22</v>
      </c>
      <c r="I874">
        <v>29</v>
      </c>
      <c r="J874" t="s">
        <v>23</v>
      </c>
      <c r="K874" t="s">
        <v>32</v>
      </c>
      <c r="L874" t="s">
        <v>33</v>
      </c>
      <c r="M874">
        <v>107</v>
      </c>
      <c r="N874">
        <v>236</v>
      </c>
      <c r="O874" t="s">
        <v>156</v>
      </c>
      <c r="P874">
        <v>70</v>
      </c>
      <c r="Q874">
        <v>110</v>
      </c>
      <c r="R874">
        <v>70</v>
      </c>
      <c r="S874">
        <v>180</v>
      </c>
      <c r="T874">
        <v>61</v>
      </c>
      <c r="U874" t="s">
        <v>35</v>
      </c>
    </row>
    <row r="875" spans="1:21" x14ac:dyDescent="0.35">
      <c r="A875">
        <v>513</v>
      </c>
      <c r="B875">
        <v>134</v>
      </c>
      <c r="C875">
        <v>90</v>
      </c>
      <c r="D875" t="s">
        <v>592</v>
      </c>
      <c r="E875">
        <v>690</v>
      </c>
      <c r="F875">
        <v>186</v>
      </c>
      <c r="G875" t="s">
        <v>21</v>
      </c>
      <c r="H875" t="s">
        <v>22</v>
      </c>
      <c r="I875">
        <v>41</v>
      </c>
      <c r="J875" t="s">
        <v>23</v>
      </c>
      <c r="K875" t="s">
        <v>32</v>
      </c>
      <c r="L875" t="s">
        <v>70</v>
      </c>
      <c r="M875">
        <v>180</v>
      </c>
      <c r="N875">
        <v>341</v>
      </c>
      <c r="O875" t="s">
        <v>156</v>
      </c>
      <c r="P875">
        <v>110</v>
      </c>
      <c r="Q875">
        <v>150</v>
      </c>
      <c r="R875">
        <v>90</v>
      </c>
      <c r="S875">
        <v>260</v>
      </c>
      <c r="T875">
        <v>65</v>
      </c>
      <c r="U875" t="s">
        <v>35</v>
      </c>
    </row>
    <row r="876" spans="1:21" x14ac:dyDescent="0.35">
      <c r="A876">
        <v>719</v>
      </c>
      <c r="B876">
        <v>81</v>
      </c>
      <c r="C876">
        <v>38</v>
      </c>
      <c r="D876" t="s">
        <v>593</v>
      </c>
      <c r="E876">
        <v>551</v>
      </c>
      <c r="F876">
        <v>104</v>
      </c>
      <c r="G876" t="s">
        <v>21</v>
      </c>
      <c r="H876" t="s">
        <v>22</v>
      </c>
      <c r="I876">
        <v>26</v>
      </c>
      <c r="J876" t="s">
        <v>23</v>
      </c>
      <c r="K876" t="s">
        <v>32</v>
      </c>
      <c r="L876" t="s">
        <v>37</v>
      </c>
      <c r="M876">
        <v>98</v>
      </c>
      <c r="N876">
        <v>197</v>
      </c>
      <c r="O876" t="s">
        <v>26</v>
      </c>
      <c r="P876">
        <v>60</v>
      </c>
      <c r="Q876">
        <v>90</v>
      </c>
      <c r="R876">
        <v>60</v>
      </c>
      <c r="S876">
        <v>150</v>
      </c>
      <c r="T876">
        <v>38</v>
      </c>
      <c r="U876" t="s">
        <v>35</v>
      </c>
    </row>
    <row r="877" spans="1:21" x14ac:dyDescent="0.35">
      <c r="A877">
        <v>712</v>
      </c>
      <c r="B877">
        <v>10</v>
      </c>
      <c r="C877">
        <v>-11</v>
      </c>
      <c r="D877" t="s">
        <v>594</v>
      </c>
      <c r="E877">
        <v>594</v>
      </c>
      <c r="F877">
        <v>14</v>
      </c>
      <c r="G877" t="s">
        <v>39</v>
      </c>
      <c r="H877" t="s">
        <v>22</v>
      </c>
      <c r="I877">
        <v>3</v>
      </c>
      <c r="J877" t="s">
        <v>40</v>
      </c>
      <c r="K877" t="s">
        <v>45</v>
      </c>
      <c r="L877" t="s">
        <v>46</v>
      </c>
      <c r="M877">
        <v>-1</v>
      </c>
      <c r="N877">
        <v>26</v>
      </c>
      <c r="O877" t="s">
        <v>43</v>
      </c>
      <c r="P877">
        <v>0</v>
      </c>
      <c r="Q877">
        <v>20</v>
      </c>
      <c r="R877">
        <v>10</v>
      </c>
      <c r="S877">
        <v>20</v>
      </c>
      <c r="T877">
        <v>15</v>
      </c>
      <c r="U877" t="s">
        <v>27</v>
      </c>
    </row>
    <row r="878" spans="1:21" x14ac:dyDescent="0.35">
      <c r="A878">
        <v>414</v>
      </c>
      <c r="B878">
        <v>83</v>
      </c>
      <c r="C878">
        <v>15</v>
      </c>
      <c r="D878" t="s">
        <v>595</v>
      </c>
      <c r="E878">
        <v>575</v>
      </c>
      <c r="F878">
        <v>112</v>
      </c>
      <c r="G878" t="s">
        <v>39</v>
      </c>
      <c r="H878" t="s">
        <v>22</v>
      </c>
      <c r="I878">
        <v>27</v>
      </c>
      <c r="J878" t="s">
        <v>40</v>
      </c>
      <c r="K878" t="s">
        <v>45</v>
      </c>
      <c r="L878" t="s">
        <v>46</v>
      </c>
      <c r="M878">
        <v>85</v>
      </c>
      <c r="N878">
        <v>208</v>
      </c>
      <c r="O878" t="s">
        <v>64</v>
      </c>
      <c r="P878">
        <v>80</v>
      </c>
      <c r="Q878">
        <v>110</v>
      </c>
      <c r="R878">
        <v>70</v>
      </c>
      <c r="S878">
        <v>190</v>
      </c>
      <c r="T878">
        <v>55</v>
      </c>
      <c r="U878" t="s">
        <v>27</v>
      </c>
    </row>
    <row r="879" spans="1:21" x14ac:dyDescent="0.35">
      <c r="A879">
        <v>573</v>
      </c>
      <c r="B879">
        <v>68</v>
      </c>
      <c r="C879">
        <v>-1</v>
      </c>
      <c r="D879" t="s">
        <v>596</v>
      </c>
      <c r="E879">
        <v>619</v>
      </c>
      <c r="F879">
        <v>85</v>
      </c>
      <c r="G879" t="s">
        <v>39</v>
      </c>
      <c r="H879" t="s">
        <v>22</v>
      </c>
      <c r="I879">
        <v>25</v>
      </c>
      <c r="J879" t="s">
        <v>40</v>
      </c>
      <c r="K879" t="s">
        <v>45</v>
      </c>
      <c r="L879" t="s">
        <v>52</v>
      </c>
      <c r="M879">
        <v>39</v>
      </c>
      <c r="N879">
        <v>163</v>
      </c>
      <c r="O879" t="s">
        <v>62</v>
      </c>
      <c r="P879">
        <v>60</v>
      </c>
      <c r="Q879">
        <v>90</v>
      </c>
      <c r="R879">
        <v>40</v>
      </c>
      <c r="S879">
        <v>150</v>
      </c>
      <c r="T879">
        <v>59</v>
      </c>
      <c r="U879" t="s">
        <v>35</v>
      </c>
    </row>
    <row r="880" spans="1:21" x14ac:dyDescent="0.35">
      <c r="A880">
        <v>262</v>
      </c>
      <c r="B880">
        <v>105</v>
      </c>
      <c r="C880">
        <v>0</v>
      </c>
      <c r="D880" t="s">
        <v>597</v>
      </c>
      <c r="E880">
        <v>716</v>
      </c>
      <c r="F880">
        <v>145</v>
      </c>
      <c r="G880" t="s">
        <v>39</v>
      </c>
      <c r="H880" t="s">
        <v>22</v>
      </c>
      <c r="I880">
        <v>95</v>
      </c>
      <c r="J880" t="s">
        <v>40</v>
      </c>
      <c r="K880" t="s">
        <v>45</v>
      </c>
      <c r="L880" t="s">
        <v>52</v>
      </c>
      <c r="M880">
        <v>30</v>
      </c>
      <c r="N880">
        <v>266</v>
      </c>
      <c r="O880" t="s">
        <v>64</v>
      </c>
      <c r="P880">
        <v>100</v>
      </c>
      <c r="Q880">
        <v>140</v>
      </c>
      <c r="R880">
        <v>30</v>
      </c>
      <c r="S880">
        <v>240</v>
      </c>
      <c r="T880">
        <v>125</v>
      </c>
      <c r="U880" t="s">
        <v>35</v>
      </c>
    </row>
    <row r="881" spans="1:21" x14ac:dyDescent="0.35">
      <c r="A881">
        <v>573</v>
      </c>
      <c r="B881">
        <v>50</v>
      </c>
      <c r="C881">
        <v>1</v>
      </c>
      <c r="D881" t="s">
        <v>598</v>
      </c>
      <c r="E881">
        <v>898</v>
      </c>
      <c r="F881">
        <v>73</v>
      </c>
      <c r="G881" t="s">
        <v>39</v>
      </c>
      <c r="H881" t="s">
        <v>22</v>
      </c>
      <c r="I881">
        <v>14</v>
      </c>
      <c r="J881" t="s">
        <v>40</v>
      </c>
      <c r="K881" t="s">
        <v>41</v>
      </c>
      <c r="L881" t="s">
        <v>53</v>
      </c>
      <c r="M881">
        <v>71</v>
      </c>
      <c r="N881">
        <v>131</v>
      </c>
      <c r="O881" t="s">
        <v>62</v>
      </c>
      <c r="P881">
        <v>60</v>
      </c>
      <c r="Q881">
        <v>90</v>
      </c>
      <c r="R881">
        <v>70</v>
      </c>
      <c r="S881">
        <v>150</v>
      </c>
      <c r="T881">
        <v>25</v>
      </c>
      <c r="U881" t="s">
        <v>35</v>
      </c>
    </row>
    <row r="882" spans="1:21" x14ac:dyDescent="0.35">
      <c r="A882">
        <v>262</v>
      </c>
      <c r="B882">
        <v>80</v>
      </c>
      <c r="C882">
        <v>-6</v>
      </c>
      <c r="D882" t="s">
        <v>599</v>
      </c>
      <c r="E882">
        <v>1079</v>
      </c>
      <c r="F882">
        <v>96</v>
      </c>
      <c r="G882" t="s">
        <v>39</v>
      </c>
      <c r="H882" t="s">
        <v>22</v>
      </c>
      <c r="I882">
        <v>24</v>
      </c>
      <c r="J882" t="s">
        <v>40</v>
      </c>
      <c r="K882" t="s">
        <v>41</v>
      </c>
      <c r="L882" t="s">
        <v>53</v>
      </c>
      <c r="M882">
        <v>74</v>
      </c>
      <c r="N882">
        <v>188</v>
      </c>
      <c r="O882" t="s">
        <v>64</v>
      </c>
      <c r="P882">
        <v>100</v>
      </c>
      <c r="Q882">
        <v>120</v>
      </c>
      <c r="R882">
        <v>80</v>
      </c>
      <c r="S882">
        <v>220</v>
      </c>
      <c r="T882">
        <v>46</v>
      </c>
      <c r="U882" t="s">
        <v>35</v>
      </c>
    </row>
    <row r="883" spans="1:21" x14ac:dyDescent="0.35">
      <c r="A883">
        <v>515</v>
      </c>
      <c r="B883">
        <v>247</v>
      </c>
      <c r="C883">
        <v>121</v>
      </c>
      <c r="D883" t="s">
        <v>600</v>
      </c>
      <c r="E883">
        <v>1744</v>
      </c>
      <c r="F883">
        <v>329</v>
      </c>
      <c r="G883" t="s">
        <v>39</v>
      </c>
      <c r="H883" t="s">
        <v>22</v>
      </c>
      <c r="I883">
        <v>81</v>
      </c>
      <c r="J883" t="s">
        <v>23</v>
      </c>
      <c r="K883" t="s">
        <v>24</v>
      </c>
      <c r="L883" t="s">
        <v>61</v>
      </c>
      <c r="M883">
        <v>321</v>
      </c>
      <c r="N883">
        <v>614</v>
      </c>
      <c r="O883" t="s">
        <v>43</v>
      </c>
      <c r="P883">
        <v>230</v>
      </c>
      <c r="Q883">
        <v>300</v>
      </c>
      <c r="R883">
        <v>200</v>
      </c>
      <c r="S883">
        <v>530</v>
      </c>
      <c r="T883">
        <v>113</v>
      </c>
      <c r="U883" t="s">
        <v>27</v>
      </c>
    </row>
    <row r="884" spans="1:21" x14ac:dyDescent="0.35">
      <c r="A884">
        <v>515</v>
      </c>
      <c r="B884">
        <v>127</v>
      </c>
      <c r="C884">
        <v>63</v>
      </c>
      <c r="D884" s="1">
        <v>42007</v>
      </c>
      <c r="E884">
        <v>830</v>
      </c>
      <c r="F884">
        <v>185</v>
      </c>
      <c r="G884" t="s">
        <v>39</v>
      </c>
      <c r="H884" t="s">
        <v>22</v>
      </c>
      <c r="I884">
        <v>40</v>
      </c>
      <c r="J884" t="s">
        <v>23</v>
      </c>
      <c r="K884" t="s">
        <v>24</v>
      </c>
      <c r="L884" t="s">
        <v>25</v>
      </c>
      <c r="M884">
        <v>183</v>
      </c>
      <c r="N884">
        <v>332</v>
      </c>
      <c r="O884" t="s">
        <v>43</v>
      </c>
      <c r="P884">
        <v>120</v>
      </c>
      <c r="Q884">
        <v>170</v>
      </c>
      <c r="R884">
        <v>120</v>
      </c>
      <c r="S884">
        <v>290</v>
      </c>
      <c r="T884">
        <v>62</v>
      </c>
      <c r="U884" t="s">
        <v>27</v>
      </c>
    </row>
    <row r="885" spans="1:21" x14ac:dyDescent="0.35">
      <c r="A885">
        <v>641</v>
      </c>
      <c r="B885">
        <v>250</v>
      </c>
      <c r="C885">
        <v>112</v>
      </c>
      <c r="D885" s="1">
        <v>42038</v>
      </c>
      <c r="E885">
        <v>1820</v>
      </c>
      <c r="F885">
        <v>251</v>
      </c>
      <c r="G885" t="s">
        <v>39</v>
      </c>
      <c r="H885" t="s">
        <v>22</v>
      </c>
      <c r="I885">
        <v>70</v>
      </c>
      <c r="J885" t="s">
        <v>23</v>
      </c>
      <c r="K885" t="s">
        <v>32</v>
      </c>
      <c r="L885" t="s">
        <v>33</v>
      </c>
      <c r="M885">
        <v>232</v>
      </c>
      <c r="N885">
        <v>534</v>
      </c>
      <c r="O885" t="s">
        <v>43</v>
      </c>
      <c r="P885">
        <v>210</v>
      </c>
      <c r="Q885">
        <v>200</v>
      </c>
      <c r="R885">
        <v>120</v>
      </c>
      <c r="S885">
        <v>410</v>
      </c>
      <c r="T885">
        <v>95</v>
      </c>
      <c r="U885" t="s">
        <v>35</v>
      </c>
    </row>
    <row r="886" spans="1:21" x14ac:dyDescent="0.35">
      <c r="A886">
        <v>563</v>
      </c>
      <c r="B886">
        <v>294</v>
      </c>
      <c r="C886">
        <v>151</v>
      </c>
      <c r="D886" s="1">
        <v>42066</v>
      </c>
      <c r="E886">
        <v>1838</v>
      </c>
      <c r="F886">
        <v>360</v>
      </c>
      <c r="G886" t="s">
        <v>39</v>
      </c>
      <c r="H886" t="s">
        <v>22</v>
      </c>
      <c r="I886">
        <v>111</v>
      </c>
      <c r="J886" t="s">
        <v>23</v>
      </c>
      <c r="K886" t="s">
        <v>32</v>
      </c>
      <c r="L886" t="s">
        <v>70</v>
      </c>
      <c r="M886">
        <v>321</v>
      </c>
      <c r="N886">
        <v>697</v>
      </c>
      <c r="O886" t="s">
        <v>43</v>
      </c>
      <c r="P886">
        <v>240</v>
      </c>
      <c r="Q886">
        <v>300</v>
      </c>
      <c r="R886">
        <v>170</v>
      </c>
      <c r="S886">
        <v>540</v>
      </c>
      <c r="T886">
        <v>144</v>
      </c>
      <c r="U886" t="s">
        <v>35</v>
      </c>
    </row>
    <row r="887" spans="1:21" x14ac:dyDescent="0.35">
      <c r="A887">
        <v>816</v>
      </c>
      <c r="B887">
        <v>20</v>
      </c>
      <c r="C887">
        <v>-14</v>
      </c>
      <c r="D887" s="1">
        <v>42097</v>
      </c>
      <c r="E887">
        <v>218</v>
      </c>
      <c r="F887">
        <v>25</v>
      </c>
      <c r="G887" t="s">
        <v>39</v>
      </c>
      <c r="H887" t="s">
        <v>22</v>
      </c>
      <c r="I887">
        <v>7</v>
      </c>
      <c r="J887" t="s">
        <v>23</v>
      </c>
      <c r="K887" t="s">
        <v>32</v>
      </c>
      <c r="L887" t="s">
        <v>70</v>
      </c>
      <c r="M887">
        <v>-24</v>
      </c>
      <c r="N887">
        <v>48</v>
      </c>
      <c r="O887" t="s">
        <v>62</v>
      </c>
      <c r="P887">
        <v>10</v>
      </c>
      <c r="Q887">
        <v>20</v>
      </c>
      <c r="R887">
        <v>-10</v>
      </c>
      <c r="S887">
        <v>30</v>
      </c>
      <c r="T887">
        <v>41</v>
      </c>
      <c r="U887" t="s">
        <v>35</v>
      </c>
    </row>
    <row r="888" spans="1:21" x14ac:dyDescent="0.35">
      <c r="A888">
        <v>951</v>
      </c>
      <c r="B888">
        <v>154</v>
      </c>
      <c r="C888">
        <v>-17</v>
      </c>
      <c r="D888" s="1">
        <v>42127</v>
      </c>
      <c r="E888">
        <v>3654</v>
      </c>
      <c r="F888">
        <v>-24</v>
      </c>
      <c r="G888" t="s">
        <v>21</v>
      </c>
      <c r="H888" t="s">
        <v>36</v>
      </c>
      <c r="I888">
        <v>50</v>
      </c>
      <c r="J888" t="s">
        <v>40</v>
      </c>
      <c r="K888" t="s">
        <v>45</v>
      </c>
      <c r="L888" t="s">
        <v>46</v>
      </c>
      <c r="M888">
        <v>-117</v>
      </c>
      <c r="N888">
        <v>130</v>
      </c>
      <c r="O888" t="s">
        <v>38</v>
      </c>
      <c r="P888">
        <v>220</v>
      </c>
      <c r="Q888">
        <v>-30</v>
      </c>
      <c r="R888">
        <v>-100</v>
      </c>
      <c r="S888">
        <v>190</v>
      </c>
      <c r="T888">
        <v>93</v>
      </c>
      <c r="U888" t="s">
        <v>27</v>
      </c>
    </row>
    <row r="889" spans="1:21" x14ac:dyDescent="0.35">
      <c r="A889">
        <v>714</v>
      </c>
      <c r="B889">
        <v>257</v>
      </c>
      <c r="C889">
        <v>-15</v>
      </c>
      <c r="D889" s="1">
        <v>42158</v>
      </c>
      <c r="E889">
        <v>1662</v>
      </c>
      <c r="F889">
        <v>341</v>
      </c>
      <c r="G889" t="s">
        <v>21</v>
      </c>
      <c r="H889" t="s">
        <v>36</v>
      </c>
      <c r="I889">
        <v>84</v>
      </c>
      <c r="J889" t="s">
        <v>40</v>
      </c>
      <c r="K889" t="s">
        <v>41</v>
      </c>
      <c r="L889" t="s">
        <v>42</v>
      </c>
      <c r="M889">
        <v>225</v>
      </c>
      <c r="N889">
        <v>598</v>
      </c>
      <c r="O889" t="s">
        <v>38</v>
      </c>
      <c r="P889">
        <v>230</v>
      </c>
      <c r="Q889">
        <v>320</v>
      </c>
      <c r="R889">
        <v>240</v>
      </c>
      <c r="S889">
        <v>550</v>
      </c>
      <c r="T889">
        <v>116</v>
      </c>
      <c r="U889" t="s">
        <v>27</v>
      </c>
    </row>
    <row r="890" spans="1:21" x14ac:dyDescent="0.35">
      <c r="A890">
        <v>818</v>
      </c>
      <c r="B890">
        <v>122</v>
      </c>
      <c r="C890">
        <v>-14</v>
      </c>
      <c r="D890" s="1">
        <v>42188</v>
      </c>
      <c r="E890">
        <v>2555</v>
      </c>
      <c r="F890">
        <v>-13</v>
      </c>
      <c r="G890" t="s">
        <v>21</v>
      </c>
      <c r="H890" t="s">
        <v>36</v>
      </c>
      <c r="I890">
        <v>39</v>
      </c>
      <c r="J890" t="s">
        <v>40</v>
      </c>
      <c r="K890" t="s">
        <v>45</v>
      </c>
      <c r="L890" t="s">
        <v>50</v>
      </c>
      <c r="M890">
        <v>-74</v>
      </c>
      <c r="N890">
        <v>109</v>
      </c>
      <c r="O890" t="s">
        <v>38</v>
      </c>
      <c r="P890">
        <v>170</v>
      </c>
      <c r="Q890">
        <v>-20</v>
      </c>
      <c r="R890">
        <v>-60</v>
      </c>
      <c r="S890">
        <v>150</v>
      </c>
      <c r="T890">
        <v>61</v>
      </c>
      <c r="U890" t="s">
        <v>35</v>
      </c>
    </row>
    <row r="891" spans="1:21" x14ac:dyDescent="0.35">
      <c r="A891">
        <v>626</v>
      </c>
      <c r="B891">
        <v>260</v>
      </c>
      <c r="C891">
        <v>-223</v>
      </c>
      <c r="D891" s="1">
        <v>42219</v>
      </c>
      <c r="E891">
        <v>2548</v>
      </c>
      <c r="F891">
        <v>390</v>
      </c>
      <c r="G891" t="s">
        <v>21</v>
      </c>
      <c r="H891" t="s">
        <v>36</v>
      </c>
      <c r="I891">
        <v>91</v>
      </c>
      <c r="J891" t="s">
        <v>40</v>
      </c>
      <c r="K891" t="s">
        <v>45</v>
      </c>
      <c r="L891" t="s">
        <v>52</v>
      </c>
      <c r="M891">
        <v>247</v>
      </c>
      <c r="N891">
        <v>650</v>
      </c>
      <c r="O891" t="s">
        <v>38</v>
      </c>
      <c r="P891">
        <v>380</v>
      </c>
      <c r="Q891">
        <v>580</v>
      </c>
      <c r="R891">
        <v>470</v>
      </c>
      <c r="S891">
        <v>960</v>
      </c>
      <c r="T891">
        <v>143</v>
      </c>
      <c r="U891" t="s">
        <v>35</v>
      </c>
    </row>
    <row r="892" spans="1:21" x14ac:dyDescent="0.35">
      <c r="A892">
        <v>562</v>
      </c>
      <c r="B892">
        <v>239</v>
      </c>
      <c r="C892">
        <v>-11</v>
      </c>
      <c r="D892" s="1">
        <v>42250</v>
      </c>
      <c r="E892">
        <v>1755</v>
      </c>
      <c r="F892">
        <v>239</v>
      </c>
      <c r="G892" t="s">
        <v>21</v>
      </c>
      <c r="H892" t="s">
        <v>36</v>
      </c>
      <c r="I892">
        <v>66</v>
      </c>
      <c r="J892" t="s">
        <v>40</v>
      </c>
      <c r="K892" t="s">
        <v>41</v>
      </c>
      <c r="L892" t="s">
        <v>55</v>
      </c>
      <c r="M892">
        <v>149</v>
      </c>
      <c r="N892">
        <v>478</v>
      </c>
      <c r="O892" t="s">
        <v>38</v>
      </c>
      <c r="P892">
        <v>210</v>
      </c>
      <c r="Q892">
        <v>220</v>
      </c>
      <c r="R892">
        <v>160</v>
      </c>
      <c r="S892">
        <v>430</v>
      </c>
      <c r="T892">
        <v>90</v>
      </c>
      <c r="U892" t="s">
        <v>35</v>
      </c>
    </row>
    <row r="893" spans="1:21" x14ac:dyDescent="0.35">
      <c r="A893">
        <v>562</v>
      </c>
      <c r="B893">
        <v>125</v>
      </c>
      <c r="C893">
        <v>-23</v>
      </c>
      <c r="D893" s="1">
        <v>42280</v>
      </c>
      <c r="E893">
        <v>898</v>
      </c>
      <c r="F893">
        <v>173</v>
      </c>
      <c r="G893" t="s">
        <v>21</v>
      </c>
      <c r="H893" t="s">
        <v>36</v>
      </c>
      <c r="I893">
        <v>113</v>
      </c>
      <c r="J893" t="s">
        <v>40</v>
      </c>
      <c r="K893" t="s">
        <v>41</v>
      </c>
      <c r="L893" t="s">
        <v>53</v>
      </c>
      <c r="M893">
        <v>27</v>
      </c>
      <c r="N893">
        <v>298</v>
      </c>
      <c r="O893" t="s">
        <v>38</v>
      </c>
      <c r="P893">
        <v>110</v>
      </c>
      <c r="Q893">
        <v>160</v>
      </c>
      <c r="R893">
        <v>50</v>
      </c>
      <c r="S893">
        <v>270</v>
      </c>
      <c r="T893">
        <v>146</v>
      </c>
      <c r="U893" t="s">
        <v>35</v>
      </c>
    </row>
    <row r="894" spans="1:21" x14ac:dyDescent="0.35">
      <c r="A894">
        <v>661</v>
      </c>
      <c r="B894">
        <v>108</v>
      </c>
      <c r="C894">
        <v>-5</v>
      </c>
      <c r="D894" s="1">
        <v>42311</v>
      </c>
      <c r="E894">
        <v>971</v>
      </c>
      <c r="F894">
        <v>157</v>
      </c>
      <c r="G894" t="s">
        <v>21</v>
      </c>
      <c r="H894" t="s">
        <v>36</v>
      </c>
      <c r="I894">
        <v>30</v>
      </c>
      <c r="J894" t="s">
        <v>23</v>
      </c>
      <c r="K894" t="s">
        <v>24</v>
      </c>
      <c r="L894" t="s">
        <v>61</v>
      </c>
      <c r="M894">
        <v>115</v>
      </c>
      <c r="N894">
        <v>265</v>
      </c>
      <c r="O894" t="s">
        <v>38</v>
      </c>
      <c r="P894">
        <v>80</v>
      </c>
      <c r="Q894">
        <v>130</v>
      </c>
      <c r="R894">
        <v>120</v>
      </c>
      <c r="S894">
        <v>210</v>
      </c>
      <c r="T894">
        <v>42</v>
      </c>
      <c r="U894" t="s">
        <v>27</v>
      </c>
    </row>
    <row r="895" spans="1:21" x14ac:dyDescent="0.35">
      <c r="A895">
        <v>562</v>
      </c>
      <c r="B895">
        <v>239</v>
      </c>
      <c r="C895">
        <v>16</v>
      </c>
      <c r="D895" s="1">
        <v>42341</v>
      </c>
      <c r="E895">
        <v>1246</v>
      </c>
      <c r="F895">
        <v>281</v>
      </c>
      <c r="G895" t="s">
        <v>21</v>
      </c>
      <c r="H895" t="s">
        <v>36</v>
      </c>
      <c r="I895">
        <v>74</v>
      </c>
      <c r="J895" t="s">
        <v>23</v>
      </c>
      <c r="K895" t="s">
        <v>24</v>
      </c>
      <c r="L895" t="s">
        <v>25</v>
      </c>
      <c r="M895">
        <v>186</v>
      </c>
      <c r="N895">
        <v>520</v>
      </c>
      <c r="O895" t="s">
        <v>38</v>
      </c>
      <c r="P895">
        <v>190</v>
      </c>
      <c r="Q895">
        <v>220</v>
      </c>
      <c r="R895">
        <v>170</v>
      </c>
      <c r="S895">
        <v>410</v>
      </c>
      <c r="T895">
        <v>95</v>
      </c>
      <c r="U895" t="s">
        <v>27</v>
      </c>
    </row>
    <row r="896" spans="1:21" x14ac:dyDescent="0.35">
      <c r="A896">
        <v>562</v>
      </c>
      <c r="B896">
        <v>123</v>
      </c>
      <c r="C896">
        <v>54</v>
      </c>
      <c r="D896" t="s">
        <v>601</v>
      </c>
      <c r="E896">
        <v>915</v>
      </c>
      <c r="F896">
        <v>179</v>
      </c>
      <c r="G896" t="s">
        <v>21</v>
      </c>
      <c r="H896" t="s">
        <v>36</v>
      </c>
      <c r="I896">
        <v>34</v>
      </c>
      <c r="J896" t="s">
        <v>23</v>
      </c>
      <c r="K896" t="s">
        <v>32</v>
      </c>
      <c r="L896" t="s">
        <v>33</v>
      </c>
      <c r="M896">
        <v>134</v>
      </c>
      <c r="N896">
        <v>302</v>
      </c>
      <c r="O896" t="s">
        <v>38</v>
      </c>
      <c r="P896">
        <v>50</v>
      </c>
      <c r="Q896">
        <v>90</v>
      </c>
      <c r="R896">
        <v>80</v>
      </c>
      <c r="S896">
        <v>140</v>
      </c>
      <c r="T896">
        <v>45</v>
      </c>
      <c r="U896" t="s">
        <v>35</v>
      </c>
    </row>
    <row r="897" spans="1:21" x14ac:dyDescent="0.35">
      <c r="A897">
        <v>971</v>
      </c>
      <c r="B897">
        <v>43</v>
      </c>
      <c r="C897">
        <v>-51</v>
      </c>
      <c r="D897" t="s">
        <v>602</v>
      </c>
      <c r="E897">
        <v>419</v>
      </c>
      <c r="F897">
        <v>64</v>
      </c>
      <c r="G897" t="s">
        <v>39</v>
      </c>
      <c r="H897" t="s">
        <v>36</v>
      </c>
      <c r="I897">
        <v>13</v>
      </c>
      <c r="J897" t="s">
        <v>40</v>
      </c>
      <c r="K897" t="s">
        <v>45</v>
      </c>
      <c r="L897" t="s">
        <v>46</v>
      </c>
      <c r="M897">
        <v>29</v>
      </c>
      <c r="N897">
        <v>107</v>
      </c>
      <c r="O897" t="s">
        <v>59</v>
      </c>
      <c r="P897">
        <v>50</v>
      </c>
      <c r="Q897">
        <v>100</v>
      </c>
      <c r="R897">
        <v>80</v>
      </c>
      <c r="S897">
        <v>150</v>
      </c>
      <c r="T897">
        <v>35</v>
      </c>
      <c r="U897" t="s">
        <v>27</v>
      </c>
    </row>
    <row r="898" spans="1:21" x14ac:dyDescent="0.35">
      <c r="A898">
        <v>435</v>
      </c>
      <c r="B898">
        <v>79</v>
      </c>
      <c r="C898">
        <v>-86</v>
      </c>
      <c r="D898" t="s">
        <v>603</v>
      </c>
      <c r="E898">
        <v>593</v>
      </c>
      <c r="F898">
        <v>98</v>
      </c>
      <c r="G898" t="s">
        <v>39</v>
      </c>
      <c r="H898" t="s">
        <v>36</v>
      </c>
      <c r="I898">
        <v>30</v>
      </c>
      <c r="J898" t="s">
        <v>40</v>
      </c>
      <c r="K898" t="s">
        <v>45</v>
      </c>
      <c r="L898" t="s">
        <v>46</v>
      </c>
      <c r="M898">
        <v>34</v>
      </c>
      <c r="N898">
        <v>177</v>
      </c>
      <c r="O898" t="s">
        <v>49</v>
      </c>
      <c r="P898">
        <v>100</v>
      </c>
      <c r="Q898">
        <v>160</v>
      </c>
      <c r="R898">
        <v>120</v>
      </c>
      <c r="S898">
        <v>260</v>
      </c>
      <c r="T898">
        <v>64</v>
      </c>
      <c r="U898" t="s">
        <v>27</v>
      </c>
    </row>
    <row r="899" spans="1:21" x14ac:dyDescent="0.35">
      <c r="A899">
        <v>425</v>
      </c>
      <c r="B899">
        <v>96</v>
      </c>
      <c r="C899">
        <v>-83</v>
      </c>
      <c r="D899" t="s">
        <v>604</v>
      </c>
      <c r="E899">
        <v>683</v>
      </c>
      <c r="F899">
        <v>134</v>
      </c>
      <c r="G899" t="s">
        <v>39</v>
      </c>
      <c r="H899" t="s">
        <v>36</v>
      </c>
      <c r="I899">
        <v>87</v>
      </c>
      <c r="J899" t="s">
        <v>40</v>
      </c>
      <c r="K899" t="s">
        <v>45</v>
      </c>
      <c r="L899" t="s">
        <v>46</v>
      </c>
      <c r="M899">
        <v>17</v>
      </c>
      <c r="N899">
        <v>230</v>
      </c>
      <c r="O899" t="s">
        <v>67</v>
      </c>
      <c r="P899">
        <v>140</v>
      </c>
      <c r="Q899">
        <v>190</v>
      </c>
      <c r="R899">
        <v>100</v>
      </c>
      <c r="S899">
        <v>330</v>
      </c>
      <c r="T899">
        <v>117</v>
      </c>
      <c r="U899" t="s">
        <v>27</v>
      </c>
    </row>
    <row r="900" spans="1:21" x14ac:dyDescent="0.35">
      <c r="A900">
        <v>503</v>
      </c>
      <c r="B900">
        <v>161</v>
      </c>
      <c r="C900">
        <v>-19</v>
      </c>
      <c r="D900" t="s">
        <v>605</v>
      </c>
      <c r="E900">
        <v>1267</v>
      </c>
      <c r="F900">
        <v>161</v>
      </c>
      <c r="G900" t="s">
        <v>39</v>
      </c>
      <c r="H900" t="s">
        <v>36</v>
      </c>
      <c r="I900">
        <v>45</v>
      </c>
      <c r="J900" t="s">
        <v>40</v>
      </c>
      <c r="K900" t="s">
        <v>41</v>
      </c>
      <c r="L900" t="s">
        <v>42</v>
      </c>
      <c r="M900">
        <v>91</v>
      </c>
      <c r="N900">
        <v>322</v>
      </c>
      <c r="O900" t="s">
        <v>59</v>
      </c>
      <c r="P900">
        <v>140</v>
      </c>
      <c r="Q900">
        <v>150</v>
      </c>
      <c r="R900">
        <v>110</v>
      </c>
      <c r="S900">
        <v>290</v>
      </c>
      <c r="T900">
        <v>70</v>
      </c>
      <c r="U900" t="s">
        <v>27</v>
      </c>
    </row>
    <row r="901" spans="1:21" x14ac:dyDescent="0.35">
      <c r="A901">
        <v>253</v>
      </c>
      <c r="B901">
        <v>80</v>
      </c>
      <c r="C901">
        <v>-32</v>
      </c>
      <c r="D901" t="s">
        <v>606</v>
      </c>
      <c r="E901">
        <v>1055</v>
      </c>
      <c r="F901">
        <v>94</v>
      </c>
      <c r="G901" t="s">
        <v>39</v>
      </c>
      <c r="H901" t="s">
        <v>36</v>
      </c>
      <c r="I901">
        <v>24</v>
      </c>
      <c r="J901" t="s">
        <v>40</v>
      </c>
      <c r="K901" t="s">
        <v>41</v>
      </c>
      <c r="L901" t="s">
        <v>42</v>
      </c>
      <c r="M901">
        <v>48</v>
      </c>
      <c r="N901">
        <v>174</v>
      </c>
      <c r="O901" t="s">
        <v>67</v>
      </c>
      <c r="P901">
        <v>60</v>
      </c>
      <c r="Q901">
        <v>90</v>
      </c>
      <c r="R901">
        <v>80</v>
      </c>
      <c r="S901">
        <v>150</v>
      </c>
      <c r="T901">
        <v>46</v>
      </c>
      <c r="U901" t="s">
        <v>27</v>
      </c>
    </row>
    <row r="902" spans="1:21" x14ac:dyDescent="0.35">
      <c r="A902">
        <v>971</v>
      </c>
      <c r="B902">
        <v>51</v>
      </c>
      <c r="C902">
        <v>-55</v>
      </c>
      <c r="D902" t="s">
        <v>607</v>
      </c>
      <c r="E902">
        <v>503</v>
      </c>
      <c r="F902">
        <v>71</v>
      </c>
      <c r="G902" t="s">
        <v>39</v>
      </c>
      <c r="H902" t="s">
        <v>36</v>
      </c>
      <c r="I902">
        <v>46</v>
      </c>
      <c r="J902" t="s">
        <v>40</v>
      </c>
      <c r="K902" t="s">
        <v>45</v>
      </c>
      <c r="L902" t="s">
        <v>50</v>
      </c>
      <c r="M902">
        <v>-5</v>
      </c>
      <c r="N902">
        <v>122</v>
      </c>
      <c r="O902" t="s">
        <v>59</v>
      </c>
      <c r="P902">
        <v>70</v>
      </c>
      <c r="Q902">
        <v>100</v>
      </c>
      <c r="R902">
        <v>50</v>
      </c>
      <c r="S902">
        <v>170</v>
      </c>
      <c r="T902">
        <v>76</v>
      </c>
      <c r="U902" t="s">
        <v>35</v>
      </c>
    </row>
    <row r="903" spans="1:21" x14ac:dyDescent="0.35">
      <c r="A903">
        <v>435</v>
      </c>
      <c r="B903">
        <v>65</v>
      </c>
      <c r="C903">
        <v>-54</v>
      </c>
      <c r="D903" t="s">
        <v>608</v>
      </c>
      <c r="E903">
        <v>1053</v>
      </c>
      <c r="F903">
        <v>77</v>
      </c>
      <c r="G903" t="s">
        <v>39</v>
      </c>
      <c r="H903" t="s">
        <v>36</v>
      </c>
      <c r="I903">
        <v>20</v>
      </c>
      <c r="J903" t="s">
        <v>40</v>
      </c>
      <c r="K903" t="s">
        <v>45</v>
      </c>
      <c r="L903" t="s">
        <v>50</v>
      </c>
      <c r="M903">
        <v>36</v>
      </c>
      <c r="N903">
        <v>142</v>
      </c>
      <c r="O903" t="s">
        <v>49</v>
      </c>
      <c r="P903">
        <v>90</v>
      </c>
      <c r="Q903">
        <v>110</v>
      </c>
      <c r="R903">
        <v>90</v>
      </c>
      <c r="S903">
        <v>200</v>
      </c>
      <c r="T903">
        <v>41</v>
      </c>
      <c r="U903" t="s">
        <v>35</v>
      </c>
    </row>
    <row r="904" spans="1:21" x14ac:dyDescent="0.35">
      <c r="A904">
        <v>971</v>
      </c>
      <c r="B904">
        <v>60</v>
      </c>
      <c r="C904">
        <v>-69</v>
      </c>
      <c r="D904" t="s">
        <v>609</v>
      </c>
      <c r="E904">
        <v>463</v>
      </c>
      <c r="F904">
        <v>84</v>
      </c>
      <c r="G904" t="s">
        <v>39</v>
      </c>
      <c r="H904" t="s">
        <v>36</v>
      </c>
      <c r="I904">
        <v>19</v>
      </c>
      <c r="J904" t="s">
        <v>40</v>
      </c>
      <c r="K904" t="s">
        <v>45</v>
      </c>
      <c r="L904" t="s">
        <v>52</v>
      </c>
      <c r="M904">
        <v>21</v>
      </c>
      <c r="N904">
        <v>144</v>
      </c>
      <c r="O904" t="s">
        <v>59</v>
      </c>
      <c r="P904">
        <v>80</v>
      </c>
      <c r="Q904">
        <v>130</v>
      </c>
      <c r="R904">
        <v>90</v>
      </c>
      <c r="S904">
        <v>210</v>
      </c>
      <c r="T904">
        <v>63</v>
      </c>
      <c r="U904" t="s">
        <v>35</v>
      </c>
    </row>
    <row r="905" spans="1:21" x14ac:dyDescent="0.35">
      <c r="A905">
        <v>435</v>
      </c>
      <c r="B905">
        <v>47</v>
      </c>
      <c r="C905">
        <v>-58</v>
      </c>
      <c r="D905" t="s">
        <v>610</v>
      </c>
      <c r="E905">
        <v>375</v>
      </c>
      <c r="F905">
        <v>64</v>
      </c>
      <c r="G905" t="s">
        <v>39</v>
      </c>
      <c r="H905" t="s">
        <v>36</v>
      </c>
      <c r="I905">
        <v>15</v>
      </c>
      <c r="J905" t="s">
        <v>40</v>
      </c>
      <c r="K905" t="s">
        <v>45</v>
      </c>
      <c r="L905" t="s">
        <v>52</v>
      </c>
      <c r="M905">
        <v>22</v>
      </c>
      <c r="N905">
        <v>111</v>
      </c>
      <c r="O905" t="s">
        <v>49</v>
      </c>
      <c r="P905">
        <v>50</v>
      </c>
      <c r="Q905">
        <v>100</v>
      </c>
      <c r="R905">
        <v>80</v>
      </c>
      <c r="S905">
        <v>150</v>
      </c>
      <c r="T905">
        <v>42</v>
      </c>
      <c r="U905" t="s">
        <v>35</v>
      </c>
    </row>
    <row r="906" spans="1:21" x14ac:dyDescent="0.35">
      <c r="A906">
        <v>206</v>
      </c>
      <c r="B906">
        <v>68</v>
      </c>
      <c r="C906">
        <v>-54</v>
      </c>
      <c r="D906" t="s">
        <v>611</v>
      </c>
      <c r="E906">
        <v>438</v>
      </c>
      <c r="F906">
        <v>99</v>
      </c>
      <c r="G906" t="s">
        <v>39</v>
      </c>
      <c r="H906" t="s">
        <v>36</v>
      </c>
      <c r="I906">
        <v>21</v>
      </c>
      <c r="J906" t="s">
        <v>40</v>
      </c>
      <c r="K906" t="s">
        <v>45</v>
      </c>
      <c r="L906" t="s">
        <v>52</v>
      </c>
      <c r="M906">
        <v>56</v>
      </c>
      <c r="N906">
        <v>167</v>
      </c>
      <c r="O906" t="s">
        <v>67</v>
      </c>
      <c r="P906">
        <v>90</v>
      </c>
      <c r="Q906">
        <v>140</v>
      </c>
      <c r="R906">
        <v>110</v>
      </c>
      <c r="S906">
        <v>230</v>
      </c>
      <c r="T906">
        <v>43</v>
      </c>
      <c r="U906" t="s">
        <v>35</v>
      </c>
    </row>
    <row r="907" spans="1:21" x14ac:dyDescent="0.35">
      <c r="A907">
        <v>206</v>
      </c>
      <c r="B907">
        <v>22</v>
      </c>
      <c r="C907">
        <v>-10</v>
      </c>
      <c r="D907" t="s">
        <v>612</v>
      </c>
      <c r="E907">
        <v>573</v>
      </c>
      <c r="F907">
        <v>29</v>
      </c>
      <c r="G907" t="s">
        <v>39</v>
      </c>
      <c r="H907" t="s">
        <v>36</v>
      </c>
      <c r="I907">
        <v>7</v>
      </c>
      <c r="J907" t="s">
        <v>40</v>
      </c>
      <c r="K907" t="s">
        <v>41</v>
      </c>
      <c r="L907" t="s">
        <v>55</v>
      </c>
      <c r="M907">
        <v>10</v>
      </c>
      <c r="N907">
        <v>51</v>
      </c>
      <c r="O907" t="s">
        <v>67</v>
      </c>
      <c r="P907">
        <v>10</v>
      </c>
      <c r="Q907">
        <v>20</v>
      </c>
      <c r="R907">
        <v>20</v>
      </c>
      <c r="S907">
        <v>30</v>
      </c>
      <c r="T907">
        <v>19</v>
      </c>
      <c r="U907" t="s">
        <v>35</v>
      </c>
    </row>
    <row r="908" spans="1:21" x14ac:dyDescent="0.35">
      <c r="A908">
        <v>702</v>
      </c>
      <c r="B908">
        <v>21</v>
      </c>
      <c r="C908">
        <v>-6</v>
      </c>
      <c r="D908" t="s">
        <v>613</v>
      </c>
      <c r="E908">
        <v>846</v>
      </c>
      <c r="F908">
        <v>31</v>
      </c>
      <c r="G908" t="s">
        <v>39</v>
      </c>
      <c r="H908" t="s">
        <v>36</v>
      </c>
      <c r="I908">
        <v>5</v>
      </c>
      <c r="J908" t="s">
        <v>40</v>
      </c>
      <c r="K908" t="s">
        <v>41</v>
      </c>
      <c r="L908" t="s">
        <v>53</v>
      </c>
      <c r="M908">
        <v>14</v>
      </c>
      <c r="N908">
        <v>52</v>
      </c>
      <c r="O908" t="s">
        <v>48</v>
      </c>
      <c r="P908">
        <v>10</v>
      </c>
      <c r="Q908">
        <v>20</v>
      </c>
      <c r="R908">
        <v>20</v>
      </c>
      <c r="S908">
        <v>30</v>
      </c>
      <c r="T908">
        <v>17</v>
      </c>
      <c r="U908" t="s">
        <v>35</v>
      </c>
    </row>
    <row r="909" spans="1:21" x14ac:dyDescent="0.35">
      <c r="A909">
        <v>801</v>
      </c>
      <c r="B909">
        <v>103</v>
      </c>
      <c r="C909">
        <v>-23</v>
      </c>
      <c r="D909" t="s">
        <v>614</v>
      </c>
      <c r="E909">
        <v>564</v>
      </c>
      <c r="F909">
        <v>133</v>
      </c>
      <c r="G909" t="s">
        <v>39</v>
      </c>
      <c r="H909" t="s">
        <v>36</v>
      </c>
      <c r="I909">
        <v>33</v>
      </c>
      <c r="J909" t="s">
        <v>40</v>
      </c>
      <c r="K909" t="s">
        <v>41</v>
      </c>
      <c r="L909" t="s">
        <v>53</v>
      </c>
      <c r="M909">
        <v>87</v>
      </c>
      <c r="N909">
        <v>236</v>
      </c>
      <c r="O909" t="s">
        <v>49</v>
      </c>
      <c r="P909">
        <v>80</v>
      </c>
      <c r="Q909">
        <v>130</v>
      </c>
      <c r="R909">
        <v>110</v>
      </c>
      <c r="S909">
        <v>210</v>
      </c>
      <c r="T909">
        <v>46</v>
      </c>
      <c r="U909" t="s">
        <v>35</v>
      </c>
    </row>
    <row r="910" spans="1:21" x14ac:dyDescent="0.35">
      <c r="A910">
        <v>775</v>
      </c>
      <c r="B910">
        <v>125</v>
      </c>
      <c r="C910">
        <v>-34</v>
      </c>
      <c r="D910" t="s">
        <v>615</v>
      </c>
      <c r="E910">
        <v>898</v>
      </c>
      <c r="F910">
        <v>173</v>
      </c>
      <c r="G910" t="s">
        <v>39</v>
      </c>
      <c r="H910" t="s">
        <v>36</v>
      </c>
      <c r="I910">
        <v>113</v>
      </c>
      <c r="J910" t="s">
        <v>23</v>
      </c>
      <c r="K910" t="s">
        <v>24</v>
      </c>
      <c r="L910" t="s">
        <v>61</v>
      </c>
      <c r="M910">
        <v>26</v>
      </c>
      <c r="N910">
        <v>298</v>
      </c>
      <c r="O910" t="s">
        <v>48</v>
      </c>
      <c r="P910">
        <v>90</v>
      </c>
      <c r="Q910">
        <v>150</v>
      </c>
      <c r="R910">
        <v>60</v>
      </c>
      <c r="S910">
        <v>240</v>
      </c>
      <c r="T910">
        <v>147</v>
      </c>
      <c r="U910" t="s">
        <v>27</v>
      </c>
    </row>
    <row r="911" spans="1:21" x14ac:dyDescent="0.35">
      <c r="A911">
        <v>206</v>
      </c>
      <c r="B911">
        <v>125</v>
      </c>
      <c r="C911">
        <v>-15</v>
      </c>
      <c r="D911" t="s">
        <v>616</v>
      </c>
      <c r="E911">
        <v>1119</v>
      </c>
      <c r="F911">
        <v>188</v>
      </c>
      <c r="G911" t="s">
        <v>39</v>
      </c>
      <c r="H911" t="s">
        <v>36</v>
      </c>
      <c r="I911">
        <v>41</v>
      </c>
      <c r="J911" t="s">
        <v>23</v>
      </c>
      <c r="K911" t="s">
        <v>24</v>
      </c>
      <c r="L911" t="s">
        <v>61</v>
      </c>
      <c r="M911">
        <v>115</v>
      </c>
      <c r="N911">
        <v>313</v>
      </c>
      <c r="O911" t="s">
        <v>67</v>
      </c>
      <c r="P911">
        <v>90</v>
      </c>
      <c r="Q911">
        <v>160</v>
      </c>
      <c r="R911">
        <v>130</v>
      </c>
      <c r="S911">
        <v>250</v>
      </c>
      <c r="T911">
        <v>73</v>
      </c>
      <c r="U911" t="s">
        <v>27</v>
      </c>
    </row>
    <row r="912" spans="1:21" x14ac:dyDescent="0.35">
      <c r="A912">
        <v>702</v>
      </c>
      <c r="B912">
        <v>154</v>
      </c>
      <c r="C912">
        <v>0</v>
      </c>
      <c r="D912" t="s">
        <v>617</v>
      </c>
      <c r="E912">
        <v>1132</v>
      </c>
      <c r="F912">
        <v>213</v>
      </c>
      <c r="G912" t="s">
        <v>39</v>
      </c>
      <c r="H912" t="s">
        <v>36</v>
      </c>
      <c r="I912">
        <v>50</v>
      </c>
      <c r="J912" t="s">
        <v>23</v>
      </c>
      <c r="K912" t="s">
        <v>24</v>
      </c>
      <c r="L912" t="s">
        <v>25</v>
      </c>
      <c r="M912">
        <v>120</v>
      </c>
      <c r="N912">
        <v>367</v>
      </c>
      <c r="O912" t="s">
        <v>48</v>
      </c>
      <c r="P912">
        <v>120</v>
      </c>
      <c r="Q912">
        <v>170</v>
      </c>
      <c r="R912">
        <v>120</v>
      </c>
      <c r="S912">
        <v>290</v>
      </c>
      <c r="T912">
        <v>93</v>
      </c>
      <c r="U912" t="s">
        <v>27</v>
      </c>
    </row>
    <row r="913" spans="1:21" x14ac:dyDescent="0.35">
      <c r="A913">
        <v>971</v>
      </c>
      <c r="B913">
        <v>90</v>
      </c>
      <c r="C913">
        <v>-17</v>
      </c>
      <c r="D913" t="s">
        <v>618</v>
      </c>
      <c r="E913">
        <v>572</v>
      </c>
      <c r="F913">
        <v>115</v>
      </c>
      <c r="G913" t="s">
        <v>39</v>
      </c>
      <c r="H913" t="s">
        <v>36</v>
      </c>
      <c r="I913">
        <v>29</v>
      </c>
      <c r="J913" t="s">
        <v>23</v>
      </c>
      <c r="K913" t="s">
        <v>24</v>
      </c>
      <c r="L913" t="s">
        <v>25</v>
      </c>
      <c r="M913">
        <v>73</v>
      </c>
      <c r="N913">
        <v>205</v>
      </c>
      <c r="O913" t="s">
        <v>59</v>
      </c>
      <c r="P913">
        <v>60</v>
      </c>
      <c r="Q913">
        <v>100</v>
      </c>
      <c r="R913">
        <v>90</v>
      </c>
      <c r="S913">
        <v>160</v>
      </c>
      <c r="T913">
        <v>42</v>
      </c>
      <c r="U913" t="s">
        <v>27</v>
      </c>
    </row>
    <row r="914" spans="1:21" x14ac:dyDescent="0.35">
      <c r="A914">
        <v>702</v>
      </c>
      <c r="B914">
        <v>122</v>
      </c>
      <c r="C914">
        <v>-16</v>
      </c>
      <c r="D914" t="s">
        <v>619</v>
      </c>
      <c r="E914">
        <v>789</v>
      </c>
      <c r="F914">
        <v>176</v>
      </c>
      <c r="G914" t="s">
        <v>39</v>
      </c>
      <c r="H914" t="s">
        <v>36</v>
      </c>
      <c r="I914">
        <v>39</v>
      </c>
      <c r="J914" t="s">
        <v>23</v>
      </c>
      <c r="K914" t="s">
        <v>24</v>
      </c>
      <c r="L914" t="s">
        <v>28</v>
      </c>
      <c r="M914">
        <v>114</v>
      </c>
      <c r="N914">
        <v>298</v>
      </c>
      <c r="O914" t="s">
        <v>48</v>
      </c>
      <c r="P914">
        <v>90</v>
      </c>
      <c r="Q914">
        <v>150</v>
      </c>
      <c r="R914">
        <v>130</v>
      </c>
      <c r="S914">
        <v>240</v>
      </c>
      <c r="T914">
        <v>62</v>
      </c>
      <c r="U914" t="s">
        <v>27</v>
      </c>
    </row>
    <row r="915" spans="1:21" x14ac:dyDescent="0.35">
      <c r="A915">
        <v>435</v>
      </c>
      <c r="B915">
        <v>86</v>
      </c>
      <c r="C915">
        <v>-27</v>
      </c>
      <c r="D915" s="1">
        <v>42008</v>
      </c>
      <c r="E915">
        <v>1698</v>
      </c>
      <c r="F915">
        <v>23</v>
      </c>
      <c r="G915" t="s">
        <v>39</v>
      </c>
      <c r="H915" t="s">
        <v>36</v>
      </c>
      <c r="I915">
        <v>26</v>
      </c>
      <c r="J915" t="s">
        <v>23</v>
      </c>
      <c r="K915" t="s">
        <v>24</v>
      </c>
      <c r="L915" t="s">
        <v>28</v>
      </c>
      <c r="M915">
        <v>-27</v>
      </c>
      <c r="N915">
        <v>109</v>
      </c>
      <c r="O915" t="s">
        <v>49</v>
      </c>
      <c r="P915">
        <v>60</v>
      </c>
      <c r="Q915">
        <v>20</v>
      </c>
      <c r="R915">
        <v>0</v>
      </c>
      <c r="S915">
        <v>80</v>
      </c>
      <c r="T915">
        <v>50</v>
      </c>
      <c r="U915" t="s">
        <v>27</v>
      </c>
    </row>
    <row r="916" spans="1:21" x14ac:dyDescent="0.35">
      <c r="A916">
        <v>702</v>
      </c>
      <c r="B916">
        <v>257</v>
      </c>
      <c r="C916">
        <v>94</v>
      </c>
      <c r="D916" s="1">
        <v>42039</v>
      </c>
      <c r="E916">
        <v>1662</v>
      </c>
      <c r="F916">
        <v>341</v>
      </c>
      <c r="G916" t="s">
        <v>39</v>
      </c>
      <c r="H916" t="s">
        <v>36</v>
      </c>
      <c r="I916">
        <v>84</v>
      </c>
      <c r="J916" t="s">
        <v>23</v>
      </c>
      <c r="K916" t="s">
        <v>32</v>
      </c>
      <c r="L916" t="s">
        <v>33</v>
      </c>
      <c r="M916">
        <v>224</v>
      </c>
      <c r="N916">
        <v>598</v>
      </c>
      <c r="O916" t="s">
        <v>48</v>
      </c>
      <c r="P916">
        <v>110</v>
      </c>
      <c r="Q916">
        <v>180</v>
      </c>
      <c r="R916">
        <v>130</v>
      </c>
      <c r="S916">
        <v>290</v>
      </c>
      <c r="T916">
        <v>117</v>
      </c>
      <c r="U916" t="s">
        <v>35</v>
      </c>
    </row>
    <row r="917" spans="1:21" x14ac:dyDescent="0.35">
      <c r="A917">
        <v>541</v>
      </c>
      <c r="B917">
        <v>21</v>
      </c>
      <c r="C917">
        <v>-4</v>
      </c>
      <c r="D917" s="1">
        <v>42067</v>
      </c>
      <c r="E917">
        <v>480</v>
      </c>
      <c r="F917">
        <v>32</v>
      </c>
      <c r="G917" t="s">
        <v>39</v>
      </c>
      <c r="H917" t="s">
        <v>36</v>
      </c>
      <c r="I917">
        <v>5</v>
      </c>
      <c r="J917" t="s">
        <v>23</v>
      </c>
      <c r="K917" t="s">
        <v>32</v>
      </c>
      <c r="L917" t="s">
        <v>33</v>
      </c>
      <c r="M917">
        <v>16</v>
      </c>
      <c r="N917">
        <v>53</v>
      </c>
      <c r="O917" t="s">
        <v>59</v>
      </c>
      <c r="P917">
        <v>0</v>
      </c>
      <c r="Q917">
        <v>20</v>
      </c>
      <c r="R917">
        <v>20</v>
      </c>
      <c r="S917">
        <v>20</v>
      </c>
      <c r="T917">
        <v>16</v>
      </c>
      <c r="U917" t="s">
        <v>35</v>
      </c>
    </row>
    <row r="918" spans="1:21" x14ac:dyDescent="0.35">
      <c r="A918">
        <v>775</v>
      </c>
      <c r="B918">
        <v>239</v>
      </c>
      <c r="C918">
        <v>69</v>
      </c>
      <c r="D918" s="1">
        <v>42098</v>
      </c>
      <c r="E918">
        <v>1755</v>
      </c>
      <c r="F918">
        <v>239</v>
      </c>
      <c r="G918" t="s">
        <v>39</v>
      </c>
      <c r="H918" t="s">
        <v>36</v>
      </c>
      <c r="I918">
        <v>66</v>
      </c>
      <c r="J918" t="s">
        <v>23</v>
      </c>
      <c r="K918" t="s">
        <v>32</v>
      </c>
      <c r="L918" t="s">
        <v>70</v>
      </c>
      <c r="M918">
        <v>149</v>
      </c>
      <c r="N918">
        <v>478</v>
      </c>
      <c r="O918" t="s">
        <v>48</v>
      </c>
      <c r="P918">
        <v>110</v>
      </c>
      <c r="Q918">
        <v>120</v>
      </c>
      <c r="R918">
        <v>80</v>
      </c>
      <c r="S918">
        <v>230</v>
      </c>
      <c r="T918">
        <v>90</v>
      </c>
      <c r="U918" t="s">
        <v>35</v>
      </c>
    </row>
    <row r="919" spans="1:21" x14ac:dyDescent="0.35">
      <c r="A919">
        <v>702</v>
      </c>
      <c r="B919">
        <v>255</v>
      </c>
      <c r="C919">
        <v>-193</v>
      </c>
      <c r="D919" s="1">
        <v>42128</v>
      </c>
      <c r="E919">
        <v>7058</v>
      </c>
      <c r="F919">
        <v>-255</v>
      </c>
      <c r="G919" t="s">
        <v>39</v>
      </c>
      <c r="H919" t="s">
        <v>36</v>
      </c>
      <c r="I919">
        <v>96</v>
      </c>
      <c r="J919" t="s">
        <v>23</v>
      </c>
      <c r="K919" t="s">
        <v>32</v>
      </c>
      <c r="L919" t="s">
        <v>37</v>
      </c>
      <c r="M919">
        <v>-363</v>
      </c>
      <c r="N919">
        <v>21</v>
      </c>
      <c r="O919" t="s">
        <v>48</v>
      </c>
      <c r="P919">
        <v>110</v>
      </c>
      <c r="Q919">
        <v>-110</v>
      </c>
      <c r="R919">
        <v>-170</v>
      </c>
      <c r="S919">
        <v>0</v>
      </c>
      <c r="T919">
        <v>129</v>
      </c>
      <c r="U919" t="s">
        <v>35</v>
      </c>
    </row>
    <row r="920" spans="1:21" x14ac:dyDescent="0.35">
      <c r="A920">
        <v>435</v>
      </c>
      <c r="B920">
        <v>25</v>
      </c>
      <c r="C920">
        <v>-22</v>
      </c>
      <c r="D920" s="1">
        <v>42159</v>
      </c>
      <c r="E920">
        <v>209</v>
      </c>
      <c r="F920">
        <v>31</v>
      </c>
      <c r="G920" t="s">
        <v>39</v>
      </c>
      <c r="H920" t="s">
        <v>36</v>
      </c>
      <c r="I920">
        <v>9</v>
      </c>
      <c r="J920" t="s">
        <v>23</v>
      </c>
      <c r="K920" t="s">
        <v>32</v>
      </c>
      <c r="L920" t="s">
        <v>37</v>
      </c>
      <c r="M920">
        <v>-12</v>
      </c>
      <c r="N920">
        <v>56</v>
      </c>
      <c r="O920" t="s">
        <v>49</v>
      </c>
      <c r="P920">
        <v>0</v>
      </c>
      <c r="Q920">
        <v>20</v>
      </c>
      <c r="R920">
        <v>10</v>
      </c>
      <c r="S920">
        <v>20</v>
      </c>
      <c r="T920">
        <v>43</v>
      </c>
      <c r="U920" t="s">
        <v>35</v>
      </c>
    </row>
    <row r="921" spans="1:21" x14ac:dyDescent="0.35">
      <c r="A921">
        <v>909</v>
      </c>
      <c r="B921">
        <v>173</v>
      </c>
      <c r="C921">
        <v>3</v>
      </c>
      <c r="D921" s="1">
        <v>42189</v>
      </c>
      <c r="E921">
        <v>3909</v>
      </c>
      <c r="F921">
        <v>-27</v>
      </c>
      <c r="G921" t="s">
        <v>21</v>
      </c>
      <c r="H921" t="s">
        <v>36</v>
      </c>
      <c r="I921">
        <v>57</v>
      </c>
      <c r="J921" t="s">
        <v>40</v>
      </c>
      <c r="K921" t="s">
        <v>45</v>
      </c>
      <c r="L921" t="s">
        <v>46</v>
      </c>
      <c r="M921">
        <v>-127</v>
      </c>
      <c r="N921">
        <v>146</v>
      </c>
      <c r="O921" t="s">
        <v>38</v>
      </c>
      <c r="P921">
        <v>200</v>
      </c>
      <c r="Q921">
        <v>-30</v>
      </c>
      <c r="R921">
        <v>-130</v>
      </c>
      <c r="S921">
        <v>170</v>
      </c>
      <c r="T921">
        <v>100</v>
      </c>
      <c r="U921" t="s">
        <v>27</v>
      </c>
    </row>
    <row r="922" spans="1:21" x14ac:dyDescent="0.35">
      <c r="A922">
        <v>707</v>
      </c>
      <c r="B922">
        <v>228</v>
      </c>
      <c r="C922">
        <v>7</v>
      </c>
      <c r="D922" s="1">
        <v>42220</v>
      </c>
      <c r="E922">
        <v>1691</v>
      </c>
      <c r="F922">
        <v>304</v>
      </c>
      <c r="G922" t="s">
        <v>21</v>
      </c>
      <c r="H922" t="s">
        <v>36</v>
      </c>
      <c r="I922">
        <v>75</v>
      </c>
      <c r="J922" t="s">
        <v>40</v>
      </c>
      <c r="K922" t="s">
        <v>41</v>
      </c>
      <c r="L922" t="s">
        <v>42</v>
      </c>
      <c r="M922">
        <v>197</v>
      </c>
      <c r="N922">
        <v>532</v>
      </c>
      <c r="O922" t="s">
        <v>38</v>
      </c>
      <c r="P922">
        <v>220</v>
      </c>
      <c r="Q922">
        <v>290</v>
      </c>
      <c r="R922">
        <v>190</v>
      </c>
      <c r="S922">
        <v>510</v>
      </c>
      <c r="T922">
        <v>107</v>
      </c>
      <c r="U922" t="s">
        <v>27</v>
      </c>
    </row>
    <row r="923" spans="1:21" x14ac:dyDescent="0.35">
      <c r="A923">
        <v>619</v>
      </c>
      <c r="B923">
        <v>113</v>
      </c>
      <c r="C923">
        <v>-6</v>
      </c>
      <c r="D923" s="1">
        <v>42251</v>
      </c>
      <c r="E923">
        <v>2758</v>
      </c>
      <c r="F923">
        <v>3</v>
      </c>
      <c r="G923" t="s">
        <v>21</v>
      </c>
      <c r="H923" t="s">
        <v>36</v>
      </c>
      <c r="I923">
        <v>36</v>
      </c>
      <c r="J923" t="s">
        <v>40</v>
      </c>
      <c r="K923" t="s">
        <v>45</v>
      </c>
      <c r="L923" t="s">
        <v>50</v>
      </c>
      <c r="M923">
        <v>-56</v>
      </c>
      <c r="N923">
        <v>116</v>
      </c>
      <c r="O923" t="s">
        <v>38</v>
      </c>
      <c r="P923">
        <v>130</v>
      </c>
      <c r="Q923">
        <v>0</v>
      </c>
      <c r="R923">
        <v>-50</v>
      </c>
      <c r="S923">
        <v>130</v>
      </c>
      <c r="T923">
        <v>59</v>
      </c>
      <c r="U923" t="s">
        <v>35</v>
      </c>
    </row>
    <row r="924" spans="1:21" x14ac:dyDescent="0.35">
      <c r="A924">
        <v>951</v>
      </c>
      <c r="B924">
        <v>249</v>
      </c>
      <c r="C924">
        <v>-75</v>
      </c>
      <c r="D924" s="1">
        <v>42281</v>
      </c>
      <c r="E924">
        <v>2580</v>
      </c>
      <c r="F924">
        <v>374</v>
      </c>
      <c r="G924" t="s">
        <v>21</v>
      </c>
      <c r="H924" t="s">
        <v>36</v>
      </c>
      <c r="I924">
        <v>87</v>
      </c>
      <c r="J924" t="s">
        <v>40</v>
      </c>
      <c r="K924" t="s">
        <v>45</v>
      </c>
      <c r="L924" t="s">
        <v>52</v>
      </c>
      <c r="M924">
        <v>235</v>
      </c>
      <c r="N924">
        <v>623</v>
      </c>
      <c r="O924" t="s">
        <v>38</v>
      </c>
      <c r="P924">
        <v>290</v>
      </c>
      <c r="Q924">
        <v>450</v>
      </c>
      <c r="R924">
        <v>310</v>
      </c>
      <c r="S924">
        <v>740</v>
      </c>
      <c r="T924">
        <v>139</v>
      </c>
      <c r="U924" t="s">
        <v>35</v>
      </c>
    </row>
    <row r="925" spans="1:21" x14ac:dyDescent="0.35">
      <c r="A925">
        <v>559</v>
      </c>
      <c r="B925">
        <v>211</v>
      </c>
      <c r="C925">
        <v>-11</v>
      </c>
      <c r="D925" s="1">
        <v>42312</v>
      </c>
      <c r="E925">
        <v>1778</v>
      </c>
      <c r="F925">
        <v>212</v>
      </c>
      <c r="G925" t="s">
        <v>21</v>
      </c>
      <c r="H925" t="s">
        <v>36</v>
      </c>
      <c r="I925">
        <v>59</v>
      </c>
      <c r="J925" t="s">
        <v>40</v>
      </c>
      <c r="K925" t="s">
        <v>41</v>
      </c>
      <c r="L925" t="s">
        <v>55</v>
      </c>
      <c r="M925">
        <v>129</v>
      </c>
      <c r="N925">
        <v>423</v>
      </c>
      <c r="O925" t="s">
        <v>38</v>
      </c>
      <c r="P925">
        <v>200</v>
      </c>
      <c r="Q925">
        <v>210</v>
      </c>
      <c r="R925">
        <v>140</v>
      </c>
      <c r="S925">
        <v>410</v>
      </c>
      <c r="T925">
        <v>83</v>
      </c>
      <c r="U925" t="s">
        <v>35</v>
      </c>
    </row>
    <row r="926" spans="1:21" x14ac:dyDescent="0.35">
      <c r="A926">
        <v>818</v>
      </c>
      <c r="B926">
        <v>121</v>
      </c>
      <c r="C926">
        <v>-14</v>
      </c>
      <c r="D926" s="1">
        <v>42342</v>
      </c>
      <c r="E926">
        <v>912</v>
      </c>
      <c r="F926">
        <v>168</v>
      </c>
      <c r="G926" t="s">
        <v>21</v>
      </c>
      <c r="H926" t="s">
        <v>36</v>
      </c>
      <c r="I926">
        <v>109</v>
      </c>
      <c r="J926" t="s">
        <v>40</v>
      </c>
      <c r="K926" t="s">
        <v>41</v>
      </c>
      <c r="L926" t="s">
        <v>53</v>
      </c>
      <c r="M926">
        <v>26</v>
      </c>
      <c r="N926">
        <v>289</v>
      </c>
      <c r="O926" t="s">
        <v>38</v>
      </c>
      <c r="P926">
        <v>110</v>
      </c>
      <c r="Q926">
        <v>170</v>
      </c>
      <c r="R926">
        <v>40</v>
      </c>
      <c r="S926">
        <v>280</v>
      </c>
      <c r="T926">
        <v>142</v>
      </c>
      <c r="U926" t="s">
        <v>35</v>
      </c>
    </row>
    <row r="927" spans="1:21" x14ac:dyDescent="0.35">
      <c r="A927">
        <v>213</v>
      </c>
      <c r="B927">
        <v>81</v>
      </c>
      <c r="C927">
        <v>4</v>
      </c>
      <c r="D927" t="s">
        <v>620</v>
      </c>
      <c r="E927">
        <v>984</v>
      </c>
      <c r="F927">
        <v>117</v>
      </c>
      <c r="G927" t="s">
        <v>21</v>
      </c>
      <c r="H927" t="s">
        <v>36</v>
      </c>
      <c r="I927">
        <v>22</v>
      </c>
      <c r="J927" t="s">
        <v>23</v>
      </c>
      <c r="K927" t="s">
        <v>24</v>
      </c>
      <c r="L927" t="s">
        <v>61</v>
      </c>
      <c r="M927">
        <v>84</v>
      </c>
      <c r="N927">
        <v>198</v>
      </c>
      <c r="O927" t="s">
        <v>38</v>
      </c>
      <c r="P927">
        <v>70</v>
      </c>
      <c r="Q927">
        <v>110</v>
      </c>
      <c r="R927">
        <v>80</v>
      </c>
      <c r="S927">
        <v>180</v>
      </c>
      <c r="T927">
        <v>33</v>
      </c>
      <c r="U927" t="s">
        <v>27</v>
      </c>
    </row>
    <row r="928" spans="1:21" x14ac:dyDescent="0.35">
      <c r="A928">
        <v>213</v>
      </c>
      <c r="B928">
        <v>225</v>
      </c>
      <c r="C928">
        <v>14</v>
      </c>
      <c r="D928" t="s">
        <v>621</v>
      </c>
      <c r="E928">
        <v>1272</v>
      </c>
      <c r="F928">
        <v>265</v>
      </c>
      <c r="G928" t="s">
        <v>21</v>
      </c>
      <c r="H928" t="s">
        <v>36</v>
      </c>
      <c r="I928">
        <v>69</v>
      </c>
      <c r="J928" t="s">
        <v>23</v>
      </c>
      <c r="K928" t="s">
        <v>24</v>
      </c>
      <c r="L928" t="s">
        <v>25</v>
      </c>
      <c r="M928">
        <v>174</v>
      </c>
      <c r="N928">
        <v>490</v>
      </c>
      <c r="O928" t="s">
        <v>38</v>
      </c>
      <c r="P928">
        <v>210</v>
      </c>
      <c r="Q928">
        <v>240</v>
      </c>
      <c r="R928">
        <v>160</v>
      </c>
      <c r="S928">
        <v>450</v>
      </c>
      <c r="T928">
        <v>91</v>
      </c>
      <c r="U928" t="s">
        <v>27</v>
      </c>
    </row>
    <row r="929" spans="1:21" x14ac:dyDescent="0.35">
      <c r="A929">
        <v>213</v>
      </c>
      <c r="B929">
        <v>118</v>
      </c>
      <c r="C929">
        <v>18</v>
      </c>
      <c r="D929" t="s">
        <v>622</v>
      </c>
      <c r="E929">
        <v>930</v>
      </c>
      <c r="F929">
        <v>172</v>
      </c>
      <c r="G929" t="s">
        <v>21</v>
      </c>
      <c r="H929" t="s">
        <v>36</v>
      </c>
      <c r="I929">
        <v>33</v>
      </c>
      <c r="J929" t="s">
        <v>23</v>
      </c>
      <c r="K929" t="s">
        <v>32</v>
      </c>
      <c r="L929" t="s">
        <v>33</v>
      </c>
      <c r="M929">
        <v>128</v>
      </c>
      <c r="N929">
        <v>290</v>
      </c>
      <c r="O929" t="s">
        <v>38</v>
      </c>
      <c r="P929">
        <v>80</v>
      </c>
      <c r="Q929">
        <v>130</v>
      </c>
      <c r="R929">
        <v>110</v>
      </c>
      <c r="S929">
        <v>210</v>
      </c>
      <c r="T929">
        <v>44</v>
      </c>
      <c r="U929" t="s">
        <v>35</v>
      </c>
    </row>
    <row r="930" spans="1:21" x14ac:dyDescent="0.35">
      <c r="A930">
        <v>801</v>
      </c>
      <c r="B930">
        <v>82</v>
      </c>
      <c r="C930">
        <v>-22</v>
      </c>
      <c r="D930" t="s">
        <v>623</v>
      </c>
      <c r="E930">
        <v>601</v>
      </c>
      <c r="F930">
        <v>102</v>
      </c>
      <c r="G930" t="s">
        <v>39</v>
      </c>
      <c r="H930" t="s">
        <v>36</v>
      </c>
      <c r="I930">
        <v>31</v>
      </c>
      <c r="J930" t="s">
        <v>40</v>
      </c>
      <c r="K930" t="s">
        <v>45</v>
      </c>
      <c r="L930" t="s">
        <v>46</v>
      </c>
      <c r="M930">
        <v>38</v>
      </c>
      <c r="N930">
        <v>184</v>
      </c>
      <c r="O930" t="s">
        <v>49</v>
      </c>
      <c r="P930">
        <v>90</v>
      </c>
      <c r="Q930">
        <v>120</v>
      </c>
      <c r="R930">
        <v>60</v>
      </c>
      <c r="S930">
        <v>210</v>
      </c>
      <c r="T930">
        <v>64</v>
      </c>
      <c r="U930" t="s">
        <v>27</v>
      </c>
    </row>
    <row r="931" spans="1:21" x14ac:dyDescent="0.35">
      <c r="A931">
        <v>253</v>
      </c>
      <c r="B931">
        <v>94</v>
      </c>
      <c r="C931">
        <v>-24</v>
      </c>
      <c r="D931" t="s">
        <v>624</v>
      </c>
      <c r="E931">
        <v>694</v>
      </c>
      <c r="F931">
        <v>130</v>
      </c>
      <c r="G931" t="s">
        <v>39</v>
      </c>
      <c r="H931" t="s">
        <v>36</v>
      </c>
      <c r="I931">
        <v>85</v>
      </c>
      <c r="J931" t="s">
        <v>40</v>
      </c>
      <c r="K931" t="s">
        <v>45</v>
      </c>
      <c r="L931" t="s">
        <v>46</v>
      </c>
      <c r="M931">
        <v>16</v>
      </c>
      <c r="N931">
        <v>224</v>
      </c>
      <c r="O931" t="s">
        <v>67</v>
      </c>
      <c r="P931">
        <v>110</v>
      </c>
      <c r="Q931">
        <v>150</v>
      </c>
      <c r="R931">
        <v>40</v>
      </c>
      <c r="S931">
        <v>260</v>
      </c>
      <c r="T931">
        <v>114</v>
      </c>
      <c r="U931" t="s">
        <v>27</v>
      </c>
    </row>
    <row r="932" spans="1:21" x14ac:dyDescent="0.35">
      <c r="A932">
        <v>503</v>
      </c>
      <c r="B932">
        <v>181</v>
      </c>
      <c r="C932">
        <v>-12</v>
      </c>
      <c r="D932" t="s">
        <v>625</v>
      </c>
      <c r="E932">
        <v>1283</v>
      </c>
      <c r="F932">
        <v>182</v>
      </c>
      <c r="G932" t="s">
        <v>39</v>
      </c>
      <c r="H932" t="s">
        <v>36</v>
      </c>
      <c r="I932">
        <v>50</v>
      </c>
      <c r="J932" t="s">
        <v>40</v>
      </c>
      <c r="K932" t="s">
        <v>41</v>
      </c>
      <c r="L932" t="s">
        <v>42</v>
      </c>
      <c r="M932">
        <v>108</v>
      </c>
      <c r="N932">
        <v>363</v>
      </c>
      <c r="O932" t="s">
        <v>59</v>
      </c>
      <c r="P932">
        <v>170</v>
      </c>
      <c r="Q932">
        <v>180</v>
      </c>
      <c r="R932">
        <v>120</v>
      </c>
      <c r="S932">
        <v>350</v>
      </c>
      <c r="T932">
        <v>74</v>
      </c>
      <c r="U932" t="s">
        <v>27</v>
      </c>
    </row>
    <row r="933" spans="1:21" x14ac:dyDescent="0.35">
      <c r="A933">
        <v>801</v>
      </c>
      <c r="B933">
        <v>69</v>
      </c>
      <c r="C933">
        <v>-11</v>
      </c>
      <c r="D933" t="s">
        <v>626</v>
      </c>
      <c r="E933">
        <v>1060</v>
      </c>
      <c r="F933">
        <v>81</v>
      </c>
      <c r="G933" t="s">
        <v>39</v>
      </c>
      <c r="H933" t="s">
        <v>36</v>
      </c>
      <c r="I933">
        <v>21</v>
      </c>
      <c r="J933" t="s">
        <v>40</v>
      </c>
      <c r="K933" t="s">
        <v>45</v>
      </c>
      <c r="L933" t="s">
        <v>50</v>
      </c>
      <c r="M933">
        <v>39</v>
      </c>
      <c r="N933">
        <v>150</v>
      </c>
      <c r="O933" t="s">
        <v>49</v>
      </c>
      <c r="P933">
        <v>80</v>
      </c>
      <c r="Q933">
        <v>90</v>
      </c>
      <c r="R933">
        <v>50</v>
      </c>
      <c r="S933">
        <v>170</v>
      </c>
      <c r="T933">
        <v>42</v>
      </c>
      <c r="U933" t="s">
        <v>35</v>
      </c>
    </row>
    <row r="934" spans="1:21" x14ac:dyDescent="0.35">
      <c r="A934">
        <v>971</v>
      </c>
      <c r="B934">
        <v>53</v>
      </c>
      <c r="C934">
        <v>-26</v>
      </c>
      <c r="D934" t="s">
        <v>627</v>
      </c>
      <c r="E934">
        <v>470</v>
      </c>
      <c r="F934">
        <v>75</v>
      </c>
      <c r="G934" t="s">
        <v>39</v>
      </c>
      <c r="H934" t="s">
        <v>36</v>
      </c>
      <c r="I934">
        <v>17</v>
      </c>
      <c r="J934" t="s">
        <v>40</v>
      </c>
      <c r="K934" t="s">
        <v>45</v>
      </c>
      <c r="L934" t="s">
        <v>52</v>
      </c>
      <c r="M934">
        <v>14</v>
      </c>
      <c r="N934">
        <v>128</v>
      </c>
      <c r="O934" t="s">
        <v>59</v>
      </c>
      <c r="P934">
        <v>60</v>
      </c>
      <c r="Q934">
        <v>90</v>
      </c>
      <c r="R934">
        <v>40</v>
      </c>
      <c r="S934">
        <v>150</v>
      </c>
      <c r="T934">
        <v>61</v>
      </c>
      <c r="U934" t="s">
        <v>35</v>
      </c>
    </row>
    <row r="935" spans="1:21" x14ac:dyDescent="0.35">
      <c r="A935">
        <v>425</v>
      </c>
      <c r="B935">
        <v>63</v>
      </c>
      <c r="C935">
        <v>-20</v>
      </c>
      <c r="D935" t="s">
        <v>628</v>
      </c>
      <c r="E935">
        <v>446</v>
      </c>
      <c r="F935">
        <v>93</v>
      </c>
      <c r="G935" t="s">
        <v>39</v>
      </c>
      <c r="H935" t="s">
        <v>36</v>
      </c>
      <c r="I935">
        <v>20</v>
      </c>
      <c r="J935" t="s">
        <v>40</v>
      </c>
      <c r="K935" t="s">
        <v>45</v>
      </c>
      <c r="L935" t="s">
        <v>52</v>
      </c>
      <c r="M935">
        <v>50</v>
      </c>
      <c r="N935">
        <v>156</v>
      </c>
      <c r="O935" t="s">
        <v>67</v>
      </c>
      <c r="P935">
        <v>70</v>
      </c>
      <c r="Q935">
        <v>110</v>
      </c>
      <c r="R935">
        <v>70</v>
      </c>
      <c r="S935">
        <v>180</v>
      </c>
      <c r="T935">
        <v>43</v>
      </c>
      <c r="U935" t="s">
        <v>35</v>
      </c>
    </row>
    <row r="936" spans="1:21" x14ac:dyDescent="0.35">
      <c r="A936">
        <v>775</v>
      </c>
      <c r="B936">
        <v>15</v>
      </c>
      <c r="C936">
        <v>-1</v>
      </c>
      <c r="D936" t="s">
        <v>629</v>
      </c>
      <c r="E936">
        <v>848</v>
      </c>
      <c r="F936">
        <v>24</v>
      </c>
      <c r="G936" t="s">
        <v>39</v>
      </c>
      <c r="H936" t="s">
        <v>36</v>
      </c>
      <c r="I936">
        <v>4</v>
      </c>
      <c r="J936" t="s">
        <v>40</v>
      </c>
      <c r="K936" t="s">
        <v>41</v>
      </c>
      <c r="L936" t="s">
        <v>53</v>
      </c>
      <c r="M936">
        <v>9</v>
      </c>
      <c r="N936">
        <v>39</v>
      </c>
      <c r="O936" t="s">
        <v>48</v>
      </c>
      <c r="P936">
        <v>10</v>
      </c>
      <c r="Q936">
        <v>20</v>
      </c>
      <c r="R936">
        <v>10</v>
      </c>
      <c r="S936">
        <v>30</v>
      </c>
      <c r="T936">
        <v>15</v>
      </c>
      <c r="U936" t="s">
        <v>35</v>
      </c>
    </row>
    <row r="937" spans="1:21" x14ac:dyDescent="0.35">
      <c r="A937">
        <v>435</v>
      </c>
      <c r="B937">
        <v>101</v>
      </c>
      <c r="C937">
        <v>-5</v>
      </c>
      <c r="D937" t="s">
        <v>630</v>
      </c>
      <c r="E937">
        <v>552</v>
      </c>
      <c r="F937">
        <v>130</v>
      </c>
      <c r="G937" t="s">
        <v>39</v>
      </c>
      <c r="H937" t="s">
        <v>36</v>
      </c>
      <c r="I937">
        <v>33</v>
      </c>
      <c r="J937" t="s">
        <v>40</v>
      </c>
      <c r="K937" t="s">
        <v>41</v>
      </c>
      <c r="L937" t="s">
        <v>53</v>
      </c>
      <c r="M937">
        <v>85</v>
      </c>
      <c r="N937">
        <v>231</v>
      </c>
      <c r="O937" t="s">
        <v>49</v>
      </c>
      <c r="P937">
        <v>90</v>
      </c>
      <c r="Q937">
        <v>130</v>
      </c>
      <c r="R937">
        <v>90</v>
      </c>
      <c r="S937">
        <v>220</v>
      </c>
      <c r="T937">
        <v>45</v>
      </c>
      <c r="U937" t="s">
        <v>35</v>
      </c>
    </row>
    <row r="938" spans="1:21" x14ac:dyDescent="0.35">
      <c r="A938">
        <v>775</v>
      </c>
      <c r="B938">
        <v>121</v>
      </c>
      <c r="C938">
        <v>6</v>
      </c>
      <c r="D938" t="s">
        <v>631</v>
      </c>
      <c r="E938">
        <v>912</v>
      </c>
      <c r="F938">
        <v>168</v>
      </c>
      <c r="G938" t="s">
        <v>39</v>
      </c>
      <c r="H938" t="s">
        <v>36</v>
      </c>
      <c r="I938">
        <v>109</v>
      </c>
      <c r="J938" t="s">
        <v>23</v>
      </c>
      <c r="K938" t="s">
        <v>24</v>
      </c>
      <c r="L938" t="s">
        <v>61</v>
      </c>
      <c r="M938">
        <v>26</v>
      </c>
      <c r="N938">
        <v>289</v>
      </c>
      <c r="O938" t="s">
        <v>48</v>
      </c>
      <c r="P938">
        <v>110</v>
      </c>
      <c r="Q938">
        <v>150</v>
      </c>
      <c r="R938">
        <v>20</v>
      </c>
      <c r="S938">
        <v>260</v>
      </c>
      <c r="T938">
        <v>142</v>
      </c>
      <c r="U938" t="s">
        <v>27</v>
      </c>
    </row>
    <row r="939" spans="1:21" x14ac:dyDescent="0.35">
      <c r="A939">
        <v>206</v>
      </c>
      <c r="B939">
        <v>130</v>
      </c>
      <c r="C939">
        <v>2</v>
      </c>
      <c r="D939" t="s">
        <v>632</v>
      </c>
      <c r="E939">
        <v>1134</v>
      </c>
      <c r="F939">
        <v>195</v>
      </c>
      <c r="G939" t="s">
        <v>39</v>
      </c>
      <c r="H939" t="s">
        <v>36</v>
      </c>
      <c r="I939">
        <v>42</v>
      </c>
      <c r="J939" t="s">
        <v>23</v>
      </c>
      <c r="K939" t="s">
        <v>24</v>
      </c>
      <c r="L939" t="s">
        <v>61</v>
      </c>
      <c r="M939">
        <v>122</v>
      </c>
      <c r="N939">
        <v>325</v>
      </c>
      <c r="O939" t="s">
        <v>67</v>
      </c>
      <c r="P939">
        <v>120</v>
      </c>
      <c r="Q939">
        <v>180</v>
      </c>
      <c r="R939">
        <v>120</v>
      </c>
      <c r="S939">
        <v>300</v>
      </c>
      <c r="T939">
        <v>73</v>
      </c>
      <c r="U939" t="s">
        <v>27</v>
      </c>
    </row>
    <row r="940" spans="1:21" x14ac:dyDescent="0.35">
      <c r="A940">
        <v>702</v>
      </c>
      <c r="B940">
        <v>173</v>
      </c>
      <c r="C940">
        <v>8</v>
      </c>
      <c r="D940" t="s">
        <v>633</v>
      </c>
      <c r="E940">
        <v>1150</v>
      </c>
      <c r="F940">
        <v>239</v>
      </c>
      <c r="G940" t="s">
        <v>39</v>
      </c>
      <c r="H940" t="s">
        <v>36</v>
      </c>
      <c r="I940">
        <v>57</v>
      </c>
      <c r="J940" t="s">
        <v>23</v>
      </c>
      <c r="K940" t="s">
        <v>24</v>
      </c>
      <c r="L940" t="s">
        <v>25</v>
      </c>
      <c r="M940">
        <v>138</v>
      </c>
      <c r="N940">
        <v>412</v>
      </c>
      <c r="O940" t="s">
        <v>48</v>
      </c>
      <c r="P940">
        <v>160</v>
      </c>
      <c r="Q940">
        <v>220</v>
      </c>
      <c r="R940">
        <v>130</v>
      </c>
      <c r="S940">
        <v>380</v>
      </c>
      <c r="T940">
        <v>101</v>
      </c>
      <c r="U940" t="s">
        <v>27</v>
      </c>
    </row>
    <row r="941" spans="1:21" x14ac:dyDescent="0.35">
      <c r="A941">
        <v>971</v>
      </c>
      <c r="B941">
        <v>88</v>
      </c>
      <c r="C941">
        <v>0</v>
      </c>
      <c r="D941" t="s">
        <v>634</v>
      </c>
      <c r="E941">
        <v>561</v>
      </c>
      <c r="F941">
        <v>112</v>
      </c>
      <c r="G941" t="s">
        <v>39</v>
      </c>
      <c r="H941" t="s">
        <v>36</v>
      </c>
      <c r="I941">
        <v>29</v>
      </c>
      <c r="J941" t="s">
        <v>23</v>
      </c>
      <c r="K941" t="s">
        <v>24</v>
      </c>
      <c r="L941" t="s">
        <v>25</v>
      </c>
      <c r="M941">
        <v>70</v>
      </c>
      <c r="N941">
        <v>200</v>
      </c>
      <c r="O941" t="s">
        <v>59</v>
      </c>
      <c r="P941">
        <v>80</v>
      </c>
      <c r="Q941">
        <v>100</v>
      </c>
      <c r="R941">
        <v>70</v>
      </c>
      <c r="S941">
        <v>180</v>
      </c>
      <c r="T941">
        <v>42</v>
      </c>
      <c r="U941" t="s">
        <v>27</v>
      </c>
    </row>
    <row r="942" spans="1:21" x14ac:dyDescent="0.35">
      <c r="A942">
        <v>702</v>
      </c>
      <c r="B942">
        <v>113</v>
      </c>
      <c r="C942">
        <v>7</v>
      </c>
      <c r="D942" t="s">
        <v>635</v>
      </c>
      <c r="E942">
        <v>803</v>
      </c>
      <c r="F942">
        <v>165</v>
      </c>
      <c r="G942" t="s">
        <v>39</v>
      </c>
      <c r="H942" t="s">
        <v>36</v>
      </c>
      <c r="I942">
        <v>36</v>
      </c>
      <c r="J942" t="s">
        <v>23</v>
      </c>
      <c r="K942" t="s">
        <v>24</v>
      </c>
      <c r="L942" t="s">
        <v>28</v>
      </c>
      <c r="M942">
        <v>107</v>
      </c>
      <c r="N942">
        <v>278</v>
      </c>
      <c r="O942" t="s">
        <v>48</v>
      </c>
      <c r="P942">
        <v>100</v>
      </c>
      <c r="Q942">
        <v>150</v>
      </c>
      <c r="R942">
        <v>100</v>
      </c>
      <c r="S942">
        <v>250</v>
      </c>
      <c r="T942">
        <v>58</v>
      </c>
      <c r="U942" t="s">
        <v>27</v>
      </c>
    </row>
    <row r="943" spans="1:21" x14ac:dyDescent="0.35">
      <c r="A943">
        <v>702</v>
      </c>
      <c r="B943">
        <v>228</v>
      </c>
      <c r="C943">
        <v>56</v>
      </c>
      <c r="D943" t="s">
        <v>636</v>
      </c>
      <c r="E943">
        <v>1691</v>
      </c>
      <c r="F943">
        <v>304</v>
      </c>
      <c r="G943" t="s">
        <v>39</v>
      </c>
      <c r="H943" t="s">
        <v>36</v>
      </c>
      <c r="I943">
        <v>75</v>
      </c>
      <c r="J943" t="s">
        <v>23</v>
      </c>
      <c r="K943" t="s">
        <v>32</v>
      </c>
      <c r="L943" t="s">
        <v>33</v>
      </c>
      <c r="M943">
        <v>196</v>
      </c>
      <c r="N943">
        <v>532</v>
      </c>
      <c r="O943" t="s">
        <v>48</v>
      </c>
      <c r="P943">
        <v>160</v>
      </c>
      <c r="Q943">
        <v>220</v>
      </c>
      <c r="R943">
        <v>140</v>
      </c>
      <c r="S943">
        <v>380</v>
      </c>
      <c r="T943">
        <v>108</v>
      </c>
      <c r="U943" t="s">
        <v>35</v>
      </c>
    </row>
    <row r="944" spans="1:21" x14ac:dyDescent="0.35">
      <c r="A944">
        <v>702</v>
      </c>
      <c r="B944">
        <v>211</v>
      </c>
      <c r="C944">
        <v>48</v>
      </c>
      <c r="D944" t="s">
        <v>637</v>
      </c>
      <c r="E944">
        <v>1778</v>
      </c>
      <c r="F944">
        <v>212</v>
      </c>
      <c r="G944" t="s">
        <v>39</v>
      </c>
      <c r="H944" t="s">
        <v>36</v>
      </c>
      <c r="I944">
        <v>59</v>
      </c>
      <c r="J944" t="s">
        <v>23</v>
      </c>
      <c r="K944" t="s">
        <v>32</v>
      </c>
      <c r="L944" t="s">
        <v>70</v>
      </c>
      <c r="M944">
        <v>128</v>
      </c>
      <c r="N944">
        <v>423</v>
      </c>
      <c r="O944" t="s">
        <v>48</v>
      </c>
      <c r="P944">
        <v>150</v>
      </c>
      <c r="Q944">
        <v>150</v>
      </c>
      <c r="R944">
        <v>80</v>
      </c>
      <c r="S944">
        <v>300</v>
      </c>
      <c r="T944">
        <v>84</v>
      </c>
      <c r="U944" t="s">
        <v>35</v>
      </c>
    </row>
    <row r="945" spans="1:21" x14ac:dyDescent="0.35">
      <c r="A945">
        <v>971</v>
      </c>
      <c r="B945">
        <v>78</v>
      </c>
      <c r="C945">
        <v>12</v>
      </c>
      <c r="D945" s="1">
        <v>42009</v>
      </c>
      <c r="E945">
        <v>798</v>
      </c>
      <c r="F945">
        <v>119</v>
      </c>
      <c r="G945" t="s">
        <v>39</v>
      </c>
      <c r="H945" t="s">
        <v>36</v>
      </c>
      <c r="I945">
        <v>25</v>
      </c>
      <c r="J945" t="s">
        <v>23</v>
      </c>
      <c r="K945" t="s">
        <v>32</v>
      </c>
      <c r="L945" t="s">
        <v>70</v>
      </c>
      <c r="M945">
        <v>62</v>
      </c>
      <c r="N945">
        <v>197</v>
      </c>
      <c r="O945" t="s">
        <v>59</v>
      </c>
      <c r="P945">
        <v>50</v>
      </c>
      <c r="Q945">
        <v>90</v>
      </c>
      <c r="R945">
        <v>50</v>
      </c>
      <c r="S945">
        <v>140</v>
      </c>
      <c r="T945">
        <v>57</v>
      </c>
      <c r="U945" t="s">
        <v>35</v>
      </c>
    </row>
    <row r="946" spans="1:21" x14ac:dyDescent="0.35">
      <c r="A946">
        <v>702</v>
      </c>
      <c r="B946">
        <v>245</v>
      </c>
      <c r="C946">
        <v>-60</v>
      </c>
      <c r="D946" s="1">
        <v>42040</v>
      </c>
      <c r="E946">
        <v>7653</v>
      </c>
      <c r="F946">
        <v>-245</v>
      </c>
      <c r="G946" t="s">
        <v>39</v>
      </c>
      <c r="H946" t="s">
        <v>36</v>
      </c>
      <c r="I946">
        <v>93</v>
      </c>
      <c r="J946" t="s">
        <v>23</v>
      </c>
      <c r="K946" t="s">
        <v>32</v>
      </c>
      <c r="L946" t="s">
        <v>37</v>
      </c>
      <c r="M946">
        <v>-340</v>
      </c>
      <c r="N946">
        <v>32</v>
      </c>
      <c r="O946" t="s">
        <v>48</v>
      </c>
      <c r="P946">
        <v>180</v>
      </c>
      <c r="Q946">
        <v>-180</v>
      </c>
      <c r="R946">
        <v>-280</v>
      </c>
      <c r="S946">
        <v>0</v>
      </c>
      <c r="T946">
        <v>127</v>
      </c>
      <c r="U946" t="s">
        <v>35</v>
      </c>
    </row>
    <row r="947" spans="1:21" x14ac:dyDescent="0.35">
      <c r="A947">
        <v>971</v>
      </c>
      <c r="B947">
        <v>102</v>
      </c>
      <c r="C947">
        <v>19</v>
      </c>
      <c r="D947" s="1">
        <v>42068</v>
      </c>
      <c r="E947">
        <v>666</v>
      </c>
      <c r="F947">
        <v>143</v>
      </c>
      <c r="G947" t="s">
        <v>39</v>
      </c>
      <c r="H947" t="s">
        <v>36</v>
      </c>
      <c r="I947">
        <v>31</v>
      </c>
      <c r="J947" t="s">
        <v>23</v>
      </c>
      <c r="K947" t="s">
        <v>32</v>
      </c>
      <c r="L947" t="s">
        <v>37</v>
      </c>
      <c r="M947">
        <v>89</v>
      </c>
      <c r="N947">
        <v>245</v>
      </c>
      <c r="O947" t="s">
        <v>59</v>
      </c>
      <c r="P947">
        <v>70</v>
      </c>
      <c r="Q947">
        <v>100</v>
      </c>
      <c r="R947">
        <v>70</v>
      </c>
      <c r="S947">
        <v>170</v>
      </c>
      <c r="T947">
        <v>54</v>
      </c>
      <c r="U947" t="s">
        <v>35</v>
      </c>
    </row>
    <row r="948" spans="1:21" x14ac:dyDescent="0.35">
      <c r="A948">
        <v>714</v>
      </c>
      <c r="B948">
        <v>224</v>
      </c>
      <c r="C948">
        <v>1</v>
      </c>
      <c r="D948" s="1">
        <v>42099</v>
      </c>
      <c r="E948">
        <v>4216</v>
      </c>
      <c r="F948">
        <v>-32</v>
      </c>
      <c r="G948" t="s">
        <v>21</v>
      </c>
      <c r="H948" t="s">
        <v>36</v>
      </c>
      <c r="I948">
        <v>73</v>
      </c>
      <c r="J948" t="s">
        <v>40</v>
      </c>
      <c r="K948" t="s">
        <v>45</v>
      </c>
      <c r="L948" t="s">
        <v>46</v>
      </c>
      <c r="M948">
        <v>-149</v>
      </c>
      <c r="N948">
        <v>192</v>
      </c>
      <c r="O948" t="s">
        <v>38</v>
      </c>
      <c r="P948">
        <v>260</v>
      </c>
      <c r="Q948">
        <v>-40</v>
      </c>
      <c r="R948">
        <v>-150</v>
      </c>
      <c r="S948">
        <v>220</v>
      </c>
      <c r="T948">
        <v>117</v>
      </c>
      <c r="U948" t="s">
        <v>27</v>
      </c>
    </row>
    <row r="949" spans="1:21" x14ac:dyDescent="0.35">
      <c r="A949">
        <v>209</v>
      </c>
      <c r="B949">
        <v>247</v>
      </c>
      <c r="C949">
        <v>6</v>
      </c>
      <c r="D949" s="1">
        <v>42129</v>
      </c>
      <c r="E949">
        <v>1744</v>
      </c>
      <c r="F949">
        <v>329</v>
      </c>
      <c r="G949" t="s">
        <v>21</v>
      </c>
      <c r="H949" t="s">
        <v>36</v>
      </c>
      <c r="I949">
        <v>81</v>
      </c>
      <c r="J949" t="s">
        <v>40</v>
      </c>
      <c r="K949" t="s">
        <v>41</v>
      </c>
      <c r="L949" t="s">
        <v>42</v>
      </c>
      <c r="M949">
        <v>216</v>
      </c>
      <c r="N949">
        <v>576</v>
      </c>
      <c r="O949" t="s">
        <v>38</v>
      </c>
      <c r="P949">
        <v>240</v>
      </c>
      <c r="Q949">
        <v>310</v>
      </c>
      <c r="R949">
        <v>210</v>
      </c>
      <c r="S949">
        <v>550</v>
      </c>
      <c r="T949">
        <v>113</v>
      </c>
      <c r="U949" t="s">
        <v>27</v>
      </c>
    </row>
    <row r="950" spans="1:21" x14ac:dyDescent="0.35">
      <c r="A950">
        <v>951</v>
      </c>
      <c r="B950">
        <v>127</v>
      </c>
      <c r="C950">
        <v>2</v>
      </c>
      <c r="D950" s="1">
        <v>42160</v>
      </c>
      <c r="E950">
        <v>2947</v>
      </c>
      <c r="F950">
        <v>-25</v>
      </c>
      <c r="G950" t="s">
        <v>21</v>
      </c>
      <c r="H950" t="s">
        <v>36</v>
      </c>
      <c r="I950">
        <v>40</v>
      </c>
      <c r="J950" t="s">
        <v>40</v>
      </c>
      <c r="K950" t="s">
        <v>45</v>
      </c>
      <c r="L950" t="s">
        <v>50</v>
      </c>
      <c r="M950">
        <v>-88</v>
      </c>
      <c r="N950">
        <v>102</v>
      </c>
      <c r="O950" t="s">
        <v>38</v>
      </c>
      <c r="P950">
        <v>150</v>
      </c>
      <c r="Q950">
        <v>-30</v>
      </c>
      <c r="R950">
        <v>-90</v>
      </c>
      <c r="S950">
        <v>120</v>
      </c>
      <c r="T950">
        <v>63</v>
      </c>
      <c r="U950" t="s">
        <v>35</v>
      </c>
    </row>
    <row r="951" spans="1:21" x14ac:dyDescent="0.35">
      <c r="A951">
        <v>707</v>
      </c>
      <c r="B951">
        <v>279</v>
      </c>
      <c r="C951">
        <v>-79</v>
      </c>
      <c r="D951" s="1">
        <v>42190</v>
      </c>
      <c r="E951">
        <v>2642</v>
      </c>
      <c r="F951">
        <v>420</v>
      </c>
      <c r="G951" t="s">
        <v>21</v>
      </c>
      <c r="H951" t="s">
        <v>36</v>
      </c>
      <c r="I951">
        <v>97</v>
      </c>
      <c r="J951" t="s">
        <v>40</v>
      </c>
      <c r="K951" t="s">
        <v>45</v>
      </c>
      <c r="L951" t="s">
        <v>52</v>
      </c>
      <c r="M951">
        <v>271</v>
      </c>
      <c r="N951">
        <v>699</v>
      </c>
      <c r="O951" t="s">
        <v>38</v>
      </c>
      <c r="P951">
        <v>330</v>
      </c>
      <c r="Q951">
        <v>500</v>
      </c>
      <c r="R951">
        <v>350</v>
      </c>
      <c r="S951">
        <v>830</v>
      </c>
      <c r="T951">
        <v>149</v>
      </c>
      <c r="U951" t="s">
        <v>35</v>
      </c>
    </row>
    <row r="952" spans="1:21" x14ac:dyDescent="0.35">
      <c r="A952">
        <v>916</v>
      </c>
      <c r="B952">
        <v>250</v>
      </c>
      <c r="C952">
        <v>-3</v>
      </c>
      <c r="D952" s="1">
        <v>42221</v>
      </c>
      <c r="E952">
        <v>1820</v>
      </c>
      <c r="F952">
        <v>251</v>
      </c>
      <c r="G952" t="s">
        <v>21</v>
      </c>
      <c r="H952" t="s">
        <v>36</v>
      </c>
      <c r="I952">
        <v>70</v>
      </c>
      <c r="J952" t="s">
        <v>40</v>
      </c>
      <c r="K952" t="s">
        <v>41</v>
      </c>
      <c r="L952" t="s">
        <v>55</v>
      </c>
      <c r="M952">
        <v>157</v>
      </c>
      <c r="N952">
        <v>501</v>
      </c>
      <c r="O952" t="s">
        <v>38</v>
      </c>
      <c r="P952">
        <v>240</v>
      </c>
      <c r="Q952">
        <v>240</v>
      </c>
      <c r="R952">
        <v>160</v>
      </c>
      <c r="S952">
        <v>480</v>
      </c>
      <c r="T952">
        <v>94</v>
      </c>
      <c r="U952" t="s">
        <v>35</v>
      </c>
    </row>
    <row r="953" spans="1:21" x14ac:dyDescent="0.35">
      <c r="A953">
        <v>530</v>
      </c>
      <c r="B953">
        <v>135</v>
      </c>
      <c r="C953">
        <v>-9</v>
      </c>
      <c r="D953" s="1">
        <v>42252</v>
      </c>
      <c r="E953">
        <v>940</v>
      </c>
      <c r="F953">
        <v>187</v>
      </c>
      <c r="G953" t="s">
        <v>21</v>
      </c>
      <c r="H953" t="s">
        <v>36</v>
      </c>
      <c r="I953">
        <v>122</v>
      </c>
      <c r="J953" t="s">
        <v>40</v>
      </c>
      <c r="K953" t="s">
        <v>41</v>
      </c>
      <c r="L953" t="s">
        <v>53</v>
      </c>
      <c r="M953">
        <v>31</v>
      </c>
      <c r="N953">
        <v>322</v>
      </c>
      <c r="O953" t="s">
        <v>38</v>
      </c>
      <c r="P953">
        <v>130</v>
      </c>
      <c r="Q953">
        <v>180</v>
      </c>
      <c r="R953">
        <v>40</v>
      </c>
      <c r="S953">
        <v>310</v>
      </c>
      <c r="T953">
        <v>156</v>
      </c>
      <c r="U953" t="s">
        <v>35</v>
      </c>
    </row>
    <row r="954" spans="1:21" x14ac:dyDescent="0.35">
      <c r="A954">
        <v>626</v>
      </c>
      <c r="B954">
        <v>86</v>
      </c>
      <c r="C954">
        <v>9</v>
      </c>
      <c r="D954" s="1">
        <v>42282</v>
      </c>
      <c r="E954">
        <v>1003</v>
      </c>
      <c r="F954">
        <v>124</v>
      </c>
      <c r="G954" t="s">
        <v>21</v>
      </c>
      <c r="H954" t="s">
        <v>36</v>
      </c>
      <c r="I954">
        <v>24</v>
      </c>
      <c r="J954" t="s">
        <v>23</v>
      </c>
      <c r="K954" t="s">
        <v>24</v>
      </c>
      <c r="L954" t="s">
        <v>61</v>
      </c>
      <c r="M954">
        <v>89</v>
      </c>
      <c r="N954">
        <v>210</v>
      </c>
      <c r="O954" t="s">
        <v>38</v>
      </c>
      <c r="P954">
        <v>80</v>
      </c>
      <c r="Q954">
        <v>110</v>
      </c>
      <c r="R954">
        <v>80</v>
      </c>
      <c r="S954">
        <v>190</v>
      </c>
      <c r="T954">
        <v>35</v>
      </c>
      <c r="U954" t="s">
        <v>27</v>
      </c>
    </row>
    <row r="955" spans="1:21" x14ac:dyDescent="0.35">
      <c r="A955">
        <v>415</v>
      </c>
      <c r="B955">
        <v>241</v>
      </c>
      <c r="C955">
        <v>18</v>
      </c>
      <c r="D955" s="1">
        <v>42313</v>
      </c>
      <c r="E955">
        <v>1321</v>
      </c>
      <c r="F955">
        <v>284</v>
      </c>
      <c r="G955" t="s">
        <v>21</v>
      </c>
      <c r="H955" t="s">
        <v>36</v>
      </c>
      <c r="I955">
        <v>74</v>
      </c>
      <c r="J955" t="s">
        <v>23</v>
      </c>
      <c r="K955" t="s">
        <v>24</v>
      </c>
      <c r="L955" t="s">
        <v>25</v>
      </c>
      <c r="M955">
        <v>188</v>
      </c>
      <c r="N955">
        <v>525</v>
      </c>
      <c r="O955" t="s">
        <v>38</v>
      </c>
      <c r="P955">
        <v>220</v>
      </c>
      <c r="Q955">
        <v>260</v>
      </c>
      <c r="R955">
        <v>170</v>
      </c>
      <c r="S955">
        <v>480</v>
      </c>
      <c r="T955">
        <v>96</v>
      </c>
      <c r="U955" t="s">
        <v>27</v>
      </c>
    </row>
    <row r="956" spans="1:21" x14ac:dyDescent="0.35">
      <c r="A956">
        <v>916</v>
      </c>
      <c r="B956">
        <v>123</v>
      </c>
      <c r="C956">
        <v>24</v>
      </c>
      <c r="D956" s="1">
        <v>42343</v>
      </c>
      <c r="E956">
        <v>959</v>
      </c>
      <c r="F956">
        <v>179</v>
      </c>
      <c r="G956" t="s">
        <v>21</v>
      </c>
      <c r="H956" t="s">
        <v>36</v>
      </c>
      <c r="I956">
        <v>34</v>
      </c>
      <c r="J956" t="s">
        <v>23</v>
      </c>
      <c r="K956" t="s">
        <v>32</v>
      </c>
      <c r="L956" t="s">
        <v>33</v>
      </c>
      <c r="M956">
        <v>134</v>
      </c>
      <c r="N956">
        <v>302</v>
      </c>
      <c r="O956" t="s">
        <v>38</v>
      </c>
      <c r="P956">
        <v>90</v>
      </c>
      <c r="Q956">
        <v>130</v>
      </c>
      <c r="R956">
        <v>110</v>
      </c>
      <c r="S956">
        <v>220</v>
      </c>
      <c r="T956">
        <v>45</v>
      </c>
      <c r="U956" t="s">
        <v>35</v>
      </c>
    </row>
    <row r="957" spans="1:21" x14ac:dyDescent="0.35">
      <c r="A957">
        <v>435</v>
      </c>
      <c r="B957">
        <v>68</v>
      </c>
      <c r="C957">
        <v>-24</v>
      </c>
      <c r="D957" t="s">
        <v>638</v>
      </c>
      <c r="E957">
        <v>619</v>
      </c>
      <c r="F957">
        <v>85</v>
      </c>
      <c r="G957" t="s">
        <v>39</v>
      </c>
      <c r="H957" t="s">
        <v>36</v>
      </c>
      <c r="I957">
        <v>25</v>
      </c>
      <c r="J957" t="s">
        <v>40</v>
      </c>
      <c r="K957" t="s">
        <v>45</v>
      </c>
      <c r="L957" t="s">
        <v>46</v>
      </c>
      <c r="M957">
        <v>26</v>
      </c>
      <c r="N957">
        <v>153</v>
      </c>
      <c r="O957" t="s">
        <v>49</v>
      </c>
      <c r="P957">
        <v>80</v>
      </c>
      <c r="Q957">
        <v>100</v>
      </c>
      <c r="R957">
        <v>50</v>
      </c>
      <c r="S957">
        <v>180</v>
      </c>
      <c r="T957">
        <v>59</v>
      </c>
      <c r="U957" t="s">
        <v>27</v>
      </c>
    </row>
    <row r="958" spans="1:21" x14ac:dyDescent="0.35">
      <c r="A958">
        <v>509</v>
      </c>
      <c r="B958">
        <v>105</v>
      </c>
      <c r="C958">
        <v>-30</v>
      </c>
      <c r="D958" t="s">
        <v>639</v>
      </c>
      <c r="E958">
        <v>716</v>
      </c>
      <c r="F958">
        <v>145</v>
      </c>
      <c r="G958" t="s">
        <v>39</v>
      </c>
      <c r="H958" t="s">
        <v>36</v>
      </c>
      <c r="I958">
        <v>95</v>
      </c>
      <c r="J958" t="s">
        <v>40</v>
      </c>
      <c r="K958" t="s">
        <v>45</v>
      </c>
      <c r="L958" t="s">
        <v>46</v>
      </c>
      <c r="M958">
        <v>20</v>
      </c>
      <c r="N958">
        <v>250</v>
      </c>
      <c r="O958" t="s">
        <v>67</v>
      </c>
      <c r="P958">
        <v>120</v>
      </c>
      <c r="Q958">
        <v>170</v>
      </c>
      <c r="R958">
        <v>50</v>
      </c>
      <c r="S958">
        <v>290</v>
      </c>
      <c r="T958">
        <v>125</v>
      </c>
      <c r="U958" t="s">
        <v>27</v>
      </c>
    </row>
    <row r="959" spans="1:21" x14ac:dyDescent="0.35">
      <c r="A959">
        <v>971</v>
      </c>
      <c r="B959">
        <v>153</v>
      </c>
      <c r="C959">
        <v>7</v>
      </c>
      <c r="D959" t="s">
        <v>640</v>
      </c>
      <c r="E959">
        <v>1319</v>
      </c>
      <c r="F959">
        <v>153</v>
      </c>
      <c r="G959" t="s">
        <v>39</v>
      </c>
      <c r="H959" t="s">
        <v>36</v>
      </c>
      <c r="I959">
        <v>42</v>
      </c>
      <c r="J959" t="s">
        <v>40</v>
      </c>
      <c r="K959" t="s">
        <v>41</v>
      </c>
      <c r="L959" t="s">
        <v>42</v>
      </c>
      <c r="M959">
        <v>87</v>
      </c>
      <c r="N959">
        <v>306</v>
      </c>
      <c r="O959" t="s">
        <v>59</v>
      </c>
      <c r="P959">
        <v>150</v>
      </c>
      <c r="Q959">
        <v>140</v>
      </c>
      <c r="R959">
        <v>80</v>
      </c>
      <c r="S959">
        <v>290</v>
      </c>
      <c r="T959">
        <v>66</v>
      </c>
      <c r="U959" t="s">
        <v>27</v>
      </c>
    </row>
    <row r="960" spans="1:21" x14ac:dyDescent="0.35">
      <c r="A960">
        <v>253</v>
      </c>
      <c r="B960">
        <v>80</v>
      </c>
      <c r="C960">
        <v>-9</v>
      </c>
      <c r="D960" t="s">
        <v>641</v>
      </c>
      <c r="E960">
        <v>1079</v>
      </c>
      <c r="F960">
        <v>96</v>
      </c>
      <c r="G960" t="s">
        <v>39</v>
      </c>
      <c r="H960" t="s">
        <v>36</v>
      </c>
      <c r="I960">
        <v>24</v>
      </c>
      <c r="J960" t="s">
        <v>40</v>
      </c>
      <c r="K960" t="s">
        <v>41</v>
      </c>
      <c r="L960" t="s">
        <v>42</v>
      </c>
      <c r="M960">
        <v>51</v>
      </c>
      <c r="N960">
        <v>176</v>
      </c>
      <c r="O960" t="s">
        <v>67</v>
      </c>
      <c r="P960">
        <v>70</v>
      </c>
      <c r="Q960">
        <v>100</v>
      </c>
      <c r="R960">
        <v>60</v>
      </c>
      <c r="S960">
        <v>170</v>
      </c>
      <c r="T960">
        <v>45</v>
      </c>
      <c r="U960" t="s">
        <v>27</v>
      </c>
    </row>
    <row r="961" spans="1:21" x14ac:dyDescent="0.35">
      <c r="A961">
        <v>435</v>
      </c>
      <c r="B961">
        <v>63</v>
      </c>
      <c r="C961">
        <v>-14</v>
      </c>
      <c r="D961" t="s">
        <v>642</v>
      </c>
      <c r="E961">
        <v>1075</v>
      </c>
      <c r="F961">
        <v>76</v>
      </c>
      <c r="G961" t="s">
        <v>39</v>
      </c>
      <c r="H961" t="s">
        <v>36</v>
      </c>
      <c r="I961">
        <v>19</v>
      </c>
      <c r="J961" t="s">
        <v>40</v>
      </c>
      <c r="K961" t="s">
        <v>45</v>
      </c>
      <c r="L961" t="s">
        <v>50</v>
      </c>
      <c r="M961">
        <v>36</v>
      </c>
      <c r="N961">
        <v>139</v>
      </c>
      <c r="O961" t="s">
        <v>49</v>
      </c>
      <c r="P961">
        <v>70</v>
      </c>
      <c r="Q961">
        <v>90</v>
      </c>
      <c r="R961">
        <v>50</v>
      </c>
      <c r="S961">
        <v>160</v>
      </c>
      <c r="T961">
        <v>40</v>
      </c>
      <c r="U961" t="s">
        <v>35</v>
      </c>
    </row>
    <row r="962" spans="1:21" x14ac:dyDescent="0.35">
      <c r="A962">
        <v>253</v>
      </c>
      <c r="B962">
        <v>72</v>
      </c>
      <c r="C962">
        <v>-22</v>
      </c>
      <c r="D962" t="s">
        <v>643</v>
      </c>
      <c r="E962">
        <v>461</v>
      </c>
      <c r="F962">
        <v>104</v>
      </c>
      <c r="G962" t="s">
        <v>39</v>
      </c>
      <c r="H962" t="s">
        <v>36</v>
      </c>
      <c r="I962">
        <v>23</v>
      </c>
      <c r="J962" t="s">
        <v>40</v>
      </c>
      <c r="K962" t="s">
        <v>45</v>
      </c>
      <c r="L962" t="s">
        <v>52</v>
      </c>
      <c r="M962">
        <v>58</v>
      </c>
      <c r="N962">
        <v>176</v>
      </c>
      <c r="O962" t="s">
        <v>67</v>
      </c>
      <c r="P962">
        <v>80</v>
      </c>
      <c r="Q962">
        <v>120</v>
      </c>
      <c r="R962">
        <v>80</v>
      </c>
      <c r="S962">
        <v>200</v>
      </c>
      <c r="T962">
        <v>46</v>
      </c>
      <c r="U962" t="s">
        <v>35</v>
      </c>
    </row>
    <row r="963" spans="1:21" x14ac:dyDescent="0.35">
      <c r="A963">
        <v>775</v>
      </c>
      <c r="B963">
        <v>16</v>
      </c>
      <c r="C963">
        <v>0</v>
      </c>
      <c r="D963" t="s">
        <v>644</v>
      </c>
      <c r="E963">
        <v>851</v>
      </c>
      <c r="F963">
        <v>25</v>
      </c>
      <c r="G963" t="s">
        <v>39</v>
      </c>
      <c r="H963" t="s">
        <v>36</v>
      </c>
      <c r="I963">
        <v>4</v>
      </c>
      <c r="J963" t="s">
        <v>40</v>
      </c>
      <c r="K963" t="s">
        <v>41</v>
      </c>
      <c r="L963" t="s">
        <v>53</v>
      </c>
      <c r="M963">
        <v>10</v>
      </c>
      <c r="N963">
        <v>41</v>
      </c>
      <c r="O963" t="s">
        <v>48</v>
      </c>
      <c r="P963">
        <v>10</v>
      </c>
      <c r="Q963">
        <v>20</v>
      </c>
      <c r="R963">
        <v>10</v>
      </c>
      <c r="S963">
        <v>30</v>
      </c>
      <c r="T963">
        <v>15</v>
      </c>
      <c r="U963" t="s">
        <v>35</v>
      </c>
    </row>
    <row r="964" spans="1:21" x14ac:dyDescent="0.35">
      <c r="A964">
        <v>435</v>
      </c>
      <c r="B964">
        <v>94</v>
      </c>
      <c r="C964">
        <v>7</v>
      </c>
      <c r="D964" t="s">
        <v>645</v>
      </c>
      <c r="E964">
        <v>540</v>
      </c>
      <c r="F964">
        <v>120</v>
      </c>
      <c r="G964" t="s">
        <v>39</v>
      </c>
      <c r="H964" t="s">
        <v>36</v>
      </c>
      <c r="I964">
        <v>31</v>
      </c>
      <c r="J964" t="s">
        <v>40</v>
      </c>
      <c r="K964" t="s">
        <v>41</v>
      </c>
      <c r="L964" t="s">
        <v>53</v>
      </c>
      <c r="M964">
        <v>77</v>
      </c>
      <c r="N964">
        <v>214</v>
      </c>
      <c r="O964" t="s">
        <v>49</v>
      </c>
      <c r="P964">
        <v>90</v>
      </c>
      <c r="Q964">
        <v>110</v>
      </c>
      <c r="R964">
        <v>70</v>
      </c>
      <c r="S964">
        <v>200</v>
      </c>
      <c r="T964">
        <v>43</v>
      </c>
      <c r="U964" t="s">
        <v>35</v>
      </c>
    </row>
    <row r="965" spans="1:21" x14ac:dyDescent="0.35">
      <c r="A965">
        <v>702</v>
      </c>
      <c r="B965">
        <v>135</v>
      </c>
      <c r="C965">
        <v>2</v>
      </c>
      <c r="D965" t="s">
        <v>646</v>
      </c>
      <c r="E965">
        <v>940</v>
      </c>
      <c r="F965">
        <v>187</v>
      </c>
      <c r="G965" t="s">
        <v>39</v>
      </c>
      <c r="H965" t="s">
        <v>36</v>
      </c>
      <c r="I965">
        <v>122</v>
      </c>
      <c r="J965" t="s">
        <v>23</v>
      </c>
      <c r="K965" t="s">
        <v>24</v>
      </c>
      <c r="L965" t="s">
        <v>61</v>
      </c>
      <c r="M965">
        <v>32</v>
      </c>
      <c r="N965">
        <v>322</v>
      </c>
      <c r="O965" t="s">
        <v>48</v>
      </c>
      <c r="P965">
        <v>120</v>
      </c>
      <c r="Q965">
        <v>170</v>
      </c>
      <c r="R965">
        <v>30</v>
      </c>
      <c r="S965">
        <v>290</v>
      </c>
      <c r="T965">
        <v>155</v>
      </c>
      <c r="U965" t="s">
        <v>27</v>
      </c>
    </row>
    <row r="966" spans="1:21" x14ac:dyDescent="0.35">
      <c r="A966">
        <v>509</v>
      </c>
      <c r="B966">
        <v>115</v>
      </c>
      <c r="C966">
        <v>-5</v>
      </c>
      <c r="D966" t="s">
        <v>647</v>
      </c>
      <c r="E966">
        <v>1166</v>
      </c>
      <c r="F966">
        <v>174</v>
      </c>
      <c r="G966" t="s">
        <v>39</v>
      </c>
      <c r="H966" t="s">
        <v>36</v>
      </c>
      <c r="I966">
        <v>37</v>
      </c>
      <c r="J966" t="s">
        <v>23</v>
      </c>
      <c r="K966" t="s">
        <v>24</v>
      </c>
      <c r="L966" t="s">
        <v>61</v>
      </c>
      <c r="M966">
        <v>105</v>
      </c>
      <c r="N966">
        <v>289</v>
      </c>
      <c r="O966" t="s">
        <v>67</v>
      </c>
      <c r="P966">
        <v>100</v>
      </c>
      <c r="Q966">
        <v>160</v>
      </c>
      <c r="R966">
        <v>110</v>
      </c>
      <c r="S966">
        <v>260</v>
      </c>
      <c r="T966">
        <v>69</v>
      </c>
      <c r="U966" t="s">
        <v>27</v>
      </c>
    </row>
    <row r="967" spans="1:21" x14ac:dyDescent="0.35">
      <c r="A967">
        <v>775</v>
      </c>
      <c r="B967">
        <v>224</v>
      </c>
      <c r="C967">
        <v>24</v>
      </c>
      <c r="D967" t="s">
        <v>648</v>
      </c>
      <c r="E967">
        <v>1191</v>
      </c>
      <c r="F967">
        <v>310</v>
      </c>
      <c r="G967" t="s">
        <v>39</v>
      </c>
      <c r="H967" t="s">
        <v>36</v>
      </c>
      <c r="I967">
        <v>73</v>
      </c>
      <c r="J967" t="s">
        <v>23</v>
      </c>
      <c r="K967" t="s">
        <v>24</v>
      </c>
      <c r="L967" t="s">
        <v>25</v>
      </c>
      <c r="M967">
        <v>194</v>
      </c>
      <c r="N967">
        <v>534</v>
      </c>
      <c r="O967" t="s">
        <v>48</v>
      </c>
      <c r="P967">
        <v>210</v>
      </c>
      <c r="Q967">
        <v>280</v>
      </c>
      <c r="R967">
        <v>170</v>
      </c>
      <c r="S967">
        <v>490</v>
      </c>
      <c r="T967">
        <v>116</v>
      </c>
      <c r="U967" t="s">
        <v>27</v>
      </c>
    </row>
    <row r="968" spans="1:21" x14ac:dyDescent="0.35">
      <c r="A968">
        <v>541</v>
      </c>
      <c r="B968">
        <v>81</v>
      </c>
      <c r="C968">
        <v>-4</v>
      </c>
      <c r="D968" t="s">
        <v>649</v>
      </c>
      <c r="E968">
        <v>551</v>
      </c>
      <c r="F968">
        <v>104</v>
      </c>
      <c r="G968" t="s">
        <v>39</v>
      </c>
      <c r="H968" t="s">
        <v>36</v>
      </c>
      <c r="I968">
        <v>26</v>
      </c>
      <c r="J968" t="s">
        <v>23</v>
      </c>
      <c r="K968" t="s">
        <v>24</v>
      </c>
      <c r="L968" t="s">
        <v>25</v>
      </c>
      <c r="M968">
        <v>66</v>
      </c>
      <c r="N968">
        <v>185</v>
      </c>
      <c r="O968" t="s">
        <v>59</v>
      </c>
      <c r="P968">
        <v>70</v>
      </c>
      <c r="Q968">
        <v>100</v>
      </c>
      <c r="R968">
        <v>70</v>
      </c>
      <c r="S968">
        <v>170</v>
      </c>
      <c r="T968">
        <v>38</v>
      </c>
      <c r="U968" t="s">
        <v>27</v>
      </c>
    </row>
    <row r="969" spans="1:21" x14ac:dyDescent="0.35">
      <c r="A969">
        <v>775</v>
      </c>
      <c r="B969">
        <v>127</v>
      </c>
      <c r="C969">
        <v>2</v>
      </c>
      <c r="D969" t="s">
        <v>650</v>
      </c>
      <c r="E969">
        <v>830</v>
      </c>
      <c r="F969">
        <v>185</v>
      </c>
      <c r="G969" t="s">
        <v>39</v>
      </c>
      <c r="H969" t="s">
        <v>36</v>
      </c>
      <c r="I969">
        <v>40</v>
      </c>
      <c r="J969" t="s">
        <v>23</v>
      </c>
      <c r="K969" t="s">
        <v>24</v>
      </c>
      <c r="L969" t="s">
        <v>28</v>
      </c>
      <c r="M969">
        <v>122</v>
      </c>
      <c r="N969">
        <v>312</v>
      </c>
      <c r="O969" t="s">
        <v>48</v>
      </c>
      <c r="P969">
        <v>120</v>
      </c>
      <c r="Q969">
        <v>170</v>
      </c>
      <c r="R969">
        <v>120</v>
      </c>
      <c r="S969">
        <v>290</v>
      </c>
      <c r="T969">
        <v>63</v>
      </c>
      <c r="U969" t="s">
        <v>27</v>
      </c>
    </row>
    <row r="970" spans="1:21" x14ac:dyDescent="0.35">
      <c r="A970">
        <v>702</v>
      </c>
      <c r="B970">
        <v>247</v>
      </c>
      <c r="C970">
        <v>65</v>
      </c>
      <c r="D970" t="s">
        <v>651</v>
      </c>
      <c r="E970">
        <v>1744</v>
      </c>
      <c r="F970">
        <v>329</v>
      </c>
      <c r="G970" t="s">
        <v>39</v>
      </c>
      <c r="H970" t="s">
        <v>36</v>
      </c>
      <c r="I970">
        <v>81</v>
      </c>
      <c r="J970" t="s">
        <v>23</v>
      </c>
      <c r="K970" t="s">
        <v>32</v>
      </c>
      <c r="L970" t="s">
        <v>33</v>
      </c>
      <c r="M970">
        <v>215</v>
      </c>
      <c r="N970">
        <v>576</v>
      </c>
      <c r="O970" t="s">
        <v>48</v>
      </c>
      <c r="P970">
        <v>180</v>
      </c>
      <c r="Q970">
        <v>240</v>
      </c>
      <c r="R970">
        <v>150</v>
      </c>
      <c r="S970">
        <v>420</v>
      </c>
      <c r="T970">
        <v>114</v>
      </c>
      <c r="U970" t="s">
        <v>35</v>
      </c>
    </row>
    <row r="971" spans="1:21" x14ac:dyDescent="0.35">
      <c r="A971">
        <v>702</v>
      </c>
      <c r="B971">
        <v>250</v>
      </c>
      <c r="C971">
        <v>57</v>
      </c>
      <c r="D971" t="s">
        <v>652</v>
      </c>
      <c r="E971">
        <v>1820</v>
      </c>
      <c r="F971">
        <v>251</v>
      </c>
      <c r="G971" t="s">
        <v>39</v>
      </c>
      <c r="H971" t="s">
        <v>36</v>
      </c>
      <c r="I971">
        <v>70</v>
      </c>
      <c r="J971" t="s">
        <v>23</v>
      </c>
      <c r="K971" t="s">
        <v>32</v>
      </c>
      <c r="L971" t="s">
        <v>70</v>
      </c>
      <c r="M971">
        <v>157</v>
      </c>
      <c r="N971">
        <v>501</v>
      </c>
      <c r="O971" t="s">
        <v>48</v>
      </c>
      <c r="P971">
        <v>180</v>
      </c>
      <c r="Q971">
        <v>180</v>
      </c>
      <c r="R971">
        <v>100</v>
      </c>
      <c r="S971">
        <v>360</v>
      </c>
      <c r="T971">
        <v>94</v>
      </c>
      <c r="U971" t="s">
        <v>35</v>
      </c>
    </row>
    <row r="972" spans="1:21" x14ac:dyDescent="0.35">
      <c r="A972">
        <v>971</v>
      </c>
      <c r="B972">
        <v>88</v>
      </c>
      <c r="C972">
        <v>13</v>
      </c>
      <c r="D972" t="s">
        <v>653</v>
      </c>
      <c r="E972">
        <v>817</v>
      </c>
      <c r="F972">
        <v>133</v>
      </c>
      <c r="G972" t="s">
        <v>39</v>
      </c>
      <c r="H972" t="s">
        <v>36</v>
      </c>
      <c r="I972">
        <v>29</v>
      </c>
      <c r="J972" t="s">
        <v>23</v>
      </c>
      <c r="K972" t="s">
        <v>32</v>
      </c>
      <c r="L972" t="s">
        <v>70</v>
      </c>
      <c r="M972">
        <v>73</v>
      </c>
      <c r="N972">
        <v>221</v>
      </c>
      <c r="O972" t="s">
        <v>59</v>
      </c>
      <c r="P972">
        <v>60</v>
      </c>
      <c r="Q972">
        <v>100</v>
      </c>
      <c r="R972">
        <v>60</v>
      </c>
      <c r="S972">
        <v>160</v>
      </c>
      <c r="T972">
        <v>60</v>
      </c>
      <c r="U972" t="s">
        <v>35</v>
      </c>
    </row>
    <row r="973" spans="1:21" x14ac:dyDescent="0.35">
      <c r="A973">
        <v>775</v>
      </c>
      <c r="B973">
        <v>294</v>
      </c>
      <c r="C973">
        <v>-88</v>
      </c>
      <c r="D973" t="s">
        <v>654</v>
      </c>
      <c r="E973">
        <v>8252</v>
      </c>
      <c r="F973">
        <v>-294</v>
      </c>
      <c r="G973" t="s">
        <v>39</v>
      </c>
      <c r="H973" t="s">
        <v>36</v>
      </c>
      <c r="I973">
        <v>111</v>
      </c>
      <c r="J973" t="s">
        <v>23</v>
      </c>
      <c r="K973" t="s">
        <v>32</v>
      </c>
      <c r="L973" t="s">
        <v>37</v>
      </c>
      <c r="M973">
        <v>-408</v>
      </c>
      <c r="N973">
        <v>31</v>
      </c>
      <c r="O973" t="s">
        <v>48</v>
      </c>
      <c r="P973">
        <v>210</v>
      </c>
      <c r="Q973">
        <v>-210</v>
      </c>
      <c r="R973">
        <v>-320</v>
      </c>
      <c r="S973">
        <v>0</v>
      </c>
      <c r="T973">
        <v>145</v>
      </c>
      <c r="U973" t="s">
        <v>35</v>
      </c>
    </row>
    <row r="974" spans="1:21" x14ac:dyDescent="0.35">
      <c r="A974">
        <v>503</v>
      </c>
      <c r="B974">
        <v>134</v>
      </c>
      <c r="C974">
        <v>21</v>
      </c>
      <c r="D974" t="s">
        <v>655</v>
      </c>
      <c r="E974">
        <v>690</v>
      </c>
      <c r="F974">
        <v>186</v>
      </c>
      <c r="G974" t="s">
        <v>39</v>
      </c>
      <c r="H974" t="s">
        <v>36</v>
      </c>
      <c r="I974">
        <v>41</v>
      </c>
      <c r="J974" t="s">
        <v>23</v>
      </c>
      <c r="K974" t="s">
        <v>32</v>
      </c>
      <c r="L974" t="s">
        <v>37</v>
      </c>
      <c r="M974">
        <v>121</v>
      </c>
      <c r="N974">
        <v>320</v>
      </c>
      <c r="O974" t="s">
        <v>59</v>
      </c>
      <c r="P974">
        <v>90</v>
      </c>
      <c r="Q974">
        <v>140</v>
      </c>
      <c r="R974">
        <v>100</v>
      </c>
      <c r="S974">
        <v>230</v>
      </c>
      <c r="T974">
        <v>65</v>
      </c>
      <c r="U974" t="s">
        <v>35</v>
      </c>
    </row>
    <row r="975" spans="1:21" x14ac:dyDescent="0.35">
      <c r="A975">
        <v>435</v>
      </c>
      <c r="B975">
        <v>20</v>
      </c>
      <c r="C975">
        <v>-15</v>
      </c>
      <c r="D975" t="s">
        <v>656</v>
      </c>
      <c r="E975">
        <v>218</v>
      </c>
      <c r="F975">
        <v>25</v>
      </c>
      <c r="G975" t="s">
        <v>39</v>
      </c>
      <c r="H975" t="s">
        <v>36</v>
      </c>
      <c r="I975">
        <v>7</v>
      </c>
      <c r="J975" t="s">
        <v>23</v>
      </c>
      <c r="K975" t="s">
        <v>32</v>
      </c>
      <c r="L975" t="s">
        <v>37</v>
      </c>
      <c r="M975">
        <v>-15</v>
      </c>
      <c r="N975">
        <v>45</v>
      </c>
      <c r="O975" t="s">
        <v>49</v>
      </c>
      <c r="P975">
        <v>10</v>
      </c>
      <c r="Q975">
        <v>20</v>
      </c>
      <c r="R975">
        <v>0</v>
      </c>
      <c r="S975">
        <v>30</v>
      </c>
      <c r="T975">
        <v>40</v>
      </c>
      <c r="U975" t="s">
        <v>35</v>
      </c>
    </row>
    <row r="976" spans="1:21" x14ac:dyDescent="0.35">
      <c r="A976">
        <v>650</v>
      </c>
      <c r="B976">
        <v>154</v>
      </c>
      <c r="C976">
        <v>-74</v>
      </c>
      <c r="D976" s="1">
        <v>42010</v>
      </c>
      <c r="E976">
        <v>3654</v>
      </c>
      <c r="F976">
        <v>-24</v>
      </c>
      <c r="G976" t="s">
        <v>21</v>
      </c>
      <c r="H976" t="s">
        <v>36</v>
      </c>
      <c r="I976">
        <v>50</v>
      </c>
      <c r="J976" t="s">
        <v>40</v>
      </c>
      <c r="K976" t="s">
        <v>45</v>
      </c>
      <c r="L976" t="s">
        <v>46</v>
      </c>
      <c r="M976">
        <v>-174</v>
      </c>
      <c r="N976">
        <v>139</v>
      </c>
      <c r="O976" t="s">
        <v>38</v>
      </c>
      <c r="P976">
        <v>220</v>
      </c>
      <c r="Q976">
        <v>-30</v>
      </c>
      <c r="R976">
        <v>-100</v>
      </c>
      <c r="S976">
        <v>190</v>
      </c>
      <c r="T976">
        <v>93</v>
      </c>
      <c r="U976" t="s">
        <v>27</v>
      </c>
    </row>
    <row r="977" spans="1:21" x14ac:dyDescent="0.35">
      <c r="A977">
        <v>415</v>
      </c>
      <c r="B977">
        <v>257</v>
      </c>
      <c r="C977">
        <v>94</v>
      </c>
      <c r="D977" s="1">
        <v>42041</v>
      </c>
      <c r="E977">
        <v>1662</v>
      </c>
      <c r="F977">
        <v>341</v>
      </c>
      <c r="G977" t="s">
        <v>21</v>
      </c>
      <c r="H977" t="s">
        <v>36</v>
      </c>
      <c r="I977">
        <v>84</v>
      </c>
      <c r="J977" t="s">
        <v>40</v>
      </c>
      <c r="K977" t="s">
        <v>41</v>
      </c>
      <c r="L977" t="s">
        <v>42</v>
      </c>
      <c r="M977">
        <v>334</v>
      </c>
      <c r="N977">
        <v>637</v>
      </c>
      <c r="O977" t="s">
        <v>38</v>
      </c>
      <c r="P977">
        <v>230</v>
      </c>
      <c r="Q977">
        <v>320</v>
      </c>
      <c r="R977">
        <v>240</v>
      </c>
      <c r="S977">
        <v>550</v>
      </c>
      <c r="T977">
        <v>116</v>
      </c>
      <c r="U977" t="s">
        <v>27</v>
      </c>
    </row>
    <row r="978" spans="1:21" x14ac:dyDescent="0.35">
      <c r="A978">
        <v>909</v>
      </c>
      <c r="B978">
        <v>122</v>
      </c>
      <c r="C978">
        <v>-50</v>
      </c>
      <c r="D978" s="1">
        <v>42069</v>
      </c>
      <c r="E978">
        <v>2555</v>
      </c>
      <c r="F978">
        <v>-13</v>
      </c>
      <c r="G978" t="s">
        <v>21</v>
      </c>
      <c r="H978" t="s">
        <v>36</v>
      </c>
      <c r="I978">
        <v>39</v>
      </c>
      <c r="J978" t="s">
        <v>40</v>
      </c>
      <c r="K978" t="s">
        <v>45</v>
      </c>
      <c r="L978" t="s">
        <v>50</v>
      </c>
      <c r="M978">
        <v>-110</v>
      </c>
      <c r="N978">
        <v>116</v>
      </c>
      <c r="O978" t="s">
        <v>38</v>
      </c>
      <c r="P978">
        <v>170</v>
      </c>
      <c r="Q978">
        <v>-20</v>
      </c>
      <c r="R978">
        <v>-60</v>
      </c>
      <c r="S978">
        <v>150</v>
      </c>
      <c r="T978">
        <v>61</v>
      </c>
      <c r="U978" t="s">
        <v>35</v>
      </c>
    </row>
    <row r="979" spans="1:21" x14ac:dyDescent="0.35">
      <c r="A979">
        <v>818</v>
      </c>
      <c r="B979">
        <v>260</v>
      </c>
      <c r="C979">
        <v>-103</v>
      </c>
      <c r="D979" s="1">
        <v>42100</v>
      </c>
      <c r="E979">
        <v>2548</v>
      </c>
      <c r="F979">
        <v>390</v>
      </c>
      <c r="G979" t="s">
        <v>21</v>
      </c>
      <c r="H979" t="s">
        <v>36</v>
      </c>
      <c r="I979">
        <v>91</v>
      </c>
      <c r="J979" t="s">
        <v>40</v>
      </c>
      <c r="K979" t="s">
        <v>45</v>
      </c>
      <c r="L979" t="s">
        <v>52</v>
      </c>
      <c r="M979">
        <v>367</v>
      </c>
      <c r="N979">
        <v>693</v>
      </c>
      <c r="O979" t="s">
        <v>38</v>
      </c>
      <c r="P979">
        <v>380</v>
      </c>
      <c r="Q979">
        <v>580</v>
      </c>
      <c r="R979">
        <v>470</v>
      </c>
      <c r="S979">
        <v>960</v>
      </c>
      <c r="T979">
        <v>143</v>
      </c>
      <c r="U979" t="s">
        <v>35</v>
      </c>
    </row>
    <row r="980" spans="1:21" x14ac:dyDescent="0.35">
      <c r="A980">
        <v>714</v>
      </c>
      <c r="B980">
        <v>239</v>
      </c>
      <c r="C980">
        <v>61</v>
      </c>
      <c r="D980" s="1">
        <v>42130</v>
      </c>
      <c r="E980">
        <v>1755</v>
      </c>
      <c r="F980">
        <v>239</v>
      </c>
      <c r="G980" t="s">
        <v>21</v>
      </c>
      <c r="H980" t="s">
        <v>36</v>
      </c>
      <c r="I980">
        <v>66</v>
      </c>
      <c r="J980" t="s">
        <v>40</v>
      </c>
      <c r="K980" t="s">
        <v>41</v>
      </c>
      <c r="L980" t="s">
        <v>55</v>
      </c>
      <c r="M980">
        <v>221</v>
      </c>
      <c r="N980">
        <v>509</v>
      </c>
      <c r="O980" t="s">
        <v>38</v>
      </c>
      <c r="P980">
        <v>210</v>
      </c>
      <c r="Q980">
        <v>220</v>
      </c>
      <c r="R980">
        <v>160</v>
      </c>
      <c r="S980">
        <v>430</v>
      </c>
      <c r="T980">
        <v>90</v>
      </c>
      <c r="U980" t="s">
        <v>35</v>
      </c>
    </row>
    <row r="981" spans="1:21" x14ac:dyDescent="0.35">
      <c r="A981">
        <v>805</v>
      </c>
      <c r="B981">
        <v>125</v>
      </c>
      <c r="C981">
        <v>-10</v>
      </c>
      <c r="D981" s="1">
        <v>42161</v>
      </c>
      <c r="E981">
        <v>898</v>
      </c>
      <c r="F981">
        <v>173</v>
      </c>
      <c r="G981" t="s">
        <v>21</v>
      </c>
      <c r="H981" t="s">
        <v>36</v>
      </c>
      <c r="I981">
        <v>113</v>
      </c>
      <c r="J981" t="s">
        <v>40</v>
      </c>
      <c r="K981" t="s">
        <v>41</v>
      </c>
      <c r="L981" t="s">
        <v>53</v>
      </c>
      <c r="M981">
        <v>40</v>
      </c>
      <c r="N981">
        <v>318</v>
      </c>
      <c r="O981" t="s">
        <v>38</v>
      </c>
      <c r="P981">
        <v>110</v>
      </c>
      <c r="Q981">
        <v>160</v>
      </c>
      <c r="R981">
        <v>50</v>
      </c>
      <c r="S981">
        <v>270</v>
      </c>
      <c r="T981">
        <v>146</v>
      </c>
      <c r="U981" t="s">
        <v>35</v>
      </c>
    </row>
    <row r="982" spans="1:21" x14ac:dyDescent="0.35">
      <c r="A982">
        <v>925</v>
      </c>
      <c r="B982">
        <v>108</v>
      </c>
      <c r="C982">
        <v>51</v>
      </c>
      <c r="D982" s="1">
        <v>42191</v>
      </c>
      <c r="E982">
        <v>971</v>
      </c>
      <c r="F982">
        <v>157</v>
      </c>
      <c r="G982" t="s">
        <v>21</v>
      </c>
      <c r="H982" t="s">
        <v>36</v>
      </c>
      <c r="I982">
        <v>30</v>
      </c>
      <c r="J982" t="s">
        <v>23</v>
      </c>
      <c r="K982" t="s">
        <v>24</v>
      </c>
      <c r="L982" t="s">
        <v>61</v>
      </c>
      <c r="M982">
        <v>171</v>
      </c>
      <c r="N982">
        <v>282</v>
      </c>
      <c r="O982" t="s">
        <v>38</v>
      </c>
      <c r="P982">
        <v>80</v>
      </c>
      <c r="Q982">
        <v>130</v>
      </c>
      <c r="R982">
        <v>120</v>
      </c>
      <c r="S982">
        <v>210</v>
      </c>
      <c r="T982">
        <v>42</v>
      </c>
      <c r="U982" t="s">
        <v>27</v>
      </c>
    </row>
    <row r="983" spans="1:21" x14ac:dyDescent="0.35">
      <c r="A983">
        <v>951</v>
      </c>
      <c r="B983">
        <v>239</v>
      </c>
      <c r="C983">
        <v>106</v>
      </c>
      <c r="D983" s="1">
        <v>42222</v>
      </c>
      <c r="E983">
        <v>1246</v>
      </c>
      <c r="F983">
        <v>281</v>
      </c>
      <c r="G983" t="s">
        <v>21</v>
      </c>
      <c r="H983" t="s">
        <v>36</v>
      </c>
      <c r="I983">
        <v>74</v>
      </c>
      <c r="J983" t="s">
        <v>23</v>
      </c>
      <c r="K983" t="s">
        <v>24</v>
      </c>
      <c r="L983" t="s">
        <v>25</v>
      </c>
      <c r="M983">
        <v>276</v>
      </c>
      <c r="N983">
        <v>554</v>
      </c>
      <c r="O983" t="s">
        <v>38</v>
      </c>
      <c r="P983">
        <v>190</v>
      </c>
      <c r="Q983">
        <v>220</v>
      </c>
      <c r="R983">
        <v>170</v>
      </c>
      <c r="S983">
        <v>410</v>
      </c>
      <c r="T983">
        <v>95</v>
      </c>
      <c r="U983" t="s">
        <v>27</v>
      </c>
    </row>
    <row r="984" spans="1:21" x14ac:dyDescent="0.35">
      <c r="A984">
        <v>831</v>
      </c>
      <c r="B984">
        <v>123</v>
      </c>
      <c r="C984">
        <v>119</v>
      </c>
      <c r="D984" s="1">
        <v>42253</v>
      </c>
      <c r="E984">
        <v>915</v>
      </c>
      <c r="F984">
        <v>179</v>
      </c>
      <c r="G984" t="s">
        <v>21</v>
      </c>
      <c r="H984" t="s">
        <v>36</v>
      </c>
      <c r="I984">
        <v>34</v>
      </c>
      <c r="J984" t="s">
        <v>23</v>
      </c>
      <c r="K984" t="s">
        <v>32</v>
      </c>
      <c r="L984" t="s">
        <v>33</v>
      </c>
      <c r="M984">
        <v>199</v>
      </c>
      <c r="N984">
        <v>322</v>
      </c>
      <c r="O984" t="s">
        <v>38</v>
      </c>
      <c r="P984">
        <v>50</v>
      </c>
      <c r="Q984">
        <v>90</v>
      </c>
      <c r="R984">
        <v>80</v>
      </c>
      <c r="S984">
        <v>140</v>
      </c>
      <c r="T984">
        <v>45</v>
      </c>
      <c r="U984" t="s">
        <v>35</v>
      </c>
    </row>
    <row r="985" spans="1:21" x14ac:dyDescent="0.35">
      <c r="A985">
        <v>971</v>
      </c>
      <c r="B985">
        <v>43</v>
      </c>
      <c r="C985">
        <v>-37</v>
      </c>
      <c r="D985" s="1">
        <v>42283</v>
      </c>
      <c r="E985">
        <v>419</v>
      </c>
      <c r="F985">
        <v>64</v>
      </c>
      <c r="G985" t="s">
        <v>39</v>
      </c>
      <c r="H985" t="s">
        <v>36</v>
      </c>
      <c r="I985">
        <v>13</v>
      </c>
      <c r="J985" t="s">
        <v>40</v>
      </c>
      <c r="K985" t="s">
        <v>45</v>
      </c>
      <c r="L985" t="s">
        <v>46</v>
      </c>
      <c r="M985">
        <v>43</v>
      </c>
      <c r="N985">
        <v>114</v>
      </c>
      <c r="O985" t="s">
        <v>59</v>
      </c>
      <c r="P985">
        <v>50</v>
      </c>
      <c r="Q985">
        <v>100</v>
      </c>
      <c r="R985">
        <v>80</v>
      </c>
      <c r="S985">
        <v>150</v>
      </c>
      <c r="T985">
        <v>35</v>
      </c>
      <c r="U985" t="s">
        <v>27</v>
      </c>
    </row>
    <row r="986" spans="1:21" x14ac:dyDescent="0.35">
      <c r="A986">
        <v>435</v>
      </c>
      <c r="B986">
        <v>79</v>
      </c>
      <c r="C986">
        <v>-70</v>
      </c>
      <c r="D986" s="1">
        <v>42314</v>
      </c>
      <c r="E986">
        <v>593</v>
      </c>
      <c r="F986">
        <v>98</v>
      </c>
      <c r="G986" t="s">
        <v>39</v>
      </c>
      <c r="H986" t="s">
        <v>36</v>
      </c>
      <c r="I986">
        <v>30</v>
      </c>
      <c r="J986" t="s">
        <v>40</v>
      </c>
      <c r="K986" t="s">
        <v>45</v>
      </c>
      <c r="L986" t="s">
        <v>46</v>
      </c>
      <c r="M986">
        <v>50</v>
      </c>
      <c r="N986">
        <v>189</v>
      </c>
      <c r="O986" t="s">
        <v>49</v>
      </c>
      <c r="P986">
        <v>100</v>
      </c>
      <c r="Q986">
        <v>160</v>
      </c>
      <c r="R986">
        <v>120</v>
      </c>
      <c r="S986">
        <v>260</v>
      </c>
      <c r="T986">
        <v>64</v>
      </c>
      <c r="U986" t="s">
        <v>27</v>
      </c>
    </row>
    <row r="987" spans="1:21" x14ac:dyDescent="0.35">
      <c r="A987">
        <v>206</v>
      </c>
      <c r="B987">
        <v>96</v>
      </c>
      <c r="C987">
        <v>-75</v>
      </c>
      <c r="D987" s="1">
        <v>42344</v>
      </c>
      <c r="E987">
        <v>683</v>
      </c>
      <c r="F987">
        <v>134</v>
      </c>
      <c r="G987" t="s">
        <v>39</v>
      </c>
      <c r="H987" t="s">
        <v>36</v>
      </c>
      <c r="I987">
        <v>87</v>
      </c>
      <c r="J987" t="s">
        <v>40</v>
      </c>
      <c r="K987" t="s">
        <v>45</v>
      </c>
      <c r="L987" t="s">
        <v>46</v>
      </c>
      <c r="M987">
        <v>25</v>
      </c>
      <c r="N987">
        <v>245</v>
      </c>
      <c r="O987" t="s">
        <v>67</v>
      </c>
      <c r="P987">
        <v>140</v>
      </c>
      <c r="Q987">
        <v>190</v>
      </c>
      <c r="R987">
        <v>100</v>
      </c>
      <c r="S987">
        <v>330</v>
      </c>
      <c r="T987">
        <v>117</v>
      </c>
      <c r="U987" t="s">
        <v>27</v>
      </c>
    </row>
    <row r="988" spans="1:21" x14ac:dyDescent="0.35">
      <c r="A988">
        <v>503</v>
      </c>
      <c r="B988">
        <v>161</v>
      </c>
      <c r="C988">
        <v>25</v>
      </c>
      <c r="D988" t="s">
        <v>657</v>
      </c>
      <c r="E988">
        <v>1267</v>
      </c>
      <c r="F988">
        <v>161</v>
      </c>
      <c r="G988" t="s">
        <v>39</v>
      </c>
      <c r="H988" t="s">
        <v>36</v>
      </c>
      <c r="I988">
        <v>45</v>
      </c>
      <c r="J988" t="s">
        <v>40</v>
      </c>
      <c r="K988" t="s">
        <v>41</v>
      </c>
      <c r="L988" t="s">
        <v>42</v>
      </c>
      <c r="M988">
        <v>135</v>
      </c>
      <c r="N988">
        <v>343</v>
      </c>
      <c r="O988" t="s">
        <v>59</v>
      </c>
      <c r="P988">
        <v>140</v>
      </c>
      <c r="Q988">
        <v>150</v>
      </c>
      <c r="R988">
        <v>110</v>
      </c>
      <c r="S988">
        <v>290</v>
      </c>
      <c r="T988">
        <v>70</v>
      </c>
      <c r="U988" t="s">
        <v>27</v>
      </c>
    </row>
    <row r="989" spans="1:21" x14ac:dyDescent="0.35">
      <c r="A989">
        <v>360</v>
      </c>
      <c r="B989">
        <v>80</v>
      </c>
      <c r="C989">
        <v>-9</v>
      </c>
      <c r="D989" t="s">
        <v>658</v>
      </c>
      <c r="E989">
        <v>1055</v>
      </c>
      <c r="F989">
        <v>94</v>
      </c>
      <c r="G989" t="s">
        <v>39</v>
      </c>
      <c r="H989" t="s">
        <v>36</v>
      </c>
      <c r="I989">
        <v>24</v>
      </c>
      <c r="J989" t="s">
        <v>40</v>
      </c>
      <c r="K989" t="s">
        <v>41</v>
      </c>
      <c r="L989" t="s">
        <v>42</v>
      </c>
      <c r="M989">
        <v>71</v>
      </c>
      <c r="N989">
        <v>185</v>
      </c>
      <c r="O989" t="s">
        <v>67</v>
      </c>
      <c r="P989">
        <v>60</v>
      </c>
      <c r="Q989">
        <v>90</v>
      </c>
      <c r="R989">
        <v>80</v>
      </c>
      <c r="S989">
        <v>150</v>
      </c>
      <c r="T989">
        <v>46</v>
      </c>
      <c r="U989" t="s">
        <v>27</v>
      </c>
    </row>
    <row r="990" spans="1:21" x14ac:dyDescent="0.35">
      <c r="A990">
        <v>503</v>
      </c>
      <c r="B990">
        <v>51</v>
      </c>
      <c r="C990">
        <v>-57</v>
      </c>
      <c r="D990" t="s">
        <v>659</v>
      </c>
      <c r="E990">
        <v>503</v>
      </c>
      <c r="F990">
        <v>71</v>
      </c>
      <c r="G990" t="s">
        <v>39</v>
      </c>
      <c r="H990" t="s">
        <v>36</v>
      </c>
      <c r="I990">
        <v>46</v>
      </c>
      <c r="J990" t="s">
        <v>40</v>
      </c>
      <c r="K990" t="s">
        <v>45</v>
      </c>
      <c r="L990" t="s">
        <v>50</v>
      </c>
      <c r="M990">
        <v>-7</v>
      </c>
      <c r="N990">
        <v>130</v>
      </c>
      <c r="O990" t="s">
        <v>59</v>
      </c>
      <c r="P990">
        <v>70</v>
      </c>
      <c r="Q990">
        <v>100</v>
      </c>
      <c r="R990">
        <v>50</v>
      </c>
      <c r="S990">
        <v>170</v>
      </c>
      <c r="T990">
        <v>76</v>
      </c>
      <c r="U990" t="s">
        <v>35</v>
      </c>
    </row>
    <row r="991" spans="1:21" x14ac:dyDescent="0.35">
      <c r="A991">
        <v>435</v>
      </c>
      <c r="B991">
        <v>65</v>
      </c>
      <c r="C991">
        <v>-37</v>
      </c>
      <c r="D991" t="s">
        <v>660</v>
      </c>
      <c r="E991">
        <v>1053</v>
      </c>
      <c r="F991">
        <v>77</v>
      </c>
      <c r="G991" t="s">
        <v>39</v>
      </c>
      <c r="H991" t="s">
        <v>36</v>
      </c>
      <c r="I991">
        <v>20</v>
      </c>
      <c r="J991" t="s">
        <v>40</v>
      </c>
      <c r="K991" t="s">
        <v>45</v>
      </c>
      <c r="L991" t="s">
        <v>50</v>
      </c>
      <c r="M991">
        <v>53</v>
      </c>
      <c r="N991">
        <v>151</v>
      </c>
      <c r="O991" t="s">
        <v>49</v>
      </c>
      <c r="P991">
        <v>90</v>
      </c>
      <c r="Q991">
        <v>110</v>
      </c>
      <c r="R991">
        <v>90</v>
      </c>
      <c r="S991">
        <v>200</v>
      </c>
      <c r="T991">
        <v>41</v>
      </c>
      <c r="U991" t="s">
        <v>35</v>
      </c>
    </row>
    <row r="992" spans="1:21" x14ac:dyDescent="0.35">
      <c r="A992">
        <v>503</v>
      </c>
      <c r="B992">
        <v>60</v>
      </c>
      <c r="C992">
        <v>-59</v>
      </c>
      <c r="D992" t="s">
        <v>661</v>
      </c>
      <c r="E992">
        <v>463</v>
      </c>
      <c r="F992">
        <v>84</v>
      </c>
      <c r="G992" t="s">
        <v>39</v>
      </c>
      <c r="H992" t="s">
        <v>36</v>
      </c>
      <c r="I992">
        <v>19</v>
      </c>
      <c r="J992" t="s">
        <v>40</v>
      </c>
      <c r="K992" t="s">
        <v>45</v>
      </c>
      <c r="L992" t="s">
        <v>52</v>
      </c>
      <c r="M992">
        <v>31</v>
      </c>
      <c r="N992">
        <v>153</v>
      </c>
      <c r="O992" t="s">
        <v>59</v>
      </c>
      <c r="P992">
        <v>80</v>
      </c>
      <c r="Q992">
        <v>130</v>
      </c>
      <c r="R992">
        <v>90</v>
      </c>
      <c r="S992">
        <v>210</v>
      </c>
      <c r="T992">
        <v>63</v>
      </c>
      <c r="U992" t="s">
        <v>35</v>
      </c>
    </row>
    <row r="993" spans="1:21" x14ac:dyDescent="0.35">
      <c r="A993">
        <v>435</v>
      </c>
      <c r="B993">
        <v>47</v>
      </c>
      <c r="C993">
        <v>-47</v>
      </c>
      <c r="D993" t="s">
        <v>662</v>
      </c>
      <c r="E993">
        <v>375</v>
      </c>
      <c r="F993">
        <v>64</v>
      </c>
      <c r="G993" t="s">
        <v>39</v>
      </c>
      <c r="H993" t="s">
        <v>36</v>
      </c>
      <c r="I993">
        <v>15</v>
      </c>
      <c r="J993" t="s">
        <v>40</v>
      </c>
      <c r="K993" t="s">
        <v>45</v>
      </c>
      <c r="L993" t="s">
        <v>52</v>
      </c>
      <c r="M993">
        <v>33</v>
      </c>
      <c r="N993">
        <v>118</v>
      </c>
      <c r="O993" t="s">
        <v>49</v>
      </c>
      <c r="P993">
        <v>50</v>
      </c>
      <c r="Q993">
        <v>100</v>
      </c>
      <c r="R993">
        <v>80</v>
      </c>
      <c r="S993">
        <v>150</v>
      </c>
      <c r="T993">
        <v>42</v>
      </c>
      <c r="U993" t="s">
        <v>35</v>
      </c>
    </row>
    <row r="994" spans="1:21" x14ac:dyDescent="0.35">
      <c r="A994">
        <v>360</v>
      </c>
      <c r="B994">
        <v>68</v>
      </c>
      <c r="C994">
        <v>-27</v>
      </c>
      <c r="D994" t="s">
        <v>663</v>
      </c>
      <c r="E994">
        <v>438</v>
      </c>
      <c r="F994">
        <v>99</v>
      </c>
      <c r="G994" t="s">
        <v>39</v>
      </c>
      <c r="H994" t="s">
        <v>36</v>
      </c>
      <c r="I994">
        <v>21</v>
      </c>
      <c r="J994" t="s">
        <v>40</v>
      </c>
      <c r="K994" t="s">
        <v>45</v>
      </c>
      <c r="L994" t="s">
        <v>52</v>
      </c>
      <c r="M994">
        <v>83</v>
      </c>
      <c r="N994">
        <v>178</v>
      </c>
      <c r="O994" t="s">
        <v>67</v>
      </c>
      <c r="P994">
        <v>90</v>
      </c>
      <c r="Q994">
        <v>140</v>
      </c>
      <c r="R994">
        <v>110</v>
      </c>
      <c r="S994">
        <v>230</v>
      </c>
      <c r="T994">
        <v>43</v>
      </c>
      <c r="U994" t="s">
        <v>35</v>
      </c>
    </row>
    <row r="995" spans="1:21" x14ac:dyDescent="0.35">
      <c r="A995">
        <v>206</v>
      </c>
      <c r="B995">
        <v>22</v>
      </c>
      <c r="C995">
        <v>-5</v>
      </c>
      <c r="D995" t="s">
        <v>664</v>
      </c>
      <c r="E995">
        <v>573</v>
      </c>
      <c r="F995">
        <v>29</v>
      </c>
      <c r="G995" t="s">
        <v>39</v>
      </c>
      <c r="H995" t="s">
        <v>36</v>
      </c>
      <c r="I995">
        <v>7</v>
      </c>
      <c r="J995" t="s">
        <v>40</v>
      </c>
      <c r="K995" t="s">
        <v>41</v>
      </c>
      <c r="L995" t="s">
        <v>55</v>
      </c>
      <c r="M995">
        <v>15</v>
      </c>
      <c r="N995">
        <v>54</v>
      </c>
      <c r="O995" t="s">
        <v>67</v>
      </c>
      <c r="P995">
        <v>10</v>
      </c>
      <c r="Q995">
        <v>20</v>
      </c>
      <c r="R995">
        <v>20</v>
      </c>
      <c r="S995">
        <v>30</v>
      </c>
      <c r="T995">
        <v>19</v>
      </c>
      <c r="U995" t="s">
        <v>35</v>
      </c>
    </row>
    <row r="996" spans="1:21" x14ac:dyDescent="0.35">
      <c r="A996">
        <v>775</v>
      </c>
      <c r="B996">
        <v>21</v>
      </c>
      <c r="C996">
        <v>1</v>
      </c>
      <c r="D996" t="s">
        <v>665</v>
      </c>
      <c r="E996">
        <v>846</v>
      </c>
      <c r="F996">
        <v>31</v>
      </c>
      <c r="G996" t="s">
        <v>39</v>
      </c>
      <c r="H996" t="s">
        <v>36</v>
      </c>
      <c r="I996">
        <v>5</v>
      </c>
      <c r="J996" t="s">
        <v>40</v>
      </c>
      <c r="K996" t="s">
        <v>41</v>
      </c>
      <c r="L996" t="s">
        <v>53</v>
      </c>
      <c r="M996">
        <v>21</v>
      </c>
      <c r="N996">
        <v>55</v>
      </c>
      <c r="O996" t="s">
        <v>48</v>
      </c>
      <c r="P996">
        <v>10</v>
      </c>
      <c r="Q996">
        <v>20</v>
      </c>
      <c r="R996">
        <v>20</v>
      </c>
      <c r="S996">
        <v>30</v>
      </c>
      <c r="T996">
        <v>17</v>
      </c>
      <c r="U996" t="s">
        <v>35</v>
      </c>
    </row>
    <row r="997" spans="1:21" x14ac:dyDescent="0.35">
      <c r="A997">
        <v>435</v>
      </c>
      <c r="B997">
        <v>103</v>
      </c>
      <c r="C997">
        <v>19</v>
      </c>
      <c r="D997" t="s">
        <v>666</v>
      </c>
      <c r="E997">
        <v>564</v>
      </c>
      <c r="F997">
        <v>133</v>
      </c>
      <c r="G997" t="s">
        <v>39</v>
      </c>
      <c r="H997" t="s">
        <v>36</v>
      </c>
      <c r="I997">
        <v>33</v>
      </c>
      <c r="J997" t="s">
        <v>40</v>
      </c>
      <c r="K997" t="s">
        <v>41</v>
      </c>
      <c r="L997" t="s">
        <v>53</v>
      </c>
      <c r="M997">
        <v>129</v>
      </c>
      <c r="N997">
        <v>251</v>
      </c>
      <c r="O997" t="s">
        <v>49</v>
      </c>
      <c r="P997">
        <v>80</v>
      </c>
      <c r="Q997">
        <v>130</v>
      </c>
      <c r="R997">
        <v>110</v>
      </c>
      <c r="S997">
        <v>210</v>
      </c>
      <c r="T997">
        <v>46</v>
      </c>
      <c r="U997" t="s">
        <v>35</v>
      </c>
    </row>
    <row r="998" spans="1:21" x14ac:dyDescent="0.35">
      <c r="A998">
        <v>702</v>
      </c>
      <c r="B998">
        <v>125</v>
      </c>
      <c r="C998">
        <v>-21</v>
      </c>
      <c r="D998" t="s">
        <v>667</v>
      </c>
      <c r="E998">
        <v>898</v>
      </c>
      <c r="F998">
        <v>173</v>
      </c>
      <c r="G998" t="s">
        <v>39</v>
      </c>
      <c r="H998" t="s">
        <v>36</v>
      </c>
      <c r="I998">
        <v>113</v>
      </c>
      <c r="J998" t="s">
        <v>23</v>
      </c>
      <c r="K998" t="s">
        <v>24</v>
      </c>
      <c r="L998" t="s">
        <v>61</v>
      </c>
      <c r="M998">
        <v>39</v>
      </c>
      <c r="N998">
        <v>318</v>
      </c>
      <c r="O998" t="s">
        <v>48</v>
      </c>
      <c r="P998">
        <v>90</v>
      </c>
      <c r="Q998">
        <v>150</v>
      </c>
      <c r="R998">
        <v>60</v>
      </c>
      <c r="S998">
        <v>240</v>
      </c>
      <c r="T998">
        <v>147</v>
      </c>
      <c r="U998" t="s">
        <v>27</v>
      </c>
    </row>
    <row r="999" spans="1:21" x14ac:dyDescent="0.35">
      <c r="A999">
        <v>360</v>
      </c>
      <c r="B999">
        <v>125</v>
      </c>
      <c r="C999">
        <v>41</v>
      </c>
      <c r="D999" t="s">
        <v>668</v>
      </c>
      <c r="E999">
        <v>1119</v>
      </c>
      <c r="F999">
        <v>188</v>
      </c>
      <c r="G999" t="s">
        <v>39</v>
      </c>
      <c r="H999" t="s">
        <v>36</v>
      </c>
      <c r="I999">
        <v>41</v>
      </c>
      <c r="J999" t="s">
        <v>23</v>
      </c>
      <c r="K999" t="s">
        <v>24</v>
      </c>
      <c r="L999" t="s">
        <v>61</v>
      </c>
      <c r="M999">
        <v>171</v>
      </c>
      <c r="N999">
        <v>334</v>
      </c>
      <c r="O999" t="s">
        <v>67</v>
      </c>
      <c r="P999">
        <v>90</v>
      </c>
      <c r="Q999">
        <v>160</v>
      </c>
      <c r="R999">
        <v>130</v>
      </c>
      <c r="S999">
        <v>250</v>
      </c>
      <c r="T999">
        <v>73</v>
      </c>
      <c r="U999" t="s">
        <v>27</v>
      </c>
    </row>
    <row r="1000" spans="1:21" x14ac:dyDescent="0.35">
      <c r="A1000">
        <v>775</v>
      </c>
      <c r="B1000">
        <v>154</v>
      </c>
      <c r="C1000">
        <v>58</v>
      </c>
      <c r="D1000" t="s">
        <v>669</v>
      </c>
      <c r="E1000">
        <v>1132</v>
      </c>
      <c r="F1000">
        <v>213</v>
      </c>
      <c r="G1000" t="s">
        <v>39</v>
      </c>
      <c r="H1000" t="s">
        <v>36</v>
      </c>
      <c r="I1000">
        <v>50</v>
      </c>
      <c r="J1000" t="s">
        <v>23</v>
      </c>
      <c r="K1000" t="s">
        <v>24</v>
      </c>
      <c r="L1000" t="s">
        <v>25</v>
      </c>
      <c r="M1000">
        <v>178</v>
      </c>
      <c r="N1000">
        <v>391</v>
      </c>
      <c r="O1000" t="s">
        <v>48</v>
      </c>
      <c r="P1000">
        <v>120</v>
      </c>
      <c r="Q1000">
        <v>170</v>
      </c>
      <c r="R1000">
        <v>120</v>
      </c>
      <c r="S1000">
        <v>290</v>
      </c>
      <c r="T1000">
        <v>93</v>
      </c>
      <c r="U1000" t="s">
        <v>27</v>
      </c>
    </row>
    <row r="1001" spans="1:21" x14ac:dyDescent="0.35">
      <c r="A1001">
        <v>541</v>
      </c>
      <c r="B1001">
        <v>90</v>
      </c>
      <c r="C1001">
        <v>18</v>
      </c>
      <c r="D1001" t="s">
        <v>670</v>
      </c>
      <c r="E1001">
        <v>572</v>
      </c>
      <c r="F1001">
        <v>115</v>
      </c>
      <c r="G1001" t="s">
        <v>39</v>
      </c>
      <c r="H1001" t="s">
        <v>36</v>
      </c>
      <c r="I1001">
        <v>29</v>
      </c>
      <c r="J1001" t="s">
        <v>23</v>
      </c>
      <c r="K1001" t="s">
        <v>24</v>
      </c>
      <c r="L1001" t="s">
        <v>25</v>
      </c>
      <c r="M1001">
        <v>108</v>
      </c>
      <c r="N1001">
        <v>218</v>
      </c>
      <c r="O1001" t="s">
        <v>59</v>
      </c>
      <c r="P1001">
        <v>60</v>
      </c>
      <c r="Q1001">
        <v>100</v>
      </c>
      <c r="R1001">
        <v>90</v>
      </c>
      <c r="S1001">
        <v>160</v>
      </c>
      <c r="T1001">
        <v>42</v>
      </c>
      <c r="U1001" t="s">
        <v>27</v>
      </c>
    </row>
    <row r="1002" spans="1:21" x14ac:dyDescent="0.35">
      <c r="A1002">
        <v>775</v>
      </c>
      <c r="B1002">
        <v>122</v>
      </c>
      <c r="C1002">
        <v>39</v>
      </c>
      <c r="D1002" t="s">
        <v>671</v>
      </c>
      <c r="E1002">
        <v>789</v>
      </c>
      <c r="F1002">
        <v>176</v>
      </c>
      <c r="G1002" t="s">
        <v>39</v>
      </c>
      <c r="H1002" t="s">
        <v>36</v>
      </c>
      <c r="I1002">
        <v>39</v>
      </c>
      <c r="J1002" t="s">
        <v>23</v>
      </c>
      <c r="K1002" t="s">
        <v>24</v>
      </c>
      <c r="L1002" t="s">
        <v>28</v>
      </c>
      <c r="M1002">
        <v>169</v>
      </c>
      <c r="N1002">
        <v>318</v>
      </c>
      <c r="O1002" t="s">
        <v>48</v>
      </c>
      <c r="P1002">
        <v>90</v>
      </c>
      <c r="Q1002">
        <v>150</v>
      </c>
      <c r="R1002">
        <v>130</v>
      </c>
      <c r="S1002">
        <v>240</v>
      </c>
      <c r="T1002">
        <v>62</v>
      </c>
      <c r="U1002" t="s">
        <v>27</v>
      </c>
    </row>
    <row r="1003" spans="1:21" x14ac:dyDescent="0.35">
      <c r="A1003">
        <v>435</v>
      </c>
      <c r="B1003">
        <v>86</v>
      </c>
      <c r="C1003">
        <v>-40</v>
      </c>
      <c r="D1003" t="s">
        <v>672</v>
      </c>
      <c r="E1003">
        <v>1698</v>
      </c>
      <c r="F1003">
        <v>23</v>
      </c>
      <c r="G1003" t="s">
        <v>39</v>
      </c>
      <c r="H1003" t="s">
        <v>36</v>
      </c>
      <c r="I1003">
        <v>26</v>
      </c>
      <c r="J1003" t="s">
        <v>23</v>
      </c>
      <c r="K1003" t="s">
        <v>24</v>
      </c>
      <c r="L1003" t="s">
        <v>28</v>
      </c>
      <c r="M1003">
        <v>-40</v>
      </c>
      <c r="N1003">
        <v>116</v>
      </c>
      <c r="O1003" t="s">
        <v>49</v>
      </c>
      <c r="P1003">
        <v>60</v>
      </c>
      <c r="Q1003">
        <v>20</v>
      </c>
      <c r="R1003">
        <v>0</v>
      </c>
      <c r="S1003">
        <v>80</v>
      </c>
      <c r="T1003">
        <v>50</v>
      </c>
      <c r="U1003" t="s">
        <v>27</v>
      </c>
    </row>
    <row r="1004" spans="1:21" x14ac:dyDescent="0.35">
      <c r="A1004">
        <v>775</v>
      </c>
      <c r="B1004">
        <v>257</v>
      </c>
      <c r="C1004">
        <v>202</v>
      </c>
      <c r="D1004" t="s">
        <v>673</v>
      </c>
      <c r="E1004">
        <v>1662</v>
      </c>
      <c r="F1004">
        <v>341</v>
      </c>
      <c r="G1004" t="s">
        <v>39</v>
      </c>
      <c r="H1004" t="s">
        <v>36</v>
      </c>
      <c r="I1004">
        <v>84</v>
      </c>
      <c r="J1004" t="s">
        <v>23</v>
      </c>
      <c r="K1004" t="s">
        <v>32</v>
      </c>
      <c r="L1004" t="s">
        <v>33</v>
      </c>
      <c r="M1004">
        <v>332</v>
      </c>
      <c r="N1004">
        <v>637</v>
      </c>
      <c r="O1004" t="s">
        <v>48</v>
      </c>
      <c r="P1004">
        <v>110</v>
      </c>
      <c r="Q1004">
        <v>180</v>
      </c>
      <c r="R1004">
        <v>130</v>
      </c>
      <c r="S1004">
        <v>290</v>
      </c>
      <c r="T1004">
        <v>117</v>
      </c>
      <c r="U1004" t="s">
        <v>35</v>
      </c>
    </row>
    <row r="1005" spans="1:21" x14ac:dyDescent="0.35">
      <c r="A1005">
        <v>971</v>
      </c>
      <c r="B1005">
        <v>21</v>
      </c>
      <c r="C1005">
        <v>4</v>
      </c>
      <c r="D1005" t="s">
        <v>674</v>
      </c>
      <c r="E1005">
        <v>480</v>
      </c>
      <c r="F1005">
        <v>32</v>
      </c>
      <c r="G1005" t="s">
        <v>39</v>
      </c>
      <c r="H1005" t="s">
        <v>36</v>
      </c>
      <c r="I1005">
        <v>5</v>
      </c>
      <c r="J1005" t="s">
        <v>23</v>
      </c>
      <c r="K1005" t="s">
        <v>32</v>
      </c>
      <c r="L1005" t="s">
        <v>33</v>
      </c>
      <c r="M1005">
        <v>24</v>
      </c>
      <c r="N1005">
        <v>56</v>
      </c>
      <c r="O1005" t="s">
        <v>59</v>
      </c>
      <c r="P1005">
        <v>0</v>
      </c>
      <c r="Q1005">
        <v>20</v>
      </c>
      <c r="R1005">
        <v>20</v>
      </c>
      <c r="S1005">
        <v>20</v>
      </c>
      <c r="T1005">
        <v>16</v>
      </c>
      <c r="U1005" t="s">
        <v>35</v>
      </c>
    </row>
    <row r="1006" spans="1:21" x14ac:dyDescent="0.35">
      <c r="A1006">
        <v>775</v>
      </c>
      <c r="B1006">
        <v>239</v>
      </c>
      <c r="C1006">
        <v>141</v>
      </c>
      <c r="D1006" s="1">
        <v>42011</v>
      </c>
      <c r="E1006">
        <v>1755</v>
      </c>
      <c r="F1006">
        <v>239</v>
      </c>
      <c r="G1006" t="s">
        <v>39</v>
      </c>
      <c r="H1006" t="s">
        <v>36</v>
      </c>
      <c r="I1006">
        <v>66</v>
      </c>
      <c r="J1006" t="s">
        <v>23</v>
      </c>
      <c r="K1006" t="s">
        <v>32</v>
      </c>
      <c r="L1006" t="s">
        <v>70</v>
      </c>
      <c r="M1006">
        <v>221</v>
      </c>
      <c r="N1006">
        <v>509</v>
      </c>
      <c r="O1006" t="s">
        <v>48</v>
      </c>
      <c r="P1006">
        <v>110</v>
      </c>
      <c r="Q1006">
        <v>120</v>
      </c>
      <c r="R1006">
        <v>80</v>
      </c>
      <c r="S1006">
        <v>230</v>
      </c>
      <c r="T1006">
        <v>90</v>
      </c>
      <c r="U1006" t="s">
        <v>35</v>
      </c>
    </row>
    <row r="1007" spans="1:21" x14ac:dyDescent="0.35">
      <c r="A1007">
        <v>702</v>
      </c>
      <c r="B1007">
        <v>255</v>
      </c>
      <c r="C1007">
        <v>-369</v>
      </c>
      <c r="D1007" s="1">
        <v>42042</v>
      </c>
      <c r="E1007">
        <v>7058</v>
      </c>
      <c r="F1007">
        <v>-255</v>
      </c>
      <c r="G1007" t="s">
        <v>39</v>
      </c>
      <c r="H1007" t="s">
        <v>36</v>
      </c>
      <c r="I1007">
        <v>96</v>
      </c>
      <c r="J1007" t="s">
        <v>23</v>
      </c>
      <c r="K1007" t="s">
        <v>32</v>
      </c>
      <c r="L1007" t="s">
        <v>37</v>
      </c>
      <c r="M1007">
        <v>-539</v>
      </c>
      <c r="N1007">
        <v>22</v>
      </c>
      <c r="O1007" t="s">
        <v>48</v>
      </c>
      <c r="P1007">
        <v>110</v>
      </c>
      <c r="Q1007">
        <v>-110</v>
      </c>
      <c r="R1007">
        <v>-170</v>
      </c>
      <c r="S1007">
        <v>0</v>
      </c>
      <c r="T1007">
        <v>129</v>
      </c>
      <c r="U1007" t="s">
        <v>35</v>
      </c>
    </row>
    <row r="1008" spans="1:21" x14ac:dyDescent="0.35">
      <c r="A1008">
        <v>435</v>
      </c>
      <c r="B1008">
        <v>25</v>
      </c>
      <c r="C1008">
        <v>-28</v>
      </c>
      <c r="D1008" s="1">
        <v>42070</v>
      </c>
      <c r="E1008">
        <v>209</v>
      </c>
      <c r="F1008">
        <v>31</v>
      </c>
      <c r="G1008" t="s">
        <v>39</v>
      </c>
      <c r="H1008" t="s">
        <v>36</v>
      </c>
      <c r="I1008">
        <v>9</v>
      </c>
      <c r="J1008" t="s">
        <v>23</v>
      </c>
      <c r="K1008" t="s">
        <v>32</v>
      </c>
      <c r="L1008" t="s">
        <v>37</v>
      </c>
      <c r="M1008">
        <v>-18</v>
      </c>
      <c r="N1008">
        <v>60</v>
      </c>
      <c r="O1008" t="s">
        <v>49</v>
      </c>
      <c r="P1008">
        <v>0</v>
      </c>
      <c r="Q1008">
        <v>20</v>
      </c>
      <c r="R1008">
        <v>10</v>
      </c>
      <c r="S1008">
        <v>20</v>
      </c>
      <c r="T1008">
        <v>43</v>
      </c>
      <c r="U1008" t="s">
        <v>35</v>
      </c>
    </row>
    <row r="1009" spans="1:21" x14ac:dyDescent="0.35">
      <c r="A1009">
        <v>626</v>
      </c>
      <c r="B1009">
        <v>173</v>
      </c>
      <c r="C1009">
        <v>-58</v>
      </c>
      <c r="D1009" s="1">
        <v>42101</v>
      </c>
      <c r="E1009">
        <v>3909</v>
      </c>
      <c r="F1009">
        <v>-27</v>
      </c>
      <c r="G1009" t="s">
        <v>21</v>
      </c>
      <c r="H1009" t="s">
        <v>36</v>
      </c>
      <c r="I1009">
        <v>57</v>
      </c>
      <c r="J1009" t="s">
        <v>40</v>
      </c>
      <c r="K1009" t="s">
        <v>45</v>
      </c>
      <c r="L1009" t="s">
        <v>46</v>
      </c>
      <c r="M1009">
        <v>-188</v>
      </c>
      <c r="N1009">
        <v>156</v>
      </c>
      <c r="O1009" t="s">
        <v>38</v>
      </c>
      <c r="P1009">
        <v>200</v>
      </c>
      <c r="Q1009">
        <v>-30</v>
      </c>
      <c r="R1009">
        <v>-130</v>
      </c>
      <c r="S1009">
        <v>170</v>
      </c>
      <c r="T1009">
        <v>100</v>
      </c>
      <c r="U1009" t="s">
        <v>27</v>
      </c>
    </row>
    <row r="1010" spans="1:21" x14ac:dyDescent="0.35">
      <c r="A1010">
        <v>213</v>
      </c>
      <c r="B1010">
        <v>228</v>
      </c>
      <c r="C1010">
        <v>102</v>
      </c>
      <c r="D1010" s="1">
        <v>42131</v>
      </c>
      <c r="E1010">
        <v>1691</v>
      </c>
      <c r="F1010">
        <v>304</v>
      </c>
      <c r="G1010" t="s">
        <v>21</v>
      </c>
      <c r="H1010" t="s">
        <v>36</v>
      </c>
      <c r="I1010">
        <v>75</v>
      </c>
      <c r="J1010" t="s">
        <v>40</v>
      </c>
      <c r="K1010" t="s">
        <v>41</v>
      </c>
      <c r="L1010" t="s">
        <v>42</v>
      </c>
      <c r="M1010">
        <v>292</v>
      </c>
      <c r="N1010">
        <v>567</v>
      </c>
      <c r="O1010" t="s">
        <v>38</v>
      </c>
      <c r="P1010">
        <v>220</v>
      </c>
      <c r="Q1010">
        <v>290</v>
      </c>
      <c r="R1010">
        <v>190</v>
      </c>
      <c r="S1010">
        <v>510</v>
      </c>
      <c r="T1010">
        <v>107</v>
      </c>
      <c r="U1010" t="s">
        <v>27</v>
      </c>
    </row>
    <row r="1011" spans="1:21" x14ac:dyDescent="0.35">
      <c r="A1011">
        <v>916</v>
      </c>
      <c r="B1011">
        <v>113</v>
      </c>
      <c r="C1011">
        <v>-33</v>
      </c>
      <c r="D1011" s="1">
        <v>42162</v>
      </c>
      <c r="E1011">
        <v>2758</v>
      </c>
      <c r="F1011">
        <v>3</v>
      </c>
      <c r="G1011" t="s">
        <v>21</v>
      </c>
      <c r="H1011" t="s">
        <v>36</v>
      </c>
      <c r="I1011">
        <v>36</v>
      </c>
      <c r="J1011" t="s">
        <v>40</v>
      </c>
      <c r="K1011" t="s">
        <v>45</v>
      </c>
      <c r="L1011" t="s">
        <v>50</v>
      </c>
      <c r="M1011">
        <v>-83</v>
      </c>
      <c r="N1011">
        <v>124</v>
      </c>
      <c r="O1011" t="s">
        <v>38</v>
      </c>
      <c r="P1011">
        <v>130</v>
      </c>
      <c r="Q1011">
        <v>0</v>
      </c>
      <c r="R1011">
        <v>-50</v>
      </c>
      <c r="S1011">
        <v>130</v>
      </c>
      <c r="T1011">
        <v>59</v>
      </c>
      <c r="U1011" t="s">
        <v>35</v>
      </c>
    </row>
    <row r="1012" spans="1:21" x14ac:dyDescent="0.35">
      <c r="A1012">
        <v>213</v>
      </c>
      <c r="B1012">
        <v>249</v>
      </c>
      <c r="C1012">
        <v>39</v>
      </c>
      <c r="D1012" s="1">
        <v>42192</v>
      </c>
      <c r="E1012">
        <v>2580</v>
      </c>
      <c r="F1012">
        <v>374</v>
      </c>
      <c r="G1012" t="s">
        <v>21</v>
      </c>
      <c r="H1012" t="s">
        <v>36</v>
      </c>
      <c r="I1012">
        <v>87</v>
      </c>
      <c r="J1012" t="s">
        <v>40</v>
      </c>
      <c r="K1012" t="s">
        <v>45</v>
      </c>
      <c r="L1012" t="s">
        <v>52</v>
      </c>
      <c r="M1012">
        <v>349</v>
      </c>
      <c r="N1012">
        <v>664</v>
      </c>
      <c r="O1012" t="s">
        <v>38</v>
      </c>
      <c r="P1012">
        <v>290</v>
      </c>
      <c r="Q1012">
        <v>450</v>
      </c>
      <c r="R1012">
        <v>310</v>
      </c>
      <c r="S1012">
        <v>740</v>
      </c>
      <c r="T1012">
        <v>139</v>
      </c>
      <c r="U1012" t="s">
        <v>35</v>
      </c>
    </row>
    <row r="1013" spans="1:21" x14ac:dyDescent="0.35">
      <c r="A1013">
        <v>951</v>
      </c>
      <c r="B1013">
        <v>211</v>
      </c>
      <c r="C1013">
        <v>51</v>
      </c>
      <c r="D1013" s="1">
        <v>42223</v>
      </c>
      <c r="E1013">
        <v>1778</v>
      </c>
      <c r="F1013">
        <v>212</v>
      </c>
      <c r="G1013" t="s">
        <v>21</v>
      </c>
      <c r="H1013" t="s">
        <v>36</v>
      </c>
      <c r="I1013">
        <v>59</v>
      </c>
      <c r="J1013" t="s">
        <v>40</v>
      </c>
      <c r="K1013" t="s">
        <v>41</v>
      </c>
      <c r="L1013" t="s">
        <v>55</v>
      </c>
      <c r="M1013">
        <v>191</v>
      </c>
      <c r="N1013">
        <v>451</v>
      </c>
      <c r="O1013" t="s">
        <v>38</v>
      </c>
      <c r="P1013">
        <v>200</v>
      </c>
      <c r="Q1013">
        <v>210</v>
      </c>
      <c r="R1013">
        <v>140</v>
      </c>
      <c r="S1013">
        <v>410</v>
      </c>
      <c r="T1013">
        <v>83</v>
      </c>
      <c r="U1013" t="s">
        <v>35</v>
      </c>
    </row>
    <row r="1014" spans="1:21" x14ac:dyDescent="0.35">
      <c r="A1014">
        <v>916</v>
      </c>
      <c r="B1014">
        <v>121</v>
      </c>
      <c r="C1014">
        <v>-1</v>
      </c>
      <c r="D1014" s="1">
        <v>42254</v>
      </c>
      <c r="E1014">
        <v>912</v>
      </c>
      <c r="F1014">
        <v>168</v>
      </c>
      <c r="G1014" t="s">
        <v>21</v>
      </c>
      <c r="H1014" t="s">
        <v>36</v>
      </c>
      <c r="I1014">
        <v>109</v>
      </c>
      <c r="J1014" t="s">
        <v>40</v>
      </c>
      <c r="K1014" t="s">
        <v>41</v>
      </c>
      <c r="L1014" t="s">
        <v>53</v>
      </c>
      <c r="M1014">
        <v>39</v>
      </c>
      <c r="N1014">
        <v>308</v>
      </c>
      <c r="O1014" t="s">
        <v>38</v>
      </c>
      <c r="P1014">
        <v>110</v>
      </c>
      <c r="Q1014">
        <v>170</v>
      </c>
      <c r="R1014">
        <v>40</v>
      </c>
      <c r="S1014">
        <v>280</v>
      </c>
      <c r="T1014">
        <v>142</v>
      </c>
      <c r="U1014" t="s">
        <v>35</v>
      </c>
    </row>
    <row r="1015" spans="1:21" x14ac:dyDescent="0.35">
      <c r="A1015">
        <v>760</v>
      </c>
      <c r="B1015">
        <v>81</v>
      </c>
      <c r="C1015">
        <v>45</v>
      </c>
      <c r="D1015" s="1">
        <v>42284</v>
      </c>
      <c r="E1015">
        <v>984</v>
      </c>
      <c r="F1015">
        <v>117</v>
      </c>
      <c r="G1015" t="s">
        <v>21</v>
      </c>
      <c r="H1015" t="s">
        <v>36</v>
      </c>
      <c r="I1015">
        <v>22</v>
      </c>
      <c r="J1015" t="s">
        <v>23</v>
      </c>
      <c r="K1015" t="s">
        <v>24</v>
      </c>
      <c r="L1015" t="s">
        <v>61</v>
      </c>
      <c r="M1015">
        <v>125</v>
      </c>
      <c r="N1015">
        <v>211</v>
      </c>
      <c r="O1015" t="s">
        <v>38</v>
      </c>
      <c r="P1015">
        <v>70</v>
      </c>
      <c r="Q1015">
        <v>110</v>
      </c>
      <c r="R1015">
        <v>80</v>
      </c>
      <c r="S1015">
        <v>180</v>
      </c>
      <c r="T1015">
        <v>33</v>
      </c>
      <c r="U1015" t="s">
        <v>27</v>
      </c>
    </row>
    <row r="1016" spans="1:21" x14ac:dyDescent="0.35">
      <c r="A1016">
        <v>510</v>
      </c>
      <c r="B1016">
        <v>225</v>
      </c>
      <c r="C1016">
        <v>98</v>
      </c>
      <c r="D1016" s="1">
        <v>42315</v>
      </c>
      <c r="E1016">
        <v>1272</v>
      </c>
      <c r="F1016">
        <v>265</v>
      </c>
      <c r="G1016" t="s">
        <v>21</v>
      </c>
      <c r="H1016" t="s">
        <v>36</v>
      </c>
      <c r="I1016">
        <v>69</v>
      </c>
      <c r="J1016" t="s">
        <v>23</v>
      </c>
      <c r="K1016" t="s">
        <v>24</v>
      </c>
      <c r="L1016" t="s">
        <v>25</v>
      </c>
      <c r="M1016">
        <v>258</v>
      </c>
      <c r="N1016">
        <v>522</v>
      </c>
      <c r="O1016" t="s">
        <v>38</v>
      </c>
      <c r="P1016">
        <v>210</v>
      </c>
      <c r="Q1016">
        <v>240</v>
      </c>
      <c r="R1016">
        <v>160</v>
      </c>
      <c r="S1016">
        <v>450</v>
      </c>
      <c r="T1016">
        <v>91</v>
      </c>
      <c r="U1016" t="s">
        <v>27</v>
      </c>
    </row>
    <row r="1017" spans="1:21" x14ac:dyDescent="0.35">
      <c r="A1017">
        <v>805</v>
      </c>
      <c r="B1017">
        <v>118</v>
      </c>
      <c r="C1017">
        <v>80</v>
      </c>
      <c r="D1017" s="1">
        <v>42345</v>
      </c>
      <c r="E1017">
        <v>930</v>
      </c>
      <c r="F1017">
        <v>172</v>
      </c>
      <c r="G1017" t="s">
        <v>21</v>
      </c>
      <c r="H1017" t="s">
        <v>36</v>
      </c>
      <c r="I1017">
        <v>33</v>
      </c>
      <c r="J1017" t="s">
        <v>23</v>
      </c>
      <c r="K1017" t="s">
        <v>32</v>
      </c>
      <c r="L1017" t="s">
        <v>33</v>
      </c>
      <c r="M1017">
        <v>190</v>
      </c>
      <c r="N1017">
        <v>309</v>
      </c>
      <c r="O1017" t="s">
        <v>38</v>
      </c>
      <c r="P1017">
        <v>80</v>
      </c>
      <c r="Q1017">
        <v>130</v>
      </c>
      <c r="R1017">
        <v>110</v>
      </c>
      <c r="S1017">
        <v>210</v>
      </c>
      <c r="T1017">
        <v>44</v>
      </c>
      <c r="U1017" t="s">
        <v>35</v>
      </c>
    </row>
    <row r="1018" spans="1:21" x14ac:dyDescent="0.35">
      <c r="A1018">
        <v>435</v>
      </c>
      <c r="B1018">
        <v>82</v>
      </c>
      <c r="C1018">
        <v>-4</v>
      </c>
      <c r="D1018" t="s">
        <v>675</v>
      </c>
      <c r="E1018">
        <v>601</v>
      </c>
      <c r="F1018">
        <v>102</v>
      </c>
      <c r="G1018" t="s">
        <v>39</v>
      </c>
      <c r="H1018" t="s">
        <v>36</v>
      </c>
      <c r="I1018">
        <v>31</v>
      </c>
      <c r="J1018" t="s">
        <v>40</v>
      </c>
      <c r="K1018" t="s">
        <v>45</v>
      </c>
      <c r="L1018" t="s">
        <v>46</v>
      </c>
      <c r="M1018">
        <v>56</v>
      </c>
      <c r="N1018">
        <v>196</v>
      </c>
      <c r="O1018" t="s">
        <v>49</v>
      </c>
      <c r="P1018">
        <v>90</v>
      </c>
      <c r="Q1018">
        <v>120</v>
      </c>
      <c r="R1018">
        <v>60</v>
      </c>
      <c r="S1018">
        <v>210</v>
      </c>
      <c r="T1018">
        <v>64</v>
      </c>
      <c r="U1018" t="s">
        <v>27</v>
      </c>
    </row>
    <row r="1019" spans="1:21" x14ac:dyDescent="0.35">
      <c r="A1019">
        <v>509</v>
      </c>
      <c r="B1019">
        <v>94</v>
      </c>
      <c r="C1019">
        <v>-16</v>
      </c>
      <c r="D1019" t="s">
        <v>676</v>
      </c>
      <c r="E1019">
        <v>694</v>
      </c>
      <c r="F1019">
        <v>130</v>
      </c>
      <c r="G1019" t="s">
        <v>39</v>
      </c>
      <c r="H1019" t="s">
        <v>36</v>
      </c>
      <c r="I1019">
        <v>85</v>
      </c>
      <c r="J1019" t="s">
        <v>40</v>
      </c>
      <c r="K1019" t="s">
        <v>45</v>
      </c>
      <c r="L1019" t="s">
        <v>46</v>
      </c>
      <c r="M1019">
        <v>24</v>
      </c>
      <c r="N1019">
        <v>239</v>
      </c>
      <c r="O1019" t="s">
        <v>67</v>
      </c>
      <c r="P1019">
        <v>110</v>
      </c>
      <c r="Q1019">
        <v>150</v>
      </c>
      <c r="R1019">
        <v>40</v>
      </c>
      <c r="S1019">
        <v>260</v>
      </c>
      <c r="T1019">
        <v>114</v>
      </c>
      <c r="U1019" t="s">
        <v>27</v>
      </c>
    </row>
    <row r="1020" spans="1:21" x14ac:dyDescent="0.35">
      <c r="A1020">
        <v>971</v>
      </c>
      <c r="B1020">
        <v>181</v>
      </c>
      <c r="C1020">
        <v>40</v>
      </c>
      <c r="D1020" t="s">
        <v>677</v>
      </c>
      <c r="E1020">
        <v>1283</v>
      </c>
      <c r="F1020">
        <v>182</v>
      </c>
      <c r="G1020" t="s">
        <v>39</v>
      </c>
      <c r="H1020" t="s">
        <v>36</v>
      </c>
      <c r="I1020">
        <v>50</v>
      </c>
      <c r="J1020" t="s">
        <v>40</v>
      </c>
      <c r="K1020" t="s">
        <v>41</v>
      </c>
      <c r="L1020" t="s">
        <v>42</v>
      </c>
      <c r="M1020">
        <v>160</v>
      </c>
      <c r="N1020">
        <v>387</v>
      </c>
      <c r="O1020" t="s">
        <v>59</v>
      </c>
      <c r="P1020">
        <v>170</v>
      </c>
      <c r="Q1020">
        <v>180</v>
      </c>
      <c r="R1020">
        <v>120</v>
      </c>
      <c r="S1020">
        <v>350</v>
      </c>
      <c r="T1020">
        <v>74</v>
      </c>
      <c r="U1020" t="s">
        <v>27</v>
      </c>
    </row>
    <row r="1021" spans="1:21" x14ac:dyDescent="0.35">
      <c r="A1021">
        <v>435</v>
      </c>
      <c r="B1021">
        <v>69</v>
      </c>
      <c r="C1021">
        <v>8</v>
      </c>
      <c r="D1021" t="s">
        <v>678</v>
      </c>
      <c r="E1021">
        <v>1060</v>
      </c>
      <c r="F1021">
        <v>81</v>
      </c>
      <c r="G1021" t="s">
        <v>39</v>
      </c>
      <c r="H1021" t="s">
        <v>36</v>
      </c>
      <c r="I1021">
        <v>21</v>
      </c>
      <c r="J1021" t="s">
        <v>40</v>
      </c>
      <c r="K1021" t="s">
        <v>45</v>
      </c>
      <c r="L1021" t="s">
        <v>50</v>
      </c>
      <c r="M1021">
        <v>58</v>
      </c>
      <c r="N1021">
        <v>160</v>
      </c>
      <c r="O1021" t="s">
        <v>49</v>
      </c>
      <c r="P1021">
        <v>80</v>
      </c>
      <c r="Q1021">
        <v>90</v>
      </c>
      <c r="R1021">
        <v>50</v>
      </c>
      <c r="S1021">
        <v>170</v>
      </c>
      <c r="T1021">
        <v>42</v>
      </c>
      <c r="U1021" t="s">
        <v>35</v>
      </c>
    </row>
    <row r="1022" spans="1:21" x14ac:dyDescent="0.35">
      <c r="A1022">
        <v>541</v>
      </c>
      <c r="B1022">
        <v>53</v>
      </c>
      <c r="C1022">
        <v>-19</v>
      </c>
      <c r="D1022" t="s">
        <v>679</v>
      </c>
      <c r="E1022">
        <v>470</v>
      </c>
      <c r="F1022">
        <v>75</v>
      </c>
      <c r="G1022" t="s">
        <v>39</v>
      </c>
      <c r="H1022" t="s">
        <v>36</v>
      </c>
      <c r="I1022">
        <v>17</v>
      </c>
      <c r="J1022" t="s">
        <v>40</v>
      </c>
      <c r="K1022" t="s">
        <v>45</v>
      </c>
      <c r="L1022" t="s">
        <v>52</v>
      </c>
      <c r="M1022">
        <v>21</v>
      </c>
      <c r="N1022">
        <v>136</v>
      </c>
      <c r="O1022" t="s">
        <v>59</v>
      </c>
      <c r="P1022">
        <v>60</v>
      </c>
      <c r="Q1022">
        <v>90</v>
      </c>
      <c r="R1022">
        <v>40</v>
      </c>
      <c r="S1022">
        <v>150</v>
      </c>
      <c r="T1022">
        <v>61</v>
      </c>
      <c r="U1022" t="s">
        <v>35</v>
      </c>
    </row>
    <row r="1023" spans="1:21" x14ac:dyDescent="0.35">
      <c r="A1023">
        <v>253</v>
      </c>
      <c r="B1023">
        <v>63</v>
      </c>
      <c r="C1023">
        <v>4</v>
      </c>
      <c r="D1023" t="s">
        <v>680</v>
      </c>
      <c r="E1023">
        <v>446</v>
      </c>
      <c r="F1023">
        <v>93</v>
      </c>
      <c r="G1023" t="s">
        <v>39</v>
      </c>
      <c r="H1023" t="s">
        <v>36</v>
      </c>
      <c r="I1023">
        <v>20</v>
      </c>
      <c r="J1023" t="s">
        <v>40</v>
      </c>
      <c r="K1023" t="s">
        <v>45</v>
      </c>
      <c r="L1023" t="s">
        <v>52</v>
      </c>
      <c r="M1023">
        <v>74</v>
      </c>
      <c r="N1023">
        <v>166</v>
      </c>
      <c r="O1023" t="s">
        <v>67</v>
      </c>
      <c r="P1023">
        <v>70</v>
      </c>
      <c r="Q1023">
        <v>110</v>
      </c>
      <c r="R1023">
        <v>70</v>
      </c>
      <c r="S1023">
        <v>180</v>
      </c>
      <c r="T1023">
        <v>43</v>
      </c>
      <c r="U1023" t="s">
        <v>35</v>
      </c>
    </row>
    <row r="1024" spans="1:21" x14ac:dyDescent="0.35">
      <c r="A1024">
        <v>775</v>
      </c>
      <c r="B1024">
        <v>15</v>
      </c>
      <c r="C1024">
        <v>3</v>
      </c>
      <c r="D1024" t="s">
        <v>681</v>
      </c>
      <c r="E1024">
        <v>848</v>
      </c>
      <c r="F1024">
        <v>24</v>
      </c>
      <c r="G1024" t="s">
        <v>39</v>
      </c>
      <c r="H1024" t="s">
        <v>36</v>
      </c>
      <c r="I1024">
        <v>4</v>
      </c>
      <c r="J1024" t="s">
        <v>40</v>
      </c>
      <c r="K1024" t="s">
        <v>41</v>
      </c>
      <c r="L1024" t="s">
        <v>53</v>
      </c>
      <c r="M1024">
        <v>13</v>
      </c>
      <c r="N1024">
        <v>42</v>
      </c>
      <c r="O1024" t="s">
        <v>48</v>
      </c>
      <c r="P1024">
        <v>10</v>
      </c>
      <c r="Q1024">
        <v>20</v>
      </c>
      <c r="R1024">
        <v>10</v>
      </c>
      <c r="S1024">
        <v>30</v>
      </c>
      <c r="T1024">
        <v>15</v>
      </c>
      <c r="U1024" t="s">
        <v>35</v>
      </c>
    </row>
    <row r="1025" spans="1:21" x14ac:dyDescent="0.35">
      <c r="A1025">
        <v>801</v>
      </c>
      <c r="B1025">
        <v>101</v>
      </c>
      <c r="C1025">
        <v>36</v>
      </c>
      <c r="D1025" t="s">
        <v>682</v>
      </c>
      <c r="E1025">
        <v>552</v>
      </c>
      <c r="F1025">
        <v>130</v>
      </c>
      <c r="G1025" t="s">
        <v>39</v>
      </c>
      <c r="H1025" t="s">
        <v>36</v>
      </c>
      <c r="I1025">
        <v>33</v>
      </c>
      <c r="J1025" t="s">
        <v>40</v>
      </c>
      <c r="K1025" t="s">
        <v>41</v>
      </c>
      <c r="L1025" t="s">
        <v>53</v>
      </c>
      <c r="M1025">
        <v>126</v>
      </c>
      <c r="N1025">
        <v>246</v>
      </c>
      <c r="O1025" t="s">
        <v>49</v>
      </c>
      <c r="P1025">
        <v>90</v>
      </c>
      <c r="Q1025">
        <v>130</v>
      </c>
      <c r="R1025">
        <v>90</v>
      </c>
      <c r="S1025">
        <v>220</v>
      </c>
      <c r="T1025">
        <v>45</v>
      </c>
      <c r="U1025" t="s">
        <v>35</v>
      </c>
    </row>
    <row r="1026" spans="1:21" x14ac:dyDescent="0.35">
      <c r="A1026">
        <v>702</v>
      </c>
      <c r="B1026">
        <v>121</v>
      </c>
      <c r="C1026">
        <v>19</v>
      </c>
      <c r="D1026" t="s">
        <v>683</v>
      </c>
      <c r="E1026">
        <v>912</v>
      </c>
      <c r="F1026">
        <v>168</v>
      </c>
      <c r="G1026" t="s">
        <v>39</v>
      </c>
      <c r="H1026" t="s">
        <v>36</v>
      </c>
      <c r="I1026">
        <v>109</v>
      </c>
      <c r="J1026" t="s">
        <v>23</v>
      </c>
      <c r="K1026" t="s">
        <v>24</v>
      </c>
      <c r="L1026" t="s">
        <v>61</v>
      </c>
      <c r="M1026">
        <v>39</v>
      </c>
      <c r="N1026">
        <v>308</v>
      </c>
      <c r="O1026" t="s">
        <v>48</v>
      </c>
      <c r="P1026">
        <v>110</v>
      </c>
      <c r="Q1026">
        <v>150</v>
      </c>
      <c r="R1026">
        <v>20</v>
      </c>
      <c r="S1026">
        <v>260</v>
      </c>
      <c r="T1026">
        <v>142</v>
      </c>
      <c r="U1026" t="s">
        <v>27</v>
      </c>
    </row>
    <row r="1027" spans="1:21" x14ac:dyDescent="0.35">
      <c r="A1027">
        <v>206</v>
      </c>
      <c r="B1027">
        <v>130</v>
      </c>
      <c r="C1027">
        <v>61</v>
      </c>
      <c r="D1027" t="s">
        <v>684</v>
      </c>
      <c r="E1027">
        <v>1134</v>
      </c>
      <c r="F1027">
        <v>195</v>
      </c>
      <c r="G1027" t="s">
        <v>39</v>
      </c>
      <c r="H1027" t="s">
        <v>36</v>
      </c>
      <c r="I1027">
        <v>42</v>
      </c>
      <c r="J1027" t="s">
        <v>23</v>
      </c>
      <c r="K1027" t="s">
        <v>24</v>
      </c>
      <c r="L1027" t="s">
        <v>61</v>
      </c>
      <c r="M1027">
        <v>181</v>
      </c>
      <c r="N1027">
        <v>346</v>
      </c>
      <c r="O1027" t="s">
        <v>67</v>
      </c>
      <c r="P1027">
        <v>120</v>
      </c>
      <c r="Q1027">
        <v>180</v>
      </c>
      <c r="R1027">
        <v>120</v>
      </c>
      <c r="S1027">
        <v>300</v>
      </c>
      <c r="T1027">
        <v>73</v>
      </c>
      <c r="U1027" t="s">
        <v>27</v>
      </c>
    </row>
    <row r="1028" spans="1:21" x14ac:dyDescent="0.35">
      <c r="A1028">
        <v>702</v>
      </c>
      <c r="B1028">
        <v>173</v>
      </c>
      <c r="C1028">
        <v>75</v>
      </c>
      <c r="D1028" t="s">
        <v>685</v>
      </c>
      <c r="E1028">
        <v>1150</v>
      </c>
      <c r="F1028">
        <v>239</v>
      </c>
      <c r="G1028" t="s">
        <v>39</v>
      </c>
      <c r="H1028" t="s">
        <v>36</v>
      </c>
      <c r="I1028">
        <v>57</v>
      </c>
      <c r="J1028" t="s">
        <v>23</v>
      </c>
      <c r="K1028" t="s">
        <v>24</v>
      </c>
      <c r="L1028" t="s">
        <v>25</v>
      </c>
      <c r="M1028">
        <v>205</v>
      </c>
      <c r="N1028">
        <v>439</v>
      </c>
      <c r="O1028" t="s">
        <v>48</v>
      </c>
      <c r="P1028">
        <v>160</v>
      </c>
      <c r="Q1028">
        <v>220</v>
      </c>
      <c r="R1028">
        <v>130</v>
      </c>
      <c r="S1028">
        <v>380</v>
      </c>
      <c r="T1028">
        <v>101</v>
      </c>
      <c r="U1028" t="s">
        <v>27</v>
      </c>
    </row>
    <row r="1029" spans="1:21" x14ac:dyDescent="0.35">
      <c r="A1029">
        <v>541</v>
      </c>
      <c r="B1029">
        <v>88</v>
      </c>
      <c r="C1029">
        <v>34</v>
      </c>
      <c r="D1029" t="s">
        <v>686</v>
      </c>
      <c r="E1029">
        <v>561</v>
      </c>
      <c r="F1029">
        <v>112</v>
      </c>
      <c r="G1029" t="s">
        <v>39</v>
      </c>
      <c r="H1029" t="s">
        <v>36</v>
      </c>
      <c r="I1029">
        <v>29</v>
      </c>
      <c r="J1029" t="s">
        <v>23</v>
      </c>
      <c r="K1029" t="s">
        <v>24</v>
      </c>
      <c r="L1029" t="s">
        <v>25</v>
      </c>
      <c r="M1029">
        <v>104</v>
      </c>
      <c r="N1029">
        <v>213</v>
      </c>
      <c r="O1029" t="s">
        <v>59</v>
      </c>
      <c r="P1029">
        <v>80</v>
      </c>
      <c r="Q1029">
        <v>100</v>
      </c>
      <c r="R1029">
        <v>70</v>
      </c>
      <c r="S1029">
        <v>180</v>
      </c>
      <c r="T1029">
        <v>42</v>
      </c>
      <c r="U1029" t="s">
        <v>27</v>
      </c>
    </row>
    <row r="1030" spans="1:21" x14ac:dyDescent="0.35">
      <c r="A1030">
        <v>775</v>
      </c>
      <c r="B1030">
        <v>113</v>
      </c>
      <c r="C1030">
        <v>59</v>
      </c>
      <c r="D1030" t="s">
        <v>687</v>
      </c>
      <c r="E1030">
        <v>803</v>
      </c>
      <c r="F1030">
        <v>165</v>
      </c>
      <c r="G1030" t="s">
        <v>39</v>
      </c>
      <c r="H1030" t="s">
        <v>36</v>
      </c>
      <c r="I1030">
        <v>36</v>
      </c>
      <c r="J1030" t="s">
        <v>23</v>
      </c>
      <c r="K1030" t="s">
        <v>24</v>
      </c>
      <c r="L1030" t="s">
        <v>28</v>
      </c>
      <c r="M1030">
        <v>159</v>
      </c>
      <c r="N1030">
        <v>296</v>
      </c>
      <c r="O1030" t="s">
        <v>48</v>
      </c>
      <c r="P1030">
        <v>100</v>
      </c>
      <c r="Q1030">
        <v>150</v>
      </c>
      <c r="R1030">
        <v>100</v>
      </c>
      <c r="S1030">
        <v>250</v>
      </c>
      <c r="T1030">
        <v>58</v>
      </c>
      <c r="U1030" t="s">
        <v>27</v>
      </c>
    </row>
    <row r="1031" spans="1:21" x14ac:dyDescent="0.35">
      <c r="A1031">
        <v>775</v>
      </c>
      <c r="B1031">
        <v>228</v>
      </c>
      <c r="C1031">
        <v>151</v>
      </c>
      <c r="D1031" t="s">
        <v>688</v>
      </c>
      <c r="E1031">
        <v>1691</v>
      </c>
      <c r="F1031">
        <v>304</v>
      </c>
      <c r="G1031" t="s">
        <v>39</v>
      </c>
      <c r="H1031" t="s">
        <v>36</v>
      </c>
      <c r="I1031">
        <v>75</v>
      </c>
      <c r="J1031" t="s">
        <v>23</v>
      </c>
      <c r="K1031" t="s">
        <v>32</v>
      </c>
      <c r="L1031" t="s">
        <v>33</v>
      </c>
      <c r="M1031">
        <v>291</v>
      </c>
      <c r="N1031">
        <v>567</v>
      </c>
      <c r="O1031" t="s">
        <v>48</v>
      </c>
      <c r="P1031">
        <v>160</v>
      </c>
      <c r="Q1031">
        <v>220</v>
      </c>
      <c r="R1031">
        <v>140</v>
      </c>
      <c r="S1031">
        <v>380</v>
      </c>
      <c r="T1031">
        <v>108</v>
      </c>
      <c r="U1031" t="s">
        <v>35</v>
      </c>
    </row>
    <row r="1032" spans="1:21" x14ac:dyDescent="0.35">
      <c r="A1032">
        <v>702</v>
      </c>
      <c r="B1032">
        <v>211</v>
      </c>
      <c r="C1032">
        <v>110</v>
      </c>
      <c r="D1032" t="s">
        <v>689</v>
      </c>
      <c r="E1032">
        <v>1778</v>
      </c>
      <c r="F1032">
        <v>212</v>
      </c>
      <c r="G1032" t="s">
        <v>39</v>
      </c>
      <c r="H1032" t="s">
        <v>36</v>
      </c>
      <c r="I1032">
        <v>59</v>
      </c>
      <c r="J1032" t="s">
        <v>23</v>
      </c>
      <c r="K1032" t="s">
        <v>32</v>
      </c>
      <c r="L1032" t="s">
        <v>70</v>
      </c>
      <c r="M1032">
        <v>190</v>
      </c>
      <c r="N1032">
        <v>451</v>
      </c>
      <c r="O1032" t="s">
        <v>48</v>
      </c>
      <c r="P1032">
        <v>150</v>
      </c>
      <c r="Q1032">
        <v>150</v>
      </c>
      <c r="R1032">
        <v>80</v>
      </c>
      <c r="S1032">
        <v>300</v>
      </c>
      <c r="T1032">
        <v>84</v>
      </c>
      <c r="U1032" t="s">
        <v>35</v>
      </c>
    </row>
    <row r="1033" spans="1:21" x14ac:dyDescent="0.35">
      <c r="A1033">
        <v>503</v>
      </c>
      <c r="B1033">
        <v>78</v>
      </c>
      <c r="C1033">
        <v>42</v>
      </c>
      <c r="D1033" t="s">
        <v>690</v>
      </c>
      <c r="E1033">
        <v>798</v>
      </c>
      <c r="F1033">
        <v>119</v>
      </c>
      <c r="G1033" t="s">
        <v>39</v>
      </c>
      <c r="H1033" t="s">
        <v>36</v>
      </c>
      <c r="I1033">
        <v>25</v>
      </c>
      <c r="J1033" t="s">
        <v>23</v>
      </c>
      <c r="K1033" t="s">
        <v>32</v>
      </c>
      <c r="L1033" t="s">
        <v>70</v>
      </c>
      <c r="M1033">
        <v>92</v>
      </c>
      <c r="N1033">
        <v>210</v>
      </c>
      <c r="O1033" t="s">
        <v>59</v>
      </c>
      <c r="P1033">
        <v>50</v>
      </c>
      <c r="Q1033">
        <v>90</v>
      </c>
      <c r="R1033">
        <v>50</v>
      </c>
      <c r="S1033">
        <v>140</v>
      </c>
      <c r="T1033">
        <v>57</v>
      </c>
      <c r="U1033" t="s">
        <v>35</v>
      </c>
    </row>
    <row r="1034" spans="1:21" x14ac:dyDescent="0.35">
      <c r="A1034">
        <v>775</v>
      </c>
      <c r="B1034">
        <v>245</v>
      </c>
      <c r="C1034">
        <v>-225</v>
      </c>
      <c r="D1034" t="s">
        <v>691</v>
      </c>
      <c r="E1034">
        <v>7653</v>
      </c>
      <c r="F1034">
        <v>-245</v>
      </c>
      <c r="G1034" t="s">
        <v>39</v>
      </c>
      <c r="H1034" t="s">
        <v>36</v>
      </c>
      <c r="I1034">
        <v>93</v>
      </c>
      <c r="J1034" t="s">
        <v>23</v>
      </c>
      <c r="K1034" t="s">
        <v>32</v>
      </c>
      <c r="L1034" t="s">
        <v>37</v>
      </c>
      <c r="M1034">
        <v>-505</v>
      </c>
      <c r="N1034">
        <v>34</v>
      </c>
      <c r="O1034" t="s">
        <v>48</v>
      </c>
      <c r="P1034">
        <v>180</v>
      </c>
      <c r="Q1034">
        <v>-180</v>
      </c>
      <c r="R1034">
        <v>-280</v>
      </c>
      <c r="S1034">
        <v>0</v>
      </c>
      <c r="T1034">
        <v>127</v>
      </c>
      <c r="U1034" t="s">
        <v>35</v>
      </c>
    </row>
    <row r="1035" spans="1:21" x14ac:dyDescent="0.35">
      <c r="A1035">
        <v>971</v>
      </c>
      <c r="B1035">
        <v>102</v>
      </c>
      <c r="C1035">
        <v>62</v>
      </c>
      <c r="D1035" t="s">
        <v>692</v>
      </c>
      <c r="E1035">
        <v>666</v>
      </c>
      <c r="F1035">
        <v>143</v>
      </c>
      <c r="G1035" t="s">
        <v>39</v>
      </c>
      <c r="H1035" t="s">
        <v>36</v>
      </c>
      <c r="I1035">
        <v>31</v>
      </c>
      <c r="J1035" t="s">
        <v>23</v>
      </c>
      <c r="K1035" t="s">
        <v>32</v>
      </c>
      <c r="L1035" t="s">
        <v>37</v>
      </c>
      <c r="M1035">
        <v>132</v>
      </c>
      <c r="N1035">
        <v>261</v>
      </c>
      <c r="O1035" t="s">
        <v>59</v>
      </c>
      <c r="P1035">
        <v>70</v>
      </c>
      <c r="Q1035">
        <v>100</v>
      </c>
      <c r="R1035">
        <v>70</v>
      </c>
      <c r="S1035">
        <v>170</v>
      </c>
      <c r="T1035">
        <v>54</v>
      </c>
      <c r="U1035" t="s">
        <v>35</v>
      </c>
    </row>
    <row r="1036" spans="1:21" x14ac:dyDescent="0.35">
      <c r="A1036">
        <v>951</v>
      </c>
      <c r="B1036">
        <v>224</v>
      </c>
      <c r="C1036">
        <v>-71</v>
      </c>
      <c r="D1036" t="s">
        <v>693</v>
      </c>
      <c r="E1036">
        <v>4216</v>
      </c>
      <c r="F1036">
        <v>-32</v>
      </c>
      <c r="G1036" t="s">
        <v>21</v>
      </c>
      <c r="H1036" t="s">
        <v>36</v>
      </c>
      <c r="I1036">
        <v>73</v>
      </c>
      <c r="J1036" t="s">
        <v>40</v>
      </c>
      <c r="K1036" t="s">
        <v>45</v>
      </c>
      <c r="L1036" t="s">
        <v>46</v>
      </c>
      <c r="M1036">
        <v>-221</v>
      </c>
      <c r="N1036">
        <v>205</v>
      </c>
      <c r="O1036" t="s">
        <v>38</v>
      </c>
      <c r="P1036">
        <v>260</v>
      </c>
      <c r="Q1036">
        <v>-40</v>
      </c>
      <c r="R1036">
        <v>-150</v>
      </c>
      <c r="S1036">
        <v>220</v>
      </c>
      <c r="T1036">
        <v>117</v>
      </c>
      <c r="U1036" t="s">
        <v>27</v>
      </c>
    </row>
    <row r="1037" spans="1:21" x14ac:dyDescent="0.35">
      <c r="A1037">
        <v>209</v>
      </c>
      <c r="B1037">
        <v>247</v>
      </c>
      <c r="C1037">
        <v>111</v>
      </c>
      <c r="D1037" s="1">
        <v>42012</v>
      </c>
      <c r="E1037">
        <v>1744</v>
      </c>
      <c r="F1037">
        <v>329</v>
      </c>
      <c r="G1037" t="s">
        <v>21</v>
      </c>
      <c r="H1037" t="s">
        <v>36</v>
      </c>
      <c r="I1037">
        <v>81</v>
      </c>
      <c r="J1037" t="s">
        <v>40</v>
      </c>
      <c r="K1037" t="s">
        <v>41</v>
      </c>
      <c r="L1037" t="s">
        <v>42</v>
      </c>
      <c r="M1037">
        <v>321</v>
      </c>
      <c r="N1037">
        <v>614</v>
      </c>
      <c r="O1037" t="s">
        <v>38</v>
      </c>
      <c r="P1037">
        <v>240</v>
      </c>
      <c r="Q1037">
        <v>310</v>
      </c>
      <c r="R1037">
        <v>210</v>
      </c>
      <c r="S1037">
        <v>550</v>
      </c>
      <c r="T1037">
        <v>113</v>
      </c>
      <c r="U1037" t="s">
        <v>27</v>
      </c>
    </row>
    <row r="1038" spans="1:21" x14ac:dyDescent="0.35">
      <c r="A1038">
        <v>209</v>
      </c>
      <c r="B1038">
        <v>127</v>
      </c>
      <c r="C1038">
        <v>-41</v>
      </c>
      <c r="D1038" s="1">
        <v>42043</v>
      </c>
      <c r="E1038">
        <v>2947</v>
      </c>
      <c r="F1038">
        <v>-25</v>
      </c>
      <c r="G1038" t="s">
        <v>21</v>
      </c>
      <c r="H1038" t="s">
        <v>36</v>
      </c>
      <c r="I1038">
        <v>40</v>
      </c>
      <c r="J1038" t="s">
        <v>40</v>
      </c>
      <c r="K1038" t="s">
        <v>45</v>
      </c>
      <c r="L1038" t="s">
        <v>50</v>
      </c>
      <c r="M1038">
        <v>-131</v>
      </c>
      <c r="N1038">
        <v>109</v>
      </c>
      <c r="O1038" t="s">
        <v>38</v>
      </c>
      <c r="P1038">
        <v>150</v>
      </c>
      <c r="Q1038">
        <v>-30</v>
      </c>
      <c r="R1038">
        <v>-90</v>
      </c>
      <c r="S1038">
        <v>120</v>
      </c>
      <c r="T1038">
        <v>63</v>
      </c>
      <c r="U1038" t="s">
        <v>35</v>
      </c>
    </row>
    <row r="1039" spans="1:21" x14ac:dyDescent="0.35">
      <c r="A1039">
        <v>530</v>
      </c>
      <c r="B1039">
        <v>279</v>
      </c>
      <c r="C1039">
        <v>52</v>
      </c>
      <c r="D1039" s="1">
        <v>42071</v>
      </c>
      <c r="E1039">
        <v>2642</v>
      </c>
      <c r="F1039">
        <v>420</v>
      </c>
      <c r="G1039" t="s">
        <v>21</v>
      </c>
      <c r="H1039" t="s">
        <v>36</v>
      </c>
      <c r="I1039">
        <v>97</v>
      </c>
      <c r="J1039" t="s">
        <v>40</v>
      </c>
      <c r="K1039" t="s">
        <v>45</v>
      </c>
      <c r="L1039" t="s">
        <v>52</v>
      </c>
      <c r="M1039">
        <v>402</v>
      </c>
      <c r="N1039">
        <v>745</v>
      </c>
      <c r="O1039" t="s">
        <v>38</v>
      </c>
      <c r="P1039">
        <v>330</v>
      </c>
      <c r="Q1039">
        <v>500</v>
      </c>
      <c r="R1039">
        <v>350</v>
      </c>
      <c r="S1039">
        <v>830</v>
      </c>
      <c r="T1039">
        <v>149</v>
      </c>
      <c r="U1039" t="s">
        <v>35</v>
      </c>
    </row>
    <row r="1040" spans="1:21" x14ac:dyDescent="0.35">
      <c r="A1040">
        <v>949</v>
      </c>
      <c r="B1040">
        <v>250</v>
      </c>
      <c r="C1040">
        <v>73</v>
      </c>
      <c r="D1040" s="1">
        <v>42102</v>
      </c>
      <c r="E1040">
        <v>1820</v>
      </c>
      <c r="F1040">
        <v>251</v>
      </c>
      <c r="G1040" t="s">
        <v>21</v>
      </c>
      <c r="H1040" t="s">
        <v>36</v>
      </c>
      <c r="I1040">
        <v>70</v>
      </c>
      <c r="J1040" t="s">
        <v>40</v>
      </c>
      <c r="K1040" t="s">
        <v>41</v>
      </c>
      <c r="L1040" t="s">
        <v>55</v>
      </c>
      <c r="M1040">
        <v>233</v>
      </c>
      <c r="N1040">
        <v>534</v>
      </c>
      <c r="O1040" t="s">
        <v>38</v>
      </c>
      <c r="P1040">
        <v>240</v>
      </c>
      <c r="Q1040">
        <v>240</v>
      </c>
      <c r="R1040">
        <v>160</v>
      </c>
      <c r="S1040">
        <v>480</v>
      </c>
      <c r="T1040">
        <v>94</v>
      </c>
      <c r="U1040" t="s">
        <v>35</v>
      </c>
    </row>
    <row r="1041" spans="1:21" x14ac:dyDescent="0.35">
      <c r="A1041">
        <v>530</v>
      </c>
      <c r="B1041">
        <v>135</v>
      </c>
      <c r="C1041">
        <v>6</v>
      </c>
      <c r="D1041" s="1">
        <v>42132</v>
      </c>
      <c r="E1041">
        <v>940</v>
      </c>
      <c r="F1041">
        <v>187</v>
      </c>
      <c r="G1041" t="s">
        <v>21</v>
      </c>
      <c r="H1041" t="s">
        <v>36</v>
      </c>
      <c r="I1041">
        <v>122</v>
      </c>
      <c r="J1041" t="s">
        <v>40</v>
      </c>
      <c r="K1041" t="s">
        <v>41</v>
      </c>
      <c r="L1041" t="s">
        <v>53</v>
      </c>
      <c r="M1041">
        <v>46</v>
      </c>
      <c r="N1041">
        <v>343</v>
      </c>
      <c r="O1041" t="s">
        <v>38</v>
      </c>
      <c r="P1041">
        <v>130</v>
      </c>
      <c r="Q1041">
        <v>180</v>
      </c>
      <c r="R1041">
        <v>40</v>
      </c>
      <c r="S1041">
        <v>310</v>
      </c>
      <c r="T1041">
        <v>156</v>
      </c>
      <c r="U1041" t="s">
        <v>35</v>
      </c>
    </row>
    <row r="1042" spans="1:21" x14ac:dyDescent="0.35">
      <c r="A1042">
        <v>916</v>
      </c>
      <c r="B1042">
        <v>86</v>
      </c>
      <c r="C1042">
        <v>52</v>
      </c>
      <c r="D1042" s="1">
        <v>42163</v>
      </c>
      <c r="E1042">
        <v>1003</v>
      </c>
      <c r="F1042">
        <v>124</v>
      </c>
      <c r="G1042" t="s">
        <v>21</v>
      </c>
      <c r="H1042" t="s">
        <v>36</v>
      </c>
      <c r="I1042">
        <v>24</v>
      </c>
      <c r="J1042" t="s">
        <v>23</v>
      </c>
      <c r="K1042" t="s">
        <v>24</v>
      </c>
      <c r="L1042" t="s">
        <v>61</v>
      </c>
      <c r="M1042">
        <v>132</v>
      </c>
      <c r="N1042">
        <v>224</v>
      </c>
      <c r="O1042" t="s">
        <v>38</v>
      </c>
      <c r="P1042">
        <v>80</v>
      </c>
      <c r="Q1042">
        <v>110</v>
      </c>
      <c r="R1042">
        <v>80</v>
      </c>
      <c r="S1042">
        <v>190</v>
      </c>
      <c r="T1042">
        <v>35</v>
      </c>
      <c r="U1042" t="s">
        <v>27</v>
      </c>
    </row>
    <row r="1043" spans="1:21" x14ac:dyDescent="0.35">
      <c r="A1043">
        <v>661</v>
      </c>
      <c r="B1043">
        <v>241</v>
      </c>
      <c r="C1043">
        <v>109</v>
      </c>
      <c r="D1043" s="1">
        <v>42193</v>
      </c>
      <c r="E1043">
        <v>1321</v>
      </c>
      <c r="F1043">
        <v>284</v>
      </c>
      <c r="G1043" t="s">
        <v>21</v>
      </c>
      <c r="H1043" t="s">
        <v>36</v>
      </c>
      <c r="I1043">
        <v>74</v>
      </c>
      <c r="J1043" t="s">
        <v>23</v>
      </c>
      <c r="K1043" t="s">
        <v>24</v>
      </c>
      <c r="L1043" t="s">
        <v>25</v>
      </c>
      <c r="M1043">
        <v>279</v>
      </c>
      <c r="N1043">
        <v>559</v>
      </c>
      <c r="O1043" t="s">
        <v>38</v>
      </c>
      <c r="P1043">
        <v>220</v>
      </c>
      <c r="Q1043">
        <v>260</v>
      </c>
      <c r="R1043">
        <v>170</v>
      </c>
      <c r="S1043">
        <v>480</v>
      </c>
      <c r="T1043">
        <v>96</v>
      </c>
      <c r="U1043" t="s">
        <v>27</v>
      </c>
    </row>
    <row r="1044" spans="1:21" x14ac:dyDescent="0.35">
      <c r="A1044">
        <v>323</v>
      </c>
      <c r="B1044">
        <v>123</v>
      </c>
      <c r="C1044">
        <v>89</v>
      </c>
      <c r="D1044" s="1">
        <v>42224</v>
      </c>
      <c r="E1044">
        <v>959</v>
      </c>
      <c r="F1044">
        <v>179</v>
      </c>
      <c r="G1044" t="s">
        <v>21</v>
      </c>
      <c r="H1044" t="s">
        <v>36</v>
      </c>
      <c r="I1044">
        <v>34</v>
      </c>
      <c r="J1044" t="s">
        <v>23</v>
      </c>
      <c r="K1044" t="s">
        <v>32</v>
      </c>
      <c r="L1044" t="s">
        <v>33</v>
      </c>
      <c r="M1044">
        <v>199</v>
      </c>
      <c r="N1044">
        <v>322</v>
      </c>
      <c r="O1044" t="s">
        <v>38</v>
      </c>
      <c r="P1044">
        <v>90</v>
      </c>
      <c r="Q1044">
        <v>130</v>
      </c>
      <c r="R1044">
        <v>110</v>
      </c>
      <c r="S1044">
        <v>220</v>
      </c>
      <c r="T1044">
        <v>45</v>
      </c>
      <c r="U1044" t="s">
        <v>35</v>
      </c>
    </row>
    <row r="1045" spans="1:21" x14ac:dyDescent="0.35">
      <c r="A1045">
        <v>801</v>
      </c>
      <c r="B1045">
        <v>68</v>
      </c>
      <c r="C1045">
        <v>-11</v>
      </c>
      <c r="D1045" s="1">
        <v>42255</v>
      </c>
      <c r="E1045">
        <v>619</v>
      </c>
      <c r="F1045">
        <v>85</v>
      </c>
      <c r="G1045" t="s">
        <v>39</v>
      </c>
      <c r="H1045" t="s">
        <v>36</v>
      </c>
      <c r="I1045">
        <v>25</v>
      </c>
      <c r="J1045" t="s">
        <v>40</v>
      </c>
      <c r="K1045" t="s">
        <v>45</v>
      </c>
      <c r="L1045" t="s">
        <v>46</v>
      </c>
      <c r="M1045">
        <v>39</v>
      </c>
      <c r="N1045">
        <v>163</v>
      </c>
      <c r="O1045" t="s">
        <v>49</v>
      </c>
      <c r="P1045">
        <v>80</v>
      </c>
      <c r="Q1045">
        <v>100</v>
      </c>
      <c r="R1045">
        <v>50</v>
      </c>
      <c r="S1045">
        <v>180</v>
      </c>
      <c r="T1045">
        <v>59</v>
      </c>
      <c r="U1045" t="s">
        <v>27</v>
      </c>
    </row>
    <row r="1046" spans="1:21" x14ac:dyDescent="0.35">
      <c r="A1046">
        <v>206</v>
      </c>
      <c r="B1046">
        <v>105</v>
      </c>
      <c r="C1046">
        <v>-20</v>
      </c>
      <c r="D1046" s="1">
        <v>42285</v>
      </c>
      <c r="E1046">
        <v>716</v>
      </c>
      <c r="F1046">
        <v>145</v>
      </c>
      <c r="G1046" t="s">
        <v>39</v>
      </c>
      <c r="H1046" t="s">
        <v>36</v>
      </c>
      <c r="I1046">
        <v>95</v>
      </c>
      <c r="J1046" t="s">
        <v>40</v>
      </c>
      <c r="K1046" t="s">
        <v>45</v>
      </c>
      <c r="L1046" t="s">
        <v>46</v>
      </c>
      <c r="M1046">
        <v>30</v>
      </c>
      <c r="N1046">
        <v>266</v>
      </c>
      <c r="O1046" t="s">
        <v>67</v>
      </c>
      <c r="P1046">
        <v>120</v>
      </c>
      <c r="Q1046">
        <v>170</v>
      </c>
      <c r="R1046">
        <v>50</v>
      </c>
      <c r="S1046">
        <v>290</v>
      </c>
      <c r="T1046">
        <v>125</v>
      </c>
      <c r="U1046" t="s">
        <v>27</v>
      </c>
    </row>
    <row r="1047" spans="1:21" x14ac:dyDescent="0.35">
      <c r="A1047">
        <v>971</v>
      </c>
      <c r="B1047">
        <v>153</v>
      </c>
      <c r="C1047">
        <v>49</v>
      </c>
      <c r="D1047" s="1">
        <v>42316</v>
      </c>
      <c r="E1047">
        <v>1319</v>
      </c>
      <c r="F1047">
        <v>153</v>
      </c>
      <c r="G1047" t="s">
        <v>39</v>
      </c>
      <c r="H1047" t="s">
        <v>36</v>
      </c>
      <c r="I1047">
        <v>42</v>
      </c>
      <c r="J1047" t="s">
        <v>40</v>
      </c>
      <c r="K1047" t="s">
        <v>41</v>
      </c>
      <c r="L1047" t="s">
        <v>42</v>
      </c>
      <c r="M1047">
        <v>129</v>
      </c>
      <c r="N1047">
        <v>326</v>
      </c>
      <c r="O1047" t="s">
        <v>59</v>
      </c>
      <c r="P1047">
        <v>150</v>
      </c>
      <c r="Q1047">
        <v>140</v>
      </c>
      <c r="R1047">
        <v>80</v>
      </c>
      <c r="S1047">
        <v>290</v>
      </c>
      <c r="T1047">
        <v>66</v>
      </c>
      <c r="U1047" t="s">
        <v>27</v>
      </c>
    </row>
    <row r="1048" spans="1:21" x14ac:dyDescent="0.35">
      <c r="A1048">
        <v>360</v>
      </c>
      <c r="B1048">
        <v>80</v>
      </c>
      <c r="C1048">
        <v>16</v>
      </c>
      <c r="D1048" s="1">
        <v>42346</v>
      </c>
      <c r="E1048">
        <v>1079</v>
      </c>
      <c r="F1048">
        <v>96</v>
      </c>
      <c r="G1048" t="s">
        <v>39</v>
      </c>
      <c r="H1048" t="s">
        <v>36</v>
      </c>
      <c r="I1048">
        <v>24</v>
      </c>
      <c r="J1048" t="s">
        <v>40</v>
      </c>
      <c r="K1048" t="s">
        <v>41</v>
      </c>
      <c r="L1048" t="s">
        <v>42</v>
      </c>
      <c r="M1048">
        <v>76</v>
      </c>
      <c r="N1048">
        <v>188</v>
      </c>
      <c r="O1048" t="s">
        <v>67</v>
      </c>
      <c r="P1048">
        <v>70</v>
      </c>
      <c r="Q1048">
        <v>100</v>
      </c>
      <c r="R1048">
        <v>60</v>
      </c>
      <c r="S1048">
        <v>170</v>
      </c>
      <c r="T1048">
        <v>45</v>
      </c>
      <c r="U1048" t="s">
        <v>27</v>
      </c>
    </row>
    <row r="1049" spans="1:21" x14ac:dyDescent="0.35">
      <c r="A1049">
        <v>435</v>
      </c>
      <c r="B1049">
        <v>63</v>
      </c>
      <c r="C1049">
        <v>3</v>
      </c>
      <c r="D1049" t="s">
        <v>694</v>
      </c>
      <c r="E1049">
        <v>1075</v>
      </c>
      <c r="F1049">
        <v>76</v>
      </c>
      <c r="G1049" t="s">
        <v>39</v>
      </c>
      <c r="H1049" t="s">
        <v>36</v>
      </c>
      <c r="I1049">
        <v>19</v>
      </c>
      <c r="J1049" t="s">
        <v>40</v>
      </c>
      <c r="K1049" t="s">
        <v>45</v>
      </c>
      <c r="L1049" t="s">
        <v>50</v>
      </c>
      <c r="M1049">
        <v>53</v>
      </c>
      <c r="N1049">
        <v>148</v>
      </c>
      <c r="O1049" t="s">
        <v>49</v>
      </c>
      <c r="P1049">
        <v>70</v>
      </c>
      <c r="Q1049">
        <v>90</v>
      </c>
      <c r="R1049">
        <v>50</v>
      </c>
      <c r="S1049">
        <v>160</v>
      </c>
      <c r="T1049">
        <v>40</v>
      </c>
      <c r="U1049" t="s">
        <v>35</v>
      </c>
    </row>
    <row r="1050" spans="1:21" x14ac:dyDescent="0.35">
      <c r="A1050">
        <v>360</v>
      </c>
      <c r="B1050">
        <v>72</v>
      </c>
      <c r="C1050">
        <v>6</v>
      </c>
      <c r="D1050" t="s">
        <v>695</v>
      </c>
      <c r="E1050">
        <v>461</v>
      </c>
      <c r="F1050">
        <v>104</v>
      </c>
      <c r="G1050" t="s">
        <v>39</v>
      </c>
      <c r="H1050" t="s">
        <v>36</v>
      </c>
      <c r="I1050">
        <v>23</v>
      </c>
      <c r="J1050" t="s">
        <v>40</v>
      </c>
      <c r="K1050" t="s">
        <v>45</v>
      </c>
      <c r="L1050" t="s">
        <v>52</v>
      </c>
      <c r="M1050">
        <v>86</v>
      </c>
      <c r="N1050">
        <v>188</v>
      </c>
      <c r="O1050" t="s">
        <v>67</v>
      </c>
      <c r="P1050">
        <v>80</v>
      </c>
      <c r="Q1050">
        <v>120</v>
      </c>
      <c r="R1050">
        <v>80</v>
      </c>
      <c r="S1050">
        <v>200</v>
      </c>
      <c r="T1050">
        <v>46</v>
      </c>
      <c r="U1050" t="s">
        <v>35</v>
      </c>
    </row>
    <row r="1051" spans="1:21" x14ac:dyDescent="0.35">
      <c r="A1051">
        <v>775</v>
      </c>
      <c r="B1051">
        <v>16</v>
      </c>
      <c r="C1051">
        <v>5</v>
      </c>
      <c r="D1051" t="s">
        <v>696</v>
      </c>
      <c r="E1051">
        <v>851</v>
      </c>
      <c r="F1051">
        <v>25</v>
      </c>
      <c r="G1051" t="s">
        <v>39</v>
      </c>
      <c r="H1051" t="s">
        <v>36</v>
      </c>
      <c r="I1051">
        <v>4</v>
      </c>
      <c r="J1051" t="s">
        <v>40</v>
      </c>
      <c r="K1051" t="s">
        <v>41</v>
      </c>
      <c r="L1051" t="s">
        <v>53</v>
      </c>
      <c r="M1051">
        <v>15</v>
      </c>
      <c r="N1051">
        <v>44</v>
      </c>
      <c r="O1051" t="s">
        <v>48</v>
      </c>
      <c r="P1051">
        <v>10</v>
      </c>
      <c r="Q1051">
        <v>20</v>
      </c>
      <c r="R1051">
        <v>10</v>
      </c>
      <c r="S1051">
        <v>30</v>
      </c>
      <c r="T1051">
        <v>15</v>
      </c>
      <c r="U1051" t="s">
        <v>35</v>
      </c>
    </row>
    <row r="1052" spans="1:21" x14ac:dyDescent="0.35">
      <c r="A1052">
        <v>435</v>
      </c>
      <c r="B1052">
        <v>94</v>
      </c>
      <c r="C1052">
        <v>44</v>
      </c>
      <c r="D1052" t="s">
        <v>697</v>
      </c>
      <c r="E1052">
        <v>540</v>
      </c>
      <c r="F1052">
        <v>120</v>
      </c>
      <c r="G1052" t="s">
        <v>39</v>
      </c>
      <c r="H1052" t="s">
        <v>36</v>
      </c>
      <c r="I1052">
        <v>31</v>
      </c>
      <c r="J1052" t="s">
        <v>40</v>
      </c>
      <c r="K1052" t="s">
        <v>41</v>
      </c>
      <c r="L1052" t="s">
        <v>53</v>
      </c>
      <c r="M1052">
        <v>114</v>
      </c>
      <c r="N1052">
        <v>228</v>
      </c>
      <c r="O1052" t="s">
        <v>49</v>
      </c>
      <c r="P1052">
        <v>90</v>
      </c>
      <c r="Q1052">
        <v>110</v>
      </c>
      <c r="R1052">
        <v>70</v>
      </c>
      <c r="S1052">
        <v>200</v>
      </c>
      <c r="T1052">
        <v>43</v>
      </c>
      <c r="U1052" t="s">
        <v>35</v>
      </c>
    </row>
    <row r="1053" spans="1:21" x14ac:dyDescent="0.35">
      <c r="A1053">
        <v>702</v>
      </c>
      <c r="B1053">
        <v>135</v>
      </c>
      <c r="C1053">
        <v>17</v>
      </c>
      <c r="D1053" t="s">
        <v>698</v>
      </c>
      <c r="E1053">
        <v>940</v>
      </c>
      <c r="F1053">
        <v>187</v>
      </c>
      <c r="G1053" t="s">
        <v>39</v>
      </c>
      <c r="H1053" t="s">
        <v>36</v>
      </c>
      <c r="I1053">
        <v>122</v>
      </c>
      <c r="J1053" t="s">
        <v>23</v>
      </c>
      <c r="K1053" t="s">
        <v>24</v>
      </c>
      <c r="L1053" t="s">
        <v>61</v>
      </c>
      <c r="M1053">
        <v>47</v>
      </c>
      <c r="N1053">
        <v>343</v>
      </c>
      <c r="O1053" t="s">
        <v>48</v>
      </c>
      <c r="P1053">
        <v>120</v>
      </c>
      <c r="Q1053">
        <v>170</v>
      </c>
      <c r="R1053">
        <v>30</v>
      </c>
      <c r="S1053">
        <v>290</v>
      </c>
      <c r="T1053">
        <v>155</v>
      </c>
      <c r="U1053" t="s">
        <v>27</v>
      </c>
    </row>
    <row r="1054" spans="1:21" x14ac:dyDescent="0.35">
      <c r="A1054">
        <v>253</v>
      </c>
      <c r="B1054">
        <v>115</v>
      </c>
      <c r="C1054">
        <v>46</v>
      </c>
      <c r="D1054" t="s">
        <v>699</v>
      </c>
      <c r="E1054">
        <v>1166</v>
      </c>
      <c r="F1054">
        <v>174</v>
      </c>
      <c r="G1054" t="s">
        <v>39</v>
      </c>
      <c r="H1054" t="s">
        <v>36</v>
      </c>
      <c r="I1054">
        <v>37</v>
      </c>
      <c r="J1054" t="s">
        <v>23</v>
      </c>
      <c r="K1054" t="s">
        <v>24</v>
      </c>
      <c r="L1054" t="s">
        <v>61</v>
      </c>
      <c r="M1054">
        <v>156</v>
      </c>
      <c r="N1054">
        <v>308</v>
      </c>
      <c r="O1054" t="s">
        <v>67</v>
      </c>
      <c r="P1054">
        <v>100</v>
      </c>
      <c r="Q1054">
        <v>160</v>
      </c>
      <c r="R1054">
        <v>110</v>
      </c>
      <c r="S1054">
        <v>260</v>
      </c>
      <c r="T1054">
        <v>69</v>
      </c>
      <c r="U1054" t="s">
        <v>27</v>
      </c>
    </row>
    <row r="1055" spans="1:21" x14ac:dyDescent="0.35">
      <c r="A1055">
        <v>702</v>
      </c>
      <c r="B1055">
        <v>224</v>
      </c>
      <c r="C1055">
        <v>118</v>
      </c>
      <c r="D1055" t="s">
        <v>700</v>
      </c>
      <c r="E1055">
        <v>1191</v>
      </c>
      <c r="F1055">
        <v>310</v>
      </c>
      <c r="G1055" t="s">
        <v>39</v>
      </c>
      <c r="H1055" t="s">
        <v>36</v>
      </c>
      <c r="I1055">
        <v>73</v>
      </c>
      <c r="J1055" t="s">
        <v>23</v>
      </c>
      <c r="K1055" t="s">
        <v>24</v>
      </c>
      <c r="L1055" t="s">
        <v>25</v>
      </c>
      <c r="M1055">
        <v>288</v>
      </c>
      <c r="N1055">
        <v>569</v>
      </c>
      <c r="O1055" t="s">
        <v>48</v>
      </c>
      <c r="P1055">
        <v>210</v>
      </c>
      <c r="Q1055">
        <v>280</v>
      </c>
      <c r="R1055">
        <v>170</v>
      </c>
      <c r="S1055">
        <v>490</v>
      </c>
      <c r="T1055">
        <v>116</v>
      </c>
      <c r="U1055" t="s">
        <v>27</v>
      </c>
    </row>
    <row r="1056" spans="1:21" x14ac:dyDescent="0.35">
      <c r="A1056">
        <v>503</v>
      </c>
      <c r="B1056">
        <v>81</v>
      </c>
      <c r="C1056">
        <v>28</v>
      </c>
      <c r="D1056" t="s">
        <v>701</v>
      </c>
      <c r="E1056">
        <v>551</v>
      </c>
      <c r="F1056">
        <v>104</v>
      </c>
      <c r="G1056" t="s">
        <v>39</v>
      </c>
      <c r="H1056" t="s">
        <v>36</v>
      </c>
      <c r="I1056">
        <v>26</v>
      </c>
      <c r="J1056" t="s">
        <v>23</v>
      </c>
      <c r="K1056" t="s">
        <v>24</v>
      </c>
      <c r="L1056" t="s">
        <v>25</v>
      </c>
      <c r="M1056">
        <v>98</v>
      </c>
      <c r="N1056">
        <v>197</v>
      </c>
      <c r="O1056" t="s">
        <v>59</v>
      </c>
      <c r="P1056">
        <v>70</v>
      </c>
      <c r="Q1056">
        <v>100</v>
      </c>
      <c r="R1056">
        <v>70</v>
      </c>
      <c r="S1056">
        <v>170</v>
      </c>
      <c r="T1056">
        <v>38</v>
      </c>
      <c r="U1056" t="s">
        <v>27</v>
      </c>
    </row>
    <row r="1057" spans="1:21" x14ac:dyDescent="0.35">
      <c r="A1057">
        <v>775</v>
      </c>
      <c r="B1057">
        <v>127</v>
      </c>
      <c r="C1057">
        <v>61</v>
      </c>
      <c r="D1057" t="s">
        <v>702</v>
      </c>
      <c r="E1057">
        <v>830</v>
      </c>
      <c r="F1057">
        <v>185</v>
      </c>
      <c r="G1057" t="s">
        <v>39</v>
      </c>
      <c r="H1057" t="s">
        <v>36</v>
      </c>
      <c r="I1057">
        <v>40</v>
      </c>
      <c r="J1057" t="s">
        <v>23</v>
      </c>
      <c r="K1057" t="s">
        <v>24</v>
      </c>
      <c r="L1057" t="s">
        <v>28</v>
      </c>
      <c r="M1057">
        <v>181</v>
      </c>
      <c r="N1057">
        <v>332</v>
      </c>
      <c r="O1057" t="s">
        <v>48</v>
      </c>
      <c r="P1057">
        <v>120</v>
      </c>
      <c r="Q1057">
        <v>170</v>
      </c>
      <c r="R1057">
        <v>120</v>
      </c>
      <c r="S1057">
        <v>290</v>
      </c>
      <c r="T1057">
        <v>63</v>
      </c>
      <c r="U1057" t="s">
        <v>27</v>
      </c>
    </row>
    <row r="1058" spans="1:21" x14ac:dyDescent="0.35">
      <c r="A1058">
        <v>775</v>
      </c>
      <c r="B1058">
        <v>247</v>
      </c>
      <c r="C1058">
        <v>169</v>
      </c>
      <c r="D1058" t="s">
        <v>703</v>
      </c>
      <c r="E1058">
        <v>1744</v>
      </c>
      <c r="F1058">
        <v>329</v>
      </c>
      <c r="G1058" t="s">
        <v>39</v>
      </c>
      <c r="H1058" t="s">
        <v>36</v>
      </c>
      <c r="I1058">
        <v>81</v>
      </c>
      <c r="J1058" t="s">
        <v>23</v>
      </c>
      <c r="K1058" t="s">
        <v>32</v>
      </c>
      <c r="L1058" t="s">
        <v>33</v>
      </c>
      <c r="M1058">
        <v>319</v>
      </c>
      <c r="N1058">
        <v>614</v>
      </c>
      <c r="O1058" t="s">
        <v>48</v>
      </c>
      <c r="P1058">
        <v>180</v>
      </c>
      <c r="Q1058">
        <v>240</v>
      </c>
      <c r="R1058">
        <v>150</v>
      </c>
      <c r="S1058">
        <v>420</v>
      </c>
      <c r="T1058">
        <v>114</v>
      </c>
      <c r="U1058" t="s">
        <v>35</v>
      </c>
    </row>
    <row r="1059" spans="1:21" x14ac:dyDescent="0.35">
      <c r="A1059">
        <v>775</v>
      </c>
      <c r="B1059">
        <v>250</v>
      </c>
      <c r="C1059">
        <v>133</v>
      </c>
      <c r="D1059" t="s">
        <v>704</v>
      </c>
      <c r="E1059">
        <v>1820</v>
      </c>
      <c r="F1059">
        <v>251</v>
      </c>
      <c r="G1059" t="s">
        <v>39</v>
      </c>
      <c r="H1059" t="s">
        <v>36</v>
      </c>
      <c r="I1059">
        <v>70</v>
      </c>
      <c r="J1059" t="s">
        <v>23</v>
      </c>
      <c r="K1059" t="s">
        <v>32</v>
      </c>
      <c r="L1059" t="s">
        <v>70</v>
      </c>
      <c r="M1059">
        <v>233</v>
      </c>
      <c r="N1059">
        <v>534</v>
      </c>
      <c r="O1059" t="s">
        <v>48</v>
      </c>
      <c r="P1059">
        <v>180</v>
      </c>
      <c r="Q1059">
        <v>180</v>
      </c>
      <c r="R1059">
        <v>100</v>
      </c>
      <c r="S1059">
        <v>360</v>
      </c>
      <c r="T1059">
        <v>94</v>
      </c>
      <c r="U1059" t="s">
        <v>35</v>
      </c>
    </row>
    <row r="1060" spans="1:21" x14ac:dyDescent="0.35">
      <c r="A1060">
        <v>971</v>
      </c>
      <c r="B1060">
        <v>88</v>
      </c>
      <c r="C1060">
        <v>48</v>
      </c>
      <c r="D1060" t="s">
        <v>705</v>
      </c>
      <c r="E1060">
        <v>817</v>
      </c>
      <c r="F1060">
        <v>133</v>
      </c>
      <c r="G1060" t="s">
        <v>39</v>
      </c>
      <c r="H1060" t="s">
        <v>36</v>
      </c>
      <c r="I1060">
        <v>29</v>
      </c>
      <c r="J1060" t="s">
        <v>23</v>
      </c>
      <c r="K1060" t="s">
        <v>32</v>
      </c>
      <c r="L1060" t="s">
        <v>70</v>
      </c>
      <c r="M1060">
        <v>108</v>
      </c>
      <c r="N1060">
        <v>236</v>
      </c>
      <c r="O1060" t="s">
        <v>59</v>
      </c>
      <c r="P1060">
        <v>60</v>
      </c>
      <c r="Q1060">
        <v>100</v>
      </c>
      <c r="R1060">
        <v>60</v>
      </c>
      <c r="S1060">
        <v>160</v>
      </c>
      <c r="T1060">
        <v>60</v>
      </c>
      <c r="U1060" t="s">
        <v>35</v>
      </c>
    </row>
    <row r="1061" spans="1:21" x14ac:dyDescent="0.35">
      <c r="A1061">
        <v>775</v>
      </c>
      <c r="B1061">
        <v>294</v>
      </c>
      <c r="C1061">
        <v>-285</v>
      </c>
      <c r="D1061" t="s">
        <v>706</v>
      </c>
      <c r="E1061">
        <v>8252</v>
      </c>
      <c r="F1061">
        <v>-294</v>
      </c>
      <c r="G1061" t="s">
        <v>39</v>
      </c>
      <c r="H1061" t="s">
        <v>36</v>
      </c>
      <c r="I1061">
        <v>111</v>
      </c>
      <c r="J1061" t="s">
        <v>23</v>
      </c>
      <c r="K1061" t="s">
        <v>32</v>
      </c>
      <c r="L1061" t="s">
        <v>37</v>
      </c>
      <c r="M1061">
        <v>-605</v>
      </c>
      <c r="N1061">
        <v>33</v>
      </c>
      <c r="O1061" t="s">
        <v>48</v>
      </c>
      <c r="P1061">
        <v>210</v>
      </c>
      <c r="Q1061">
        <v>-210</v>
      </c>
      <c r="R1061">
        <v>-320</v>
      </c>
      <c r="S1061">
        <v>0</v>
      </c>
      <c r="T1061">
        <v>145</v>
      </c>
      <c r="U1061" t="s">
        <v>35</v>
      </c>
    </row>
    <row r="1062" spans="1:21" x14ac:dyDescent="0.35">
      <c r="A1062">
        <v>503</v>
      </c>
      <c r="B1062">
        <v>134</v>
      </c>
      <c r="C1062">
        <v>80</v>
      </c>
      <c r="D1062" t="s">
        <v>707</v>
      </c>
      <c r="E1062">
        <v>690</v>
      </c>
      <c r="F1062">
        <v>186</v>
      </c>
      <c r="G1062" t="s">
        <v>39</v>
      </c>
      <c r="H1062" t="s">
        <v>36</v>
      </c>
      <c r="I1062">
        <v>41</v>
      </c>
      <c r="J1062" t="s">
        <v>23</v>
      </c>
      <c r="K1062" t="s">
        <v>32</v>
      </c>
      <c r="L1062" t="s">
        <v>37</v>
      </c>
      <c r="M1062">
        <v>180</v>
      </c>
      <c r="N1062">
        <v>341</v>
      </c>
      <c r="O1062" t="s">
        <v>59</v>
      </c>
      <c r="P1062">
        <v>90</v>
      </c>
      <c r="Q1062">
        <v>140</v>
      </c>
      <c r="R1062">
        <v>100</v>
      </c>
      <c r="S1062">
        <v>230</v>
      </c>
      <c r="T1062">
        <v>65</v>
      </c>
      <c r="U1062" t="s">
        <v>35</v>
      </c>
    </row>
    <row r="1063" spans="1:21" x14ac:dyDescent="0.35">
      <c r="A1063">
        <v>435</v>
      </c>
      <c r="B1063">
        <v>20</v>
      </c>
      <c r="C1063">
        <v>-22</v>
      </c>
      <c r="D1063" t="s">
        <v>708</v>
      </c>
      <c r="E1063">
        <v>218</v>
      </c>
      <c r="F1063">
        <v>25</v>
      </c>
      <c r="G1063" t="s">
        <v>39</v>
      </c>
      <c r="H1063" t="s">
        <v>36</v>
      </c>
      <c r="I1063">
        <v>7</v>
      </c>
      <c r="J1063" t="s">
        <v>23</v>
      </c>
      <c r="K1063" t="s">
        <v>32</v>
      </c>
      <c r="L1063" t="s">
        <v>37</v>
      </c>
      <c r="M1063">
        <v>-22</v>
      </c>
      <c r="N1063">
        <v>48</v>
      </c>
      <c r="O1063" t="s">
        <v>49</v>
      </c>
      <c r="P1063">
        <v>10</v>
      </c>
      <c r="Q1063">
        <v>20</v>
      </c>
      <c r="R1063">
        <v>0</v>
      </c>
      <c r="S1063">
        <v>30</v>
      </c>
      <c r="T1063">
        <v>40</v>
      </c>
      <c r="U1063" t="s">
        <v>35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4E809-F084-46D6-918C-08FF19D61B3E}">
  <sheetPr codeName="Sheet3">
    <tabColor rgb="FF9A3B3B"/>
  </sheetPr>
  <dimension ref="A1:W1063"/>
  <sheetViews>
    <sheetView tabSelected="1" zoomScale="70" zoomScaleNormal="70" workbookViewId="0">
      <pane ySplit="1" topLeftCell="A2" activePane="bottomLeft" state="frozen"/>
      <selection pane="bottomLeft" activeCell="K20" sqref="K20"/>
    </sheetView>
  </sheetViews>
  <sheetFormatPr defaultRowHeight="14.5" x14ac:dyDescent="0.35"/>
  <cols>
    <col min="1" max="1" width="9.453125" bestFit="1" customWidth="1"/>
    <col min="2" max="2" width="8.453125" bestFit="1" customWidth="1"/>
    <col min="3" max="3" width="38.26953125" bestFit="1" customWidth="1"/>
    <col min="4" max="4" width="10.453125" bestFit="1" customWidth="1"/>
    <col min="5" max="5" width="4.81640625" bestFit="1" customWidth="1"/>
    <col min="6" max="6" width="15.36328125" bestFit="1" customWidth="1"/>
    <col min="7" max="7" width="6.7265625" bestFit="1" customWidth="1"/>
    <col min="8" max="8" width="12.26953125" bestFit="1" customWidth="1"/>
    <col min="9" max="9" width="7" bestFit="1" customWidth="1"/>
    <col min="10" max="10" width="11.26953125" bestFit="1" customWidth="1"/>
    <col min="11" max="11" width="11.453125" bestFit="1" customWidth="1"/>
    <col min="12" max="12" width="12.54296875" bestFit="1" customWidth="1"/>
    <col min="13" max="13" width="12.1796875" bestFit="1" customWidth="1"/>
    <col min="14" max="14" width="15.6328125" bestFit="1" customWidth="1"/>
    <col min="15" max="15" width="9.08984375" bestFit="1" customWidth="1"/>
    <col min="16" max="16" width="8.453125" bestFit="1" customWidth="1"/>
    <col min="17" max="17" width="14.1796875" bestFit="1" customWidth="1"/>
    <col min="18" max="18" width="10.81640625" bestFit="1" customWidth="1"/>
    <col min="19" max="19" width="13.08984375" bestFit="1" customWidth="1"/>
    <col min="20" max="20" width="11.90625" bestFit="1" customWidth="1"/>
    <col min="21" max="21" width="11.7265625" bestFit="1" customWidth="1"/>
    <col min="22" max="22" width="13.90625" bestFit="1" customWidth="1"/>
    <col min="23" max="23" width="7.08984375" bestFit="1" customWidth="1"/>
    <col min="25" max="26" width="2" bestFit="1" customWidth="1"/>
    <col min="27" max="27" width="1.54296875" bestFit="1" customWidth="1"/>
    <col min="28" max="28" width="2" bestFit="1" customWidth="1"/>
  </cols>
  <sheetData>
    <row r="1" spans="1:23" x14ac:dyDescent="0.35">
      <c r="A1" s="2" t="s">
        <v>0</v>
      </c>
      <c r="B1" s="2" t="s">
        <v>1</v>
      </c>
      <c r="C1" s="2" t="s">
        <v>709</v>
      </c>
      <c r="D1" s="2" t="s">
        <v>3</v>
      </c>
      <c r="E1" s="2" t="s">
        <v>715</v>
      </c>
      <c r="F1" s="2" t="s">
        <v>4</v>
      </c>
      <c r="G1" s="2" t="s">
        <v>5</v>
      </c>
      <c r="H1" s="2" t="s">
        <v>6</v>
      </c>
      <c r="I1" s="2" t="s">
        <v>7</v>
      </c>
      <c r="J1" s="2" t="s">
        <v>717</v>
      </c>
      <c r="K1" s="2" t="s">
        <v>9</v>
      </c>
      <c r="L1" s="2" t="s">
        <v>716</v>
      </c>
      <c r="M1" s="2" t="s">
        <v>10</v>
      </c>
      <c r="N1" s="2" t="s">
        <v>11</v>
      </c>
      <c r="O1" s="2" t="s">
        <v>12</v>
      </c>
      <c r="P1" s="2" t="s">
        <v>13</v>
      </c>
      <c r="Q1" s="2" t="s">
        <v>14</v>
      </c>
      <c r="R1" s="2" t="s">
        <v>15</v>
      </c>
      <c r="S1" s="2" t="s">
        <v>16</v>
      </c>
      <c r="T1" s="2" t="s">
        <v>17</v>
      </c>
      <c r="U1" s="2" t="s">
        <v>18</v>
      </c>
      <c r="V1" s="2" t="s">
        <v>19</v>
      </c>
      <c r="W1" s="2" t="s">
        <v>20</v>
      </c>
    </row>
    <row r="2" spans="1:23" x14ac:dyDescent="0.35">
      <c r="A2" s="36">
        <v>918</v>
      </c>
      <c r="B2" s="37">
        <v>27</v>
      </c>
      <c r="C2" s="38">
        <v>-39</v>
      </c>
      <c r="D2" s="39">
        <v>41100</v>
      </c>
      <c r="E2" s="40">
        <v>40925</v>
      </c>
      <c r="F2" s="41">
        <v>859</v>
      </c>
      <c r="G2" s="21">
        <v>39</v>
      </c>
      <c r="H2" s="36" t="s">
        <v>39</v>
      </c>
      <c r="I2" s="36" t="s">
        <v>29</v>
      </c>
      <c r="J2" s="36" t="str">
        <f>_xlfn.CONCAT(_xlfn.UNICHAR(129752),K2)</f>
        <v>🫘Beans</v>
      </c>
      <c r="K2" s="36" t="s">
        <v>40</v>
      </c>
      <c r="L2" s="6" t="str">
        <f t="shared" ref="L2:L65" si="0">_xlfn.CONCAT(_xlfn.UNICHAR(9749),M2)</f>
        <v>☕Coffee</v>
      </c>
      <c r="M2" s="36" t="s">
        <v>45</v>
      </c>
      <c r="N2" s="36" t="s">
        <v>46</v>
      </c>
      <c r="O2" s="42">
        <v>21</v>
      </c>
      <c r="P2" s="42">
        <v>66</v>
      </c>
      <c r="Q2" s="36" t="s">
        <v>47</v>
      </c>
      <c r="R2" s="42">
        <v>30</v>
      </c>
      <c r="S2" s="42">
        <v>60</v>
      </c>
      <c r="T2" s="42">
        <v>60</v>
      </c>
      <c r="U2" s="37">
        <v>90</v>
      </c>
      <c r="V2" s="42">
        <v>18</v>
      </c>
      <c r="W2" s="36" t="s">
        <v>27</v>
      </c>
    </row>
    <row r="3" spans="1:23" x14ac:dyDescent="0.35">
      <c r="A3" s="36">
        <v>775</v>
      </c>
      <c r="B3" s="37">
        <v>31</v>
      </c>
      <c r="C3" s="38">
        <v>-43</v>
      </c>
      <c r="D3" s="39">
        <v>41131</v>
      </c>
      <c r="E3" s="40">
        <v>40926</v>
      </c>
      <c r="F3" s="41">
        <v>1000</v>
      </c>
      <c r="G3" s="21">
        <v>37</v>
      </c>
      <c r="H3" s="36" t="s">
        <v>39</v>
      </c>
      <c r="I3" s="36" t="s">
        <v>36</v>
      </c>
      <c r="J3" s="36" t="str">
        <f t="shared" ref="J3:J30" si="1">_xlfn.CONCAT(_xlfn.UNICHAR(129752),K3)</f>
        <v>🫘Beans</v>
      </c>
      <c r="K3" s="36" t="s">
        <v>40</v>
      </c>
      <c r="L3" s="6" t="str">
        <f t="shared" si="0"/>
        <v>☕Coffee</v>
      </c>
      <c r="M3" s="36" t="s">
        <v>45</v>
      </c>
      <c r="N3" s="36" t="s">
        <v>46</v>
      </c>
      <c r="O3" s="42">
        <v>7</v>
      </c>
      <c r="P3" s="42">
        <v>68</v>
      </c>
      <c r="Q3" s="36" t="s">
        <v>48</v>
      </c>
      <c r="R3" s="42">
        <v>30</v>
      </c>
      <c r="S3" s="42">
        <v>60</v>
      </c>
      <c r="T3" s="42">
        <v>50</v>
      </c>
      <c r="U3" s="37">
        <v>90</v>
      </c>
      <c r="V3" s="42">
        <v>30</v>
      </c>
      <c r="W3" s="36" t="s">
        <v>27</v>
      </c>
    </row>
    <row r="4" spans="1:23" x14ac:dyDescent="0.35">
      <c r="A4" s="36">
        <v>603</v>
      </c>
      <c r="B4" s="37">
        <v>49</v>
      </c>
      <c r="C4" s="38">
        <v>-27</v>
      </c>
      <c r="D4" s="39">
        <v>41192</v>
      </c>
      <c r="E4" s="40">
        <v>40928</v>
      </c>
      <c r="F4" s="41">
        <v>310</v>
      </c>
      <c r="G4" s="21">
        <v>71</v>
      </c>
      <c r="H4" s="36" t="s">
        <v>39</v>
      </c>
      <c r="I4" s="36" t="s">
        <v>31</v>
      </c>
      <c r="J4" s="36" t="str">
        <f t="shared" si="1"/>
        <v>🫘Beans</v>
      </c>
      <c r="K4" s="36" t="s">
        <v>40</v>
      </c>
      <c r="L4" s="6" t="str">
        <f t="shared" si="0"/>
        <v>☕Coffee</v>
      </c>
      <c r="M4" s="36" t="s">
        <v>45</v>
      </c>
      <c r="N4" s="36" t="s">
        <v>50</v>
      </c>
      <c r="O4" s="42">
        <v>33</v>
      </c>
      <c r="P4" s="42">
        <v>120</v>
      </c>
      <c r="Q4" s="36" t="s">
        <v>51</v>
      </c>
      <c r="R4" s="42">
        <v>30</v>
      </c>
      <c r="S4" s="42">
        <v>60</v>
      </c>
      <c r="T4" s="42">
        <v>60</v>
      </c>
      <c r="U4" s="37">
        <v>90</v>
      </c>
      <c r="V4" s="42">
        <v>38</v>
      </c>
      <c r="W4" s="36" t="s">
        <v>35</v>
      </c>
    </row>
    <row r="5" spans="1:23" x14ac:dyDescent="0.35">
      <c r="A5" s="36">
        <v>603</v>
      </c>
      <c r="B5" s="37">
        <v>45</v>
      </c>
      <c r="C5" s="38">
        <v>-26</v>
      </c>
      <c r="D5" s="39">
        <v>41223</v>
      </c>
      <c r="E5" s="40">
        <v>40929</v>
      </c>
      <c r="F5" s="41">
        <v>447</v>
      </c>
      <c r="G5" s="21">
        <v>69</v>
      </c>
      <c r="H5" s="36" t="s">
        <v>39</v>
      </c>
      <c r="I5" s="36" t="s">
        <v>31</v>
      </c>
      <c r="J5" s="36" t="str">
        <f t="shared" si="1"/>
        <v>🫘Beans</v>
      </c>
      <c r="K5" s="36" t="s">
        <v>40</v>
      </c>
      <c r="L5" s="6" t="str">
        <f t="shared" si="0"/>
        <v>☕Coffee</v>
      </c>
      <c r="M5" s="36" t="s">
        <v>45</v>
      </c>
      <c r="N5" s="36" t="s">
        <v>52</v>
      </c>
      <c r="O5" s="42">
        <v>24</v>
      </c>
      <c r="P5" s="42">
        <v>114</v>
      </c>
      <c r="Q5" s="36" t="s">
        <v>51</v>
      </c>
      <c r="R5" s="42">
        <v>30</v>
      </c>
      <c r="S5" s="42">
        <v>60</v>
      </c>
      <c r="T5" s="42">
        <v>50</v>
      </c>
      <c r="U5" s="37">
        <v>90</v>
      </c>
      <c r="V5" s="42">
        <v>45</v>
      </c>
      <c r="W5" s="36" t="s">
        <v>35</v>
      </c>
    </row>
    <row r="6" spans="1:23" x14ac:dyDescent="0.35">
      <c r="A6" s="36">
        <v>775</v>
      </c>
      <c r="B6" s="37">
        <v>34</v>
      </c>
      <c r="C6" s="38">
        <v>-32</v>
      </c>
      <c r="D6" s="36" t="s">
        <v>57</v>
      </c>
      <c r="E6" s="40">
        <v>40932</v>
      </c>
      <c r="F6" s="41">
        <v>240</v>
      </c>
      <c r="G6" s="21">
        <v>43</v>
      </c>
      <c r="H6" s="36" t="s">
        <v>39</v>
      </c>
      <c r="I6" s="36" t="s">
        <v>36</v>
      </c>
      <c r="J6" s="36" t="str">
        <f t="shared" si="1"/>
        <v>🫘Beans</v>
      </c>
      <c r="K6" s="36" t="s">
        <v>40</v>
      </c>
      <c r="L6" s="6" t="str">
        <f t="shared" si="0"/>
        <v>☕Coffee</v>
      </c>
      <c r="M6" s="36" t="s">
        <v>45</v>
      </c>
      <c r="N6" s="36" t="s">
        <v>52</v>
      </c>
      <c r="O6" s="42">
        <v>-2</v>
      </c>
      <c r="P6" s="42">
        <v>77</v>
      </c>
      <c r="Q6" s="36" t="s">
        <v>48</v>
      </c>
      <c r="R6" s="42">
        <v>40</v>
      </c>
      <c r="S6" s="42">
        <v>60</v>
      </c>
      <c r="T6" s="42">
        <v>30</v>
      </c>
      <c r="U6" s="37">
        <v>100</v>
      </c>
      <c r="V6" s="42">
        <v>45</v>
      </c>
      <c r="W6" s="36" t="s">
        <v>35</v>
      </c>
    </row>
    <row r="7" spans="1:23" x14ac:dyDescent="0.35">
      <c r="A7" s="36">
        <v>915</v>
      </c>
      <c r="B7" s="37">
        <v>40</v>
      </c>
      <c r="C7" s="38">
        <v>-14</v>
      </c>
      <c r="D7" s="36" t="s">
        <v>72</v>
      </c>
      <c r="E7" s="40">
        <v>40941</v>
      </c>
      <c r="F7" s="41">
        <v>536</v>
      </c>
      <c r="G7" s="21">
        <v>52</v>
      </c>
      <c r="H7" s="36" t="s">
        <v>21</v>
      </c>
      <c r="I7" s="36" t="s">
        <v>29</v>
      </c>
      <c r="J7" s="36" t="str">
        <f t="shared" si="1"/>
        <v>🫘Beans</v>
      </c>
      <c r="K7" s="36" t="s">
        <v>40</v>
      </c>
      <c r="L7" s="6" t="str">
        <f t="shared" si="0"/>
        <v>☕Coffee</v>
      </c>
      <c r="M7" s="36" t="s">
        <v>45</v>
      </c>
      <c r="N7" s="36" t="s">
        <v>46</v>
      </c>
      <c r="O7" s="42">
        <v>26</v>
      </c>
      <c r="P7" s="42">
        <v>92</v>
      </c>
      <c r="Q7" s="36" t="s">
        <v>30</v>
      </c>
      <c r="R7" s="42">
        <v>40</v>
      </c>
      <c r="S7" s="42">
        <v>60</v>
      </c>
      <c r="T7" s="42">
        <v>40</v>
      </c>
      <c r="U7" s="37">
        <v>100</v>
      </c>
      <c r="V7" s="42">
        <v>26</v>
      </c>
      <c r="W7" s="36" t="s">
        <v>27</v>
      </c>
    </row>
    <row r="8" spans="1:23" x14ac:dyDescent="0.35">
      <c r="A8" s="36">
        <v>970</v>
      </c>
      <c r="B8" s="37">
        <v>40</v>
      </c>
      <c r="C8" s="38">
        <v>-13</v>
      </c>
      <c r="D8" s="36" t="s">
        <v>74</v>
      </c>
      <c r="E8" s="40">
        <v>40943</v>
      </c>
      <c r="F8" s="41">
        <v>536</v>
      </c>
      <c r="G8" s="21">
        <v>52</v>
      </c>
      <c r="H8" s="36" t="s">
        <v>21</v>
      </c>
      <c r="I8" s="36" t="s">
        <v>22</v>
      </c>
      <c r="J8" s="36" t="str">
        <f t="shared" si="1"/>
        <v>🫘Beans</v>
      </c>
      <c r="K8" s="36" t="s">
        <v>40</v>
      </c>
      <c r="L8" s="6" t="str">
        <f t="shared" si="0"/>
        <v>☕Coffee</v>
      </c>
      <c r="M8" s="36" t="s">
        <v>45</v>
      </c>
      <c r="N8" s="36" t="s">
        <v>52</v>
      </c>
      <c r="O8" s="42">
        <v>27</v>
      </c>
      <c r="P8" s="42">
        <v>92</v>
      </c>
      <c r="Q8" s="36" t="s">
        <v>26</v>
      </c>
      <c r="R8" s="42">
        <v>30</v>
      </c>
      <c r="S8" s="42">
        <v>60</v>
      </c>
      <c r="T8" s="42">
        <v>40</v>
      </c>
      <c r="U8" s="37">
        <v>90</v>
      </c>
      <c r="V8" s="42">
        <v>25</v>
      </c>
      <c r="W8" s="36" t="s">
        <v>35</v>
      </c>
    </row>
    <row r="9" spans="1:23" x14ac:dyDescent="0.35">
      <c r="A9" s="36">
        <v>504</v>
      </c>
      <c r="B9" s="37">
        <v>31</v>
      </c>
      <c r="C9" s="38">
        <v>-22</v>
      </c>
      <c r="D9" s="39">
        <v>40979</v>
      </c>
      <c r="E9" s="40">
        <v>40952</v>
      </c>
      <c r="F9" s="41">
        <v>856</v>
      </c>
      <c r="G9" s="21">
        <v>47</v>
      </c>
      <c r="H9" s="36" t="s">
        <v>39</v>
      </c>
      <c r="I9" s="36" t="s">
        <v>29</v>
      </c>
      <c r="J9" s="36" t="str">
        <f t="shared" si="1"/>
        <v>🫘Beans</v>
      </c>
      <c r="K9" s="36" t="s">
        <v>40</v>
      </c>
      <c r="L9" s="6" t="str">
        <f t="shared" si="0"/>
        <v>☕Coffee</v>
      </c>
      <c r="M9" s="36" t="s">
        <v>45</v>
      </c>
      <c r="N9" s="36" t="s">
        <v>46</v>
      </c>
      <c r="O9" s="42">
        <v>28</v>
      </c>
      <c r="P9" s="42">
        <v>78</v>
      </c>
      <c r="Q9" s="36" t="s">
        <v>56</v>
      </c>
      <c r="R9" s="42">
        <v>30</v>
      </c>
      <c r="S9" s="42">
        <v>60</v>
      </c>
      <c r="T9" s="42">
        <v>50</v>
      </c>
      <c r="U9" s="37">
        <v>90</v>
      </c>
      <c r="V9" s="42">
        <v>19</v>
      </c>
      <c r="W9" s="36" t="s">
        <v>27</v>
      </c>
    </row>
    <row r="10" spans="1:23" x14ac:dyDescent="0.35">
      <c r="A10" s="36">
        <v>580</v>
      </c>
      <c r="B10" s="37">
        <v>36</v>
      </c>
      <c r="C10" s="38">
        <v>-10</v>
      </c>
      <c r="D10" s="39">
        <v>41010</v>
      </c>
      <c r="E10" s="40">
        <v>40953</v>
      </c>
      <c r="F10" s="41">
        <v>862</v>
      </c>
      <c r="G10" s="21">
        <v>52</v>
      </c>
      <c r="H10" s="36" t="s">
        <v>39</v>
      </c>
      <c r="I10" s="36" t="s">
        <v>29</v>
      </c>
      <c r="J10" s="36" t="str">
        <f t="shared" si="1"/>
        <v>🫘Beans</v>
      </c>
      <c r="K10" s="36" t="s">
        <v>40</v>
      </c>
      <c r="L10" s="6" t="str">
        <f t="shared" si="0"/>
        <v>☕Coffee</v>
      </c>
      <c r="M10" s="36" t="s">
        <v>45</v>
      </c>
      <c r="N10" s="36" t="s">
        <v>46</v>
      </c>
      <c r="O10" s="42">
        <v>30</v>
      </c>
      <c r="P10" s="42">
        <v>88</v>
      </c>
      <c r="Q10" s="36" t="s">
        <v>47</v>
      </c>
      <c r="R10" s="42">
        <v>40</v>
      </c>
      <c r="S10" s="42">
        <v>60</v>
      </c>
      <c r="T10" s="42">
        <v>40</v>
      </c>
      <c r="U10" s="37">
        <v>100</v>
      </c>
      <c r="V10" s="42">
        <v>22</v>
      </c>
      <c r="W10" s="36" t="s">
        <v>27</v>
      </c>
    </row>
    <row r="11" spans="1:23" x14ac:dyDescent="0.35">
      <c r="A11" s="36">
        <v>262</v>
      </c>
      <c r="B11" s="37">
        <v>54</v>
      </c>
      <c r="C11" s="38">
        <v>-6</v>
      </c>
      <c r="D11" s="39">
        <v>41071</v>
      </c>
      <c r="E11" s="40">
        <v>40955</v>
      </c>
      <c r="F11" s="41">
        <v>391</v>
      </c>
      <c r="G11" s="21">
        <v>67</v>
      </c>
      <c r="H11" s="36" t="s">
        <v>39</v>
      </c>
      <c r="I11" s="36" t="s">
        <v>22</v>
      </c>
      <c r="J11" s="36" t="str">
        <f t="shared" si="1"/>
        <v>🫘Beans</v>
      </c>
      <c r="K11" s="36" t="s">
        <v>40</v>
      </c>
      <c r="L11" s="6" t="str">
        <f t="shared" si="0"/>
        <v>☕Coffee</v>
      </c>
      <c r="M11" s="36" t="s">
        <v>45</v>
      </c>
      <c r="N11" s="36" t="s">
        <v>50</v>
      </c>
      <c r="O11" s="42">
        <v>14</v>
      </c>
      <c r="P11" s="42">
        <v>121</v>
      </c>
      <c r="Q11" s="36" t="s">
        <v>64</v>
      </c>
      <c r="R11" s="42">
        <v>50</v>
      </c>
      <c r="S11" s="42">
        <v>60</v>
      </c>
      <c r="T11" s="42">
        <v>20</v>
      </c>
      <c r="U11" s="37">
        <v>110</v>
      </c>
      <c r="V11" s="42">
        <v>53</v>
      </c>
      <c r="W11" s="36" t="s">
        <v>35</v>
      </c>
    </row>
    <row r="12" spans="1:23" x14ac:dyDescent="0.35">
      <c r="A12" s="36">
        <v>603</v>
      </c>
      <c r="B12" s="37">
        <v>46</v>
      </c>
      <c r="C12" s="38">
        <v>-10</v>
      </c>
      <c r="D12" s="39">
        <v>41101</v>
      </c>
      <c r="E12" s="40">
        <v>40956</v>
      </c>
      <c r="F12" s="41">
        <v>316</v>
      </c>
      <c r="G12" s="21">
        <v>67</v>
      </c>
      <c r="H12" s="36" t="s">
        <v>39</v>
      </c>
      <c r="I12" s="36" t="s">
        <v>31</v>
      </c>
      <c r="J12" s="36" t="str">
        <f t="shared" si="1"/>
        <v>🫘Beans</v>
      </c>
      <c r="K12" s="36" t="s">
        <v>40</v>
      </c>
      <c r="L12" s="6" t="str">
        <f t="shared" si="0"/>
        <v>☕Coffee</v>
      </c>
      <c r="M12" s="36" t="s">
        <v>45</v>
      </c>
      <c r="N12" s="36" t="s">
        <v>50</v>
      </c>
      <c r="O12" s="42">
        <v>30</v>
      </c>
      <c r="P12" s="42">
        <v>113</v>
      </c>
      <c r="Q12" s="36" t="s">
        <v>51</v>
      </c>
      <c r="R12" s="42">
        <v>40</v>
      </c>
      <c r="S12" s="42">
        <v>60</v>
      </c>
      <c r="T12" s="42">
        <v>40</v>
      </c>
      <c r="U12" s="37">
        <v>100</v>
      </c>
      <c r="V12" s="42">
        <v>37</v>
      </c>
      <c r="W12" s="36" t="s">
        <v>35</v>
      </c>
    </row>
    <row r="13" spans="1:23" x14ac:dyDescent="0.35">
      <c r="A13" s="36">
        <v>603</v>
      </c>
      <c r="B13" s="37">
        <v>43</v>
      </c>
      <c r="C13" s="38">
        <v>-10</v>
      </c>
      <c r="D13" s="39">
        <v>41132</v>
      </c>
      <c r="E13" s="40">
        <v>40957</v>
      </c>
      <c r="F13" s="41">
        <v>452</v>
      </c>
      <c r="G13" s="21">
        <v>66</v>
      </c>
      <c r="H13" s="36" t="s">
        <v>39</v>
      </c>
      <c r="I13" s="36" t="s">
        <v>31</v>
      </c>
      <c r="J13" s="36" t="str">
        <f t="shared" si="1"/>
        <v>🫘Beans</v>
      </c>
      <c r="K13" s="36" t="s">
        <v>40</v>
      </c>
      <c r="L13" s="6" t="str">
        <f t="shared" si="0"/>
        <v>☕Coffee</v>
      </c>
      <c r="M13" s="36" t="s">
        <v>45</v>
      </c>
      <c r="N13" s="36" t="s">
        <v>52</v>
      </c>
      <c r="O13" s="42">
        <v>20</v>
      </c>
      <c r="P13" s="42">
        <v>109</v>
      </c>
      <c r="Q13" s="36" t="s">
        <v>51</v>
      </c>
      <c r="R13" s="42">
        <v>30</v>
      </c>
      <c r="S13" s="42">
        <v>60</v>
      </c>
      <c r="T13" s="42">
        <v>30</v>
      </c>
      <c r="U13" s="37">
        <v>90</v>
      </c>
      <c r="V13" s="42">
        <v>46</v>
      </c>
      <c r="W13" s="36" t="s">
        <v>35</v>
      </c>
    </row>
    <row r="14" spans="1:23" x14ac:dyDescent="0.35">
      <c r="A14" s="36">
        <v>682</v>
      </c>
      <c r="B14" s="37">
        <v>43</v>
      </c>
      <c r="C14" s="38">
        <v>-10</v>
      </c>
      <c r="D14" s="36" t="s">
        <v>88</v>
      </c>
      <c r="E14" s="40">
        <v>40967</v>
      </c>
      <c r="F14" s="41">
        <v>531</v>
      </c>
      <c r="G14" s="21">
        <v>56</v>
      </c>
      <c r="H14" s="36" t="s">
        <v>21</v>
      </c>
      <c r="I14" s="36" t="s">
        <v>29</v>
      </c>
      <c r="J14" s="36" t="str">
        <f t="shared" si="1"/>
        <v>🫘Beans</v>
      </c>
      <c r="K14" s="36" t="s">
        <v>40</v>
      </c>
      <c r="L14" s="6" t="str">
        <f t="shared" si="0"/>
        <v>☕Coffee</v>
      </c>
      <c r="M14" s="36" t="s">
        <v>45</v>
      </c>
      <c r="N14" s="36" t="s">
        <v>46</v>
      </c>
      <c r="O14" s="42">
        <v>30</v>
      </c>
      <c r="P14" s="42">
        <v>99</v>
      </c>
      <c r="Q14" s="36" t="s">
        <v>30</v>
      </c>
      <c r="R14" s="42">
        <v>50</v>
      </c>
      <c r="S14" s="42">
        <v>60</v>
      </c>
      <c r="T14" s="42">
        <v>40</v>
      </c>
      <c r="U14" s="37">
        <v>110</v>
      </c>
      <c r="V14" s="42">
        <v>26</v>
      </c>
      <c r="W14" s="36" t="s">
        <v>27</v>
      </c>
    </row>
    <row r="15" spans="1:23" x14ac:dyDescent="0.35">
      <c r="A15" s="36">
        <v>225</v>
      </c>
      <c r="B15" s="37">
        <v>34</v>
      </c>
      <c r="C15" s="38">
        <v>-19</v>
      </c>
      <c r="D15" s="36" t="s">
        <v>98</v>
      </c>
      <c r="E15" s="40">
        <v>40977</v>
      </c>
      <c r="F15" s="41">
        <v>863</v>
      </c>
      <c r="G15" s="21">
        <v>51</v>
      </c>
      <c r="H15" s="36" t="s">
        <v>39</v>
      </c>
      <c r="I15" s="36" t="s">
        <v>29</v>
      </c>
      <c r="J15" s="36" t="str">
        <f t="shared" si="1"/>
        <v>🫘Beans</v>
      </c>
      <c r="K15" s="36" t="s">
        <v>40</v>
      </c>
      <c r="L15" s="6" t="str">
        <f t="shared" si="0"/>
        <v>☕Coffee</v>
      </c>
      <c r="M15" s="36" t="s">
        <v>45</v>
      </c>
      <c r="N15" s="36" t="s">
        <v>46</v>
      </c>
      <c r="O15" s="42">
        <v>31</v>
      </c>
      <c r="P15" s="42">
        <v>85</v>
      </c>
      <c r="Q15" s="36" t="s">
        <v>56</v>
      </c>
      <c r="R15" s="42">
        <v>40</v>
      </c>
      <c r="S15" s="42">
        <v>60</v>
      </c>
      <c r="T15" s="42">
        <v>50</v>
      </c>
      <c r="U15" s="37">
        <v>100</v>
      </c>
      <c r="V15" s="42">
        <v>20</v>
      </c>
      <c r="W15" s="36" t="s">
        <v>27</v>
      </c>
    </row>
    <row r="16" spans="1:23" x14ac:dyDescent="0.35">
      <c r="A16" s="36">
        <v>580</v>
      </c>
      <c r="B16" s="37">
        <v>33</v>
      </c>
      <c r="C16" s="38">
        <v>-22</v>
      </c>
      <c r="D16" s="36" t="s">
        <v>99</v>
      </c>
      <c r="E16" s="40">
        <v>40978</v>
      </c>
      <c r="F16" s="41">
        <v>870</v>
      </c>
      <c r="G16" s="21">
        <v>49</v>
      </c>
      <c r="H16" s="36" t="s">
        <v>39</v>
      </c>
      <c r="I16" s="36" t="s">
        <v>29</v>
      </c>
      <c r="J16" s="36" t="str">
        <f t="shared" si="1"/>
        <v>🫘Beans</v>
      </c>
      <c r="K16" s="36" t="s">
        <v>40</v>
      </c>
      <c r="L16" s="6" t="str">
        <f t="shared" si="0"/>
        <v>☕Coffee</v>
      </c>
      <c r="M16" s="36" t="s">
        <v>45</v>
      </c>
      <c r="N16" s="36" t="s">
        <v>46</v>
      </c>
      <c r="O16" s="42">
        <v>28</v>
      </c>
      <c r="P16" s="42">
        <v>82</v>
      </c>
      <c r="Q16" s="36" t="s">
        <v>47</v>
      </c>
      <c r="R16" s="42">
        <v>30</v>
      </c>
      <c r="S16" s="42">
        <v>60</v>
      </c>
      <c r="T16" s="42">
        <v>50</v>
      </c>
      <c r="U16" s="37">
        <v>90</v>
      </c>
      <c r="V16" s="42">
        <v>21</v>
      </c>
      <c r="W16" s="36" t="s">
        <v>27</v>
      </c>
    </row>
    <row r="17" spans="1:23" x14ac:dyDescent="0.35">
      <c r="A17" s="36">
        <v>603</v>
      </c>
      <c r="B17" s="37">
        <v>48</v>
      </c>
      <c r="C17" s="38">
        <v>-2</v>
      </c>
      <c r="D17" s="36" t="s">
        <v>100</v>
      </c>
      <c r="E17" s="40">
        <v>40979</v>
      </c>
      <c r="F17" s="41">
        <v>462</v>
      </c>
      <c r="G17" s="21">
        <v>74</v>
      </c>
      <c r="H17" s="36" t="s">
        <v>39</v>
      </c>
      <c r="I17" s="36" t="s">
        <v>31</v>
      </c>
      <c r="J17" s="36" t="str">
        <f t="shared" si="1"/>
        <v>🫘Beans</v>
      </c>
      <c r="K17" s="36" t="s">
        <v>40</v>
      </c>
      <c r="L17" s="6" t="str">
        <f t="shared" si="0"/>
        <v>☕Coffee</v>
      </c>
      <c r="M17" s="36" t="s">
        <v>45</v>
      </c>
      <c r="N17" s="36" t="s">
        <v>52</v>
      </c>
      <c r="O17" s="42">
        <v>28</v>
      </c>
      <c r="P17" s="42">
        <v>122</v>
      </c>
      <c r="Q17" s="36" t="s">
        <v>51</v>
      </c>
      <c r="R17" s="42">
        <v>40</v>
      </c>
      <c r="S17" s="42">
        <v>60</v>
      </c>
      <c r="T17" s="42">
        <v>30</v>
      </c>
      <c r="U17" s="37">
        <v>100</v>
      </c>
      <c r="V17" s="42">
        <v>46</v>
      </c>
      <c r="W17" s="36" t="s">
        <v>35</v>
      </c>
    </row>
    <row r="18" spans="1:23" x14ac:dyDescent="0.35">
      <c r="A18" s="36">
        <v>775</v>
      </c>
      <c r="B18" s="37">
        <v>39</v>
      </c>
      <c r="C18" s="38">
        <v>-19</v>
      </c>
      <c r="D18" s="39">
        <v>40980</v>
      </c>
      <c r="E18" s="40">
        <v>40982</v>
      </c>
      <c r="F18" s="41">
        <v>250</v>
      </c>
      <c r="G18" s="21">
        <v>49</v>
      </c>
      <c r="H18" s="36" t="s">
        <v>39</v>
      </c>
      <c r="I18" s="36" t="s">
        <v>36</v>
      </c>
      <c r="J18" s="36" t="str">
        <f t="shared" si="1"/>
        <v>🫘Beans</v>
      </c>
      <c r="K18" s="36" t="s">
        <v>40</v>
      </c>
      <c r="L18" s="6" t="str">
        <f t="shared" si="0"/>
        <v>☕Coffee</v>
      </c>
      <c r="M18" s="36" t="s">
        <v>45</v>
      </c>
      <c r="N18" s="36" t="s">
        <v>52</v>
      </c>
      <c r="O18" s="42">
        <v>1</v>
      </c>
      <c r="P18" s="42">
        <v>88</v>
      </c>
      <c r="Q18" s="36" t="s">
        <v>48</v>
      </c>
      <c r="R18" s="42">
        <v>40</v>
      </c>
      <c r="S18" s="42">
        <v>60</v>
      </c>
      <c r="T18" s="42">
        <v>20</v>
      </c>
      <c r="U18" s="37">
        <v>100</v>
      </c>
      <c r="V18" s="42">
        <v>48</v>
      </c>
      <c r="W18" s="36" t="s">
        <v>35</v>
      </c>
    </row>
    <row r="19" spans="1:23" x14ac:dyDescent="0.35">
      <c r="A19" s="36">
        <v>405</v>
      </c>
      <c r="B19" s="37">
        <v>27</v>
      </c>
      <c r="C19" s="38">
        <v>-29</v>
      </c>
      <c r="D19" s="36" t="s">
        <v>107</v>
      </c>
      <c r="E19" s="40">
        <v>40997</v>
      </c>
      <c r="F19" s="41">
        <v>859</v>
      </c>
      <c r="G19" s="21">
        <v>39</v>
      </c>
      <c r="H19" s="36" t="s">
        <v>39</v>
      </c>
      <c r="I19" s="36" t="s">
        <v>29</v>
      </c>
      <c r="J19" s="36" t="str">
        <f t="shared" si="1"/>
        <v>🫘Beans</v>
      </c>
      <c r="K19" s="36" t="s">
        <v>40</v>
      </c>
      <c r="L19" s="6" t="str">
        <f t="shared" si="0"/>
        <v>☕Coffee</v>
      </c>
      <c r="M19" s="36" t="s">
        <v>45</v>
      </c>
      <c r="N19" s="36" t="s">
        <v>46</v>
      </c>
      <c r="O19" s="42">
        <v>31</v>
      </c>
      <c r="P19" s="42">
        <v>70</v>
      </c>
      <c r="Q19" s="36" t="s">
        <v>47</v>
      </c>
      <c r="R19" s="42">
        <v>30</v>
      </c>
      <c r="S19" s="42">
        <v>60</v>
      </c>
      <c r="T19" s="42">
        <v>60</v>
      </c>
      <c r="U19" s="37">
        <v>90</v>
      </c>
      <c r="V19" s="42">
        <v>18</v>
      </c>
      <c r="W19" s="36" t="s">
        <v>27</v>
      </c>
    </row>
    <row r="20" spans="1:23" x14ac:dyDescent="0.35">
      <c r="A20" s="36">
        <v>775</v>
      </c>
      <c r="B20" s="37">
        <v>31</v>
      </c>
      <c r="C20" s="38">
        <v>-40</v>
      </c>
      <c r="D20" s="36" t="s">
        <v>108</v>
      </c>
      <c r="E20" s="40">
        <v>40998</v>
      </c>
      <c r="F20" s="41">
        <v>1000</v>
      </c>
      <c r="G20" s="21">
        <v>37</v>
      </c>
      <c r="H20" s="36" t="s">
        <v>39</v>
      </c>
      <c r="I20" s="36" t="s">
        <v>36</v>
      </c>
      <c r="J20" s="36" t="str">
        <f t="shared" si="1"/>
        <v>🫘Beans</v>
      </c>
      <c r="K20" s="36" t="s">
        <v>40</v>
      </c>
      <c r="L20" s="6" t="str">
        <f t="shared" si="0"/>
        <v>☕Coffee</v>
      </c>
      <c r="M20" s="36" t="s">
        <v>45</v>
      </c>
      <c r="N20" s="36" t="s">
        <v>46</v>
      </c>
      <c r="O20" s="42">
        <v>10</v>
      </c>
      <c r="P20" s="42">
        <v>72</v>
      </c>
      <c r="Q20" s="36" t="s">
        <v>48</v>
      </c>
      <c r="R20" s="42">
        <v>30</v>
      </c>
      <c r="S20" s="42">
        <v>60</v>
      </c>
      <c r="T20" s="42">
        <v>50</v>
      </c>
      <c r="U20" s="37">
        <v>90</v>
      </c>
      <c r="V20" s="42">
        <v>30</v>
      </c>
      <c r="W20" s="36" t="s">
        <v>27</v>
      </c>
    </row>
    <row r="21" spans="1:23" x14ac:dyDescent="0.35">
      <c r="A21" s="36">
        <v>603</v>
      </c>
      <c r="B21" s="37">
        <v>49</v>
      </c>
      <c r="C21" s="38">
        <v>-11</v>
      </c>
      <c r="D21" s="36" t="s">
        <v>110</v>
      </c>
      <c r="E21" s="40">
        <v>41000</v>
      </c>
      <c r="F21" s="41">
        <v>310</v>
      </c>
      <c r="G21" s="21">
        <v>71</v>
      </c>
      <c r="H21" s="36" t="s">
        <v>39</v>
      </c>
      <c r="I21" s="36" t="s">
        <v>31</v>
      </c>
      <c r="J21" s="36" t="str">
        <f t="shared" si="1"/>
        <v>🫘Beans</v>
      </c>
      <c r="K21" s="36" t="s">
        <v>40</v>
      </c>
      <c r="L21" s="6" t="str">
        <f t="shared" si="0"/>
        <v>☕Coffee</v>
      </c>
      <c r="M21" s="36" t="s">
        <v>45</v>
      </c>
      <c r="N21" s="36" t="s">
        <v>50</v>
      </c>
      <c r="O21" s="42">
        <v>49</v>
      </c>
      <c r="P21" s="42">
        <v>128</v>
      </c>
      <c r="Q21" s="36" t="s">
        <v>51</v>
      </c>
      <c r="R21" s="42">
        <v>30</v>
      </c>
      <c r="S21" s="42">
        <v>60</v>
      </c>
      <c r="T21" s="42">
        <v>60</v>
      </c>
      <c r="U21" s="37">
        <v>90</v>
      </c>
      <c r="V21" s="42">
        <v>38</v>
      </c>
      <c r="W21" s="36" t="s">
        <v>35</v>
      </c>
    </row>
    <row r="22" spans="1:23" x14ac:dyDescent="0.35">
      <c r="A22" s="36">
        <v>603</v>
      </c>
      <c r="B22" s="37">
        <v>45</v>
      </c>
      <c r="C22" s="38">
        <v>-14</v>
      </c>
      <c r="D22" s="36" t="s">
        <v>111</v>
      </c>
      <c r="E22" s="40">
        <v>41001</v>
      </c>
      <c r="F22" s="41">
        <v>447</v>
      </c>
      <c r="G22" s="21">
        <v>69</v>
      </c>
      <c r="H22" s="36" t="s">
        <v>39</v>
      </c>
      <c r="I22" s="36" t="s">
        <v>31</v>
      </c>
      <c r="J22" s="36" t="str">
        <f t="shared" si="1"/>
        <v>🫘Beans</v>
      </c>
      <c r="K22" s="36" t="s">
        <v>40</v>
      </c>
      <c r="L22" s="6" t="str">
        <f t="shared" si="0"/>
        <v>☕Coffee</v>
      </c>
      <c r="M22" s="36" t="s">
        <v>45</v>
      </c>
      <c r="N22" s="36" t="s">
        <v>52</v>
      </c>
      <c r="O22" s="42">
        <v>36</v>
      </c>
      <c r="P22" s="42">
        <v>121</v>
      </c>
      <c r="Q22" s="36" t="s">
        <v>51</v>
      </c>
      <c r="R22" s="42">
        <v>30</v>
      </c>
      <c r="S22" s="42">
        <v>60</v>
      </c>
      <c r="T22" s="42">
        <v>50</v>
      </c>
      <c r="U22" s="37">
        <v>90</v>
      </c>
      <c r="V22" s="42">
        <v>45</v>
      </c>
      <c r="W22" s="36" t="s">
        <v>35</v>
      </c>
    </row>
    <row r="23" spans="1:23" x14ac:dyDescent="0.35">
      <c r="A23" s="36">
        <v>702</v>
      </c>
      <c r="B23" s="37">
        <v>34</v>
      </c>
      <c r="C23" s="38">
        <v>-33</v>
      </c>
      <c r="D23" s="36" t="s">
        <v>114</v>
      </c>
      <c r="E23" s="40">
        <v>41004</v>
      </c>
      <c r="F23" s="41">
        <v>240</v>
      </c>
      <c r="G23" s="21">
        <v>43</v>
      </c>
      <c r="H23" s="36" t="s">
        <v>39</v>
      </c>
      <c r="I23" s="36" t="s">
        <v>36</v>
      </c>
      <c r="J23" s="36" t="str">
        <f t="shared" si="1"/>
        <v>🫘Beans</v>
      </c>
      <c r="K23" s="36" t="s">
        <v>40</v>
      </c>
      <c r="L23" s="6" t="str">
        <f t="shared" si="0"/>
        <v>☕Coffee</v>
      </c>
      <c r="M23" s="36" t="s">
        <v>45</v>
      </c>
      <c r="N23" s="36" t="s">
        <v>52</v>
      </c>
      <c r="O23" s="42">
        <v>-3</v>
      </c>
      <c r="P23" s="42">
        <v>82</v>
      </c>
      <c r="Q23" s="36" t="s">
        <v>48</v>
      </c>
      <c r="R23" s="42">
        <v>40</v>
      </c>
      <c r="S23" s="42">
        <v>60</v>
      </c>
      <c r="T23" s="42">
        <v>30</v>
      </c>
      <c r="U23" s="37">
        <v>100</v>
      </c>
      <c r="V23" s="42">
        <v>45</v>
      </c>
      <c r="W23" s="36" t="s">
        <v>35</v>
      </c>
    </row>
    <row r="24" spans="1:23" x14ac:dyDescent="0.35">
      <c r="A24" s="36">
        <v>936</v>
      </c>
      <c r="B24" s="37">
        <v>40</v>
      </c>
      <c r="C24" s="38">
        <v>-1</v>
      </c>
      <c r="D24" s="39">
        <v>41334</v>
      </c>
      <c r="E24" s="40">
        <v>41378</v>
      </c>
      <c r="F24" s="41">
        <v>536</v>
      </c>
      <c r="G24" s="21">
        <v>52</v>
      </c>
      <c r="H24" s="36" t="s">
        <v>21</v>
      </c>
      <c r="I24" s="36" t="s">
        <v>29</v>
      </c>
      <c r="J24" s="36" t="str">
        <f t="shared" si="1"/>
        <v>🫘Beans</v>
      </c>
      <c r="K24" s="36" t="s">
        <v>40</v>
      </c>
      <c r="L24" s="6" t="str">
        <f t="shared" si="0"/>
        <v>☕Coffee</v>
      </c>
      <c r="M24" s="36" t="s">
        <v>45</v>
      </c>
      <c r="N24" s="36" t="s">
        <v>46</v>
      </c>
      <c r="O24" s="42">
        <v>39</v>
      </c>
      <c r="P24" s="42">
        <v>98</v>
      </c>
      <c r="Q24" s="36" t="s">
        <v>30</v>
      </c>
      <c r="R24" s="42">
        <v>40</v>
      </c>
      <c r="S24" s="42">
        <v>60</v>
      </c>
      <c r="T24" s="42">
        <v>40</v>
      </c>
      <c r="U24" s="37">
        <v>100</v>
      </c>
      <c r="V24" s="42">
        <v>26</v>
      </c>
      <c r="W24" s="36" t="s">
        <v>27</v>
      </c>
    </row>
    <row r="25" spans="1:23" x14ac:dyDescent="0.35">
      <c r="A25" s="36">
        <v>719</v>
      </c>
      <c r="B25" s="37">
        <v>40</v>
      </c>
      <c r="C25" s="43">
        <v>0</v>
      </c>
      <c r="D25" s="39">
        <v>41395</v>
      </c>
      <c r="E25" s="40">
        <v>41379</v>
      </c>
      <c r="F25" s="41">
        <v>536</v>
      </c>
      <c r="G25" s="21">
        <v>52</v>
      </c>
      <c r="H25" s="36" t="s">
        <v>21</v>
      </c>
      <c r="I25" s="36" t="s">
        <v>22</v>
      </c>
      <c r="J25" s="36" t="str">
        <f t="shared" si="1"/>
        <v>🫘Beans</v>
      </c>
      <c r="K25" s="36" t="s">
        <v>40</v>
      </c>
      <c r="L25" s="6" t="str">
        <f t="shared" si="0"/>
        <v>☕Coffee</v>
      </c>
      <c r="M25" s="36" t="s">
        <v>45</v>
      </c>
      <c r="N25" s="36" t="s">
        <v>52</v>
      </c>
      <c r="O25" s="42">
        <v>40</v>
      </c>
      <c r="P25" s="42">
        <v>98</v>
      </c>
      <c r="Q25" s="36" t="s">
        <v>26</v>
      </c>
      <c r="R25" s="42">
        <v>30</v>
      </c>
      <c r="S25" s="42">
        <v>60</v>
      </c>
      <c r="T25" s="42">
        <v>40</v>
      </c>
      <c r="U25" s="37">
        <v>90</v>
      </c>
      <c r="V25" s="42">
        <v>25</v>
      </c>
      <c r="W25" s="36" t="s">
        <v>35</v>
      </c>
    </row>
    <row r="26" spans="1:23" x14ac:dyDescent="0.35">
      <c r="A26" s="36">
        <v>504</v>
      </c>
      <c r="B26" s="37">
        <v>31</v>
      </c>
      <c r="C26" s="38">
        <v>-8</v>
      </c>
      <c r="D26" s="36" t="s">
        <v>122</v>
      </c>
      <c r="E26" s="40">
        <v>41380</v>
      </c>
      <c r="F26" s="41">
        <v>856</v>
      </c>
      <c r="G26" s="21">
        <v>47</v>
      </c>
      <c r="H26" s="36" t="s">
        <v>39</v>
      </c>
      <c r="I26" s="36" t="s">
        <v>29</v>
      </c>
      <c r="J26" s="36" t="str">
        <f t="shared" si="1"/>
        <v>🫘Beans</v>
      </c>
      <c r="K26" s="36" t="s">
        <v>40</v>
      </c>
      <c r="L26" s="6" t="str">
        <f t="shared" si="0"/>
        <v>☕Coffee</v>
      </c>
      <c r="M26" s="36" t="s">
        <v>45</v>
      </c>
      <c r="N26" s="36" t="s">
        <v>46</v>
      </c>
      <c r="O26" s="42">
        <v>42</v>
      </c>
      <c r="P26" s="42">
        <v>83</v>
      </c>
      <c r="Q26" s="36" t="s">
        <v>56</v>
      </c>
      <c r="R26" s="42">
        <v>30</v>
      </c>
      <c r="S26" s="42">
        <v>60</v>
      </c>
      <c r="T26" s="42">
        <v>50</v>
      </c>
      <c r="U26" s="37">
        <v>90</v>
      </c>
      <c r="V26" s="42">
        <v>19</v>
      </c>
      <c r="W26" s="36" t="s">
        <v>27</v>
      </c>
    </row>
    <row r="27" spans="1:23" x14ac:dyDescent="0.35">
      <c r="A27" s="36">
        <v>580</v>
      </c>
      <c r="B27" s="37">
        <v>36</v>
      </c>
      <c r="C27" s="38">
        <v>5</v>
      </c>
      <c r="D27" s="36" t="s">
        <v>123</v>
      </c>
      <c r="E27" s="40">
        <v>41381</v>
      </c>
      <c r="F27" s="41">
        <v>862</v>
      </c>
      <c r="G27" s="21">
        <v>52</v>
      </c>
      <c r="H27" s="36" t="s">
        <v>39</v>
      </c>
      <c r="I27" s="36" t="s">
        <v>29</v>
      </c>
      <c r="J27" s="36" t="str">
        <f t="shared" si="1"/>
        <v>🫘Beans</v>
      </c>
      <c r="K27" s="36" t="s">
        <v>40</v>
      </c>
      <c r="L27" s="6" t="str">
        <f t="shared" si="0"/>
        <v>☕Coffee</v>
      </c>
      <c r="M27" s="36" t="s">
        <v>45</v>
      </c>
      <c r="N27" s="36" t="s">
        <v>46</v>
      </c>
      <c r="O27" s="42">
        <v>45</v>
      </c>
      <c r="P27" s="42">
        <v>94</v>
      </c>
      <c r="Q27" s="36" t="s">
        <v>47</v>
      </c>
      <c r="R27" s="42">
        <v>40</v>
      </c>
      <c r="S27" s="42">
        <v>60</v>
      </c>
      <c r="T27" s="42">
        <v>40</v>
      </c>
      <c r="U27" s="37">
        <v>100</v>
      </c>
      <c r="V27" s="42">
        <v>22</v>
      </c>
      <c r="W27" s="36" t="s">
        <v>27</v>
      </c>
    </row>
    <row r="28" spans="1:23" x14ac:dyDescent="0.35">
      <c r="A28" s="36">
        <v>262</v>
      </c>
      <c r="B28" s="37">
        <v>54</v>
      </c>
      <c r="C28" s="38">
        <v>1</v>
      </c>
      <c r="D28" s="36" t="s">
        <v>125</v>
      </c>
      <c r="E28" s="40">
        <v>41382</v>
      </c>
      <c r="F28" s="41">
        <v>391</v>
      </c>
      <c r="G28" s="21">
        <v>67</v>
      </c>
      <c r="H28" s="36" t="s">
        <v>39</v>
      </c>
      <c r="I28" s="36" t="s">
        <v>22</v>
      </c>
      <c r="J28" s="36" t="str">
        <f t="shared" si="1"/>
        <v>🫘Beans</v>
      </c>
      <c r="K28" s="36" t="s">
        <v>40</v>
      </c>
      <c r="L28" s="6" t="str">
        <f t="shared" si="0"/>
        <v>☕Coffee</v>
      </c>
      <c r="M28" s="36" t="s">
        <v>45</v>
      </c>
      <c r="N28" s="36" t="s">
        <v>50</v>
      </c>
      <c r="O28" s="42">
        <v>21</v>
      </c>
      <c r="P28" s="42">
        <v>129</v>
      </c>
      <c r="Q28" s="36" t="s">
        <v>64</v>
      </c>
      <c r="R28" s="42">
        <v>50</v>
      </c>
      <c r="S28" s="42">
        <v>60</v>
      </c>
      <c r="T28" s="42">
        <v>20</v>
      </c>
      <c r="U28" s="37">
        <v>110</v>
      </c>
      <c r="V28" s="42">
        <v>53</v>
      </c>
      <c r="W28" s="36" t="s">
        <v>35</v>
      </c>
    </row>
    <row r="29" spans="1:23" x14ac:dyDescent="0.35">
      <c r="A29" s="36">
        <v>603</v>
      </c>
      <c r="B29" s="37">
        <v>46</v>
      </c>
      <c r="C29" s="38">
        <v>5</v>
      </c>
      <c r="D29" s="36" t="s">
        <v>126</v>
      </c>
      <c r="E29" s="40">
        <v>41383</v>
      </c>
      <c r="F29" s="41">
        <v>316</v>
      </c>
      <c r="G29" s="21">
        <v>67</v>
      </c>
      <c r="H29" s="36" t="s">
        <v>39</v>
      </c>
      <c r="I29" s="36" t="s">
        <v>31</v>
      </c>
      <c r="J29" s="36" t="str">
        <f t="shared" si="1"/>
        <v>🫘Beans</v>
      </c>
      <c r="K29" s="36" t="s">
        <v>40</v>
      </c>
      <c r="L29" s="6" t="str">
        <f t="shared" si="0"/>
        <v>☕Coffee</v>
      </c>
      <c r="M29" s="36" t="s">
        <v>45</v>
      </c>
      <c r="N29" s="36" t="s">
        <v>50</v>
      </c>
      <c r="O29" s="42">
        <v>45</v>
      </c>
      <c r="P29" s="42">
        <v>120</v>
      </c>
      <c r="Q29" s="36" t="s">
        <v>51</v>
      </c>
      <c r="R29" s="42">
        <v>40</v>
      </c>
      <c r="S29" s="42">
        <v>60</v>
      </c>
      <c r="T29" s="42">
        <v>40</v>
      </c>
      <c r="U29" s="37">
        <v>100</v>
      </c>
      <c r="V29" s="42">
        <v>37</v>
      </c>
      <c r="W29" s="36" t="s">
        <v>35</v>
      </c>
    </row>
    <row r="30" spans="1:23" x14ac:dyDescent="0.35">
      <c r="A30" s="36">
        <v>603</v>
      </c>
      <c r="B30" s="37">
        <v>43</v>
      </c>
      <c r="C30" s="38">
        <v>0</v>
      </c>
      <c r="D30" s="36" t="s">
        <v>127</v>
      </c>
      <c r="E30" s="40">
        <v>41384</v>
      </c>
      <c r="F30" s="41">
        <v>452</v>
      </c>
      <c r="G30" s="21">
        <v>66</v>
      </c>
      <c r="H30" s="36" t="s">
        <v>39</v>
      </c>
      <c r="I30" s="36" t="s">
        <v>31</v>
      </c>
      <c r="J30" s="36" t="str">
        <f t="shared" si="1"/>
        <v>🫘Beans</v>
      </c>
      <c r="K30" s="36" t="s">
        <v>40</v>
      </c>
      <c r="L30" s="6" t="str">
        <f t="shared" si="0"/>
        <v>☕Coffee</v>
      </c>
      <c r="M30" s="36" t="s">
        <v>45</v>
      </c>
      <c r="N30" s="36" t="s">
        <v>52</v>
      </c>
      <c r="O30" s="42">
        <v>30</v>
      </c>
      <c r="P30" s="42">
        <v>116</v>
      </c>
      <c r="Q30" s="36" t="s">
        <v>51</v>
      </c>
      <c r="R30" s="42">
        <v>30</v>
      </c>
      <c r="S30" s="42">
        <v>60</v>
      </c>
      <c r="T30" s="42">
        <v>30</v>
      </c>
      <c r="U30" s="37">
        <v>90</v>
      </c>
      <c r="V30" s="42">
        <v>46</v>
      </c>
      <c r="W30" s="36" t="s">
        <v>35</v>
      </c>
    </row>
    <row r="31" spans="1:23" x14ac:dyDescent="0.35">
      <c r="A31" s="36">
        <v>956</v>
      </c>
      <c r="B31" s="37">
        <v>43</v>
      </c>
      <c r="C31" s="38">
        <v>5</v>
      </c>
      <c r="D31" s="36" t="s">
        <v>137</v>
      </c>
      <c r="E31" s="40">
        <v>41385</v>
      </c>
      <c r="F31" s="41">
        <v>531</v>
      </c>
      <c r="G31" s="21">
        <v>56</v>
      </c>
      <c r="H31" s="36" t="s">
        <v>21</v>
      </c>
      <c r="I31" s="36" t="s">
        <v>29</v>
      </c>
      <c r="J31" s="36" t="str">
        <f t="shared" ref="J31:J66" si="2">_xlfn.CONCAT(_xlfn.UNICHAR(129752),K31)</f>
        <v>🫘Beans</v>
      </c>
      <c r="K31" s="36" t="s">
        <v>40</v>
      </c>
      <c r="L31" s="6" t="str">
        <f t="shared" si="0"/>
        <v>☕Coffee</v>
      </c>
      <c r="M31" s="36" t="s">
        <v>45</v>
      </c>
      <c r="N31" s="36" t="s">
        <v>46</v>
      </c>
      <c r="O31" s="42">
        <v>45</v>
      </c>
      <c r="P31" s="42">
        <v>106</v>
      </c>
      <c r="Q31" s="36" t="s">
        <v>30</v>
      </c>
      <c r="R31" s="42">
        <v>50</v>
      </c>
      <c r="S31" s="42">
        <v>60</v>
      </c>
      <c r="T31" s="42">
        <v>40</v>
      </c>
      <c r="U31" s="37">
        <v>110</v>
      </c>
      <c r="V31" s="42">
        <v>26</v>
      </c>
      <c r="W31" s="36" t="s">
        <v>27</v>
      </c>
    </row>
    <row r="32" spans="1:23" x14ac:dyDescent="0.35">
      <c r="A32" s="36">
        <v>337</v>
      </c>
      <c r="B32" s="37">
        <v>34</v>
      </c>
      <c r="C32" s="38">
        <v>-4</v>
      </c>
      <c r="D32" s="39">
        <v>41488</v>
      </c>
      <c r="E32" s="40">
        <v>41386</v>
      </c>
      <c r="F32" s="41">
        <v>863</v>
      </c>
      <c r="G32" s="21">
        <v>51</v>
      </c>
      <c r="H32" s="36" t="s">
        <v>39</v>
      </c>
      <c r="I32" s="36" t="s">
        <v>29</v>
      </c>
      <c r="J32" s="36" t="str">
        <f t="shared" si="2"/>
        <v>🫘Beans</v>
      </c>
      <c r="K32" s="36" t="s">
        <v>40</v>
      </c>
      <c r="L32" s="6" t="str">
        <f t="shared" si="0"/>
        <v>☕Coffee</v>
      </c>
      <c r="M32" s="36" t="s">
        <v>45</v>
      </c>
      <c r="N32" s="36" t="s">
        <v>46</v>
      </c>
      <c r="O32" s="42">
        <v>46</v>
      </c>
      <c r="P32" s="42">
        <v>91</v>
      </c>
      <c r="Q32" s="36" t="s">
        <v>56</v>
      </c>
      <c r="R32" s="42">
        <v>40</v>
      </c>
      <c r="S32" s="42">
        <v>60</v>
      </c>
      <c r="T32" s="42">
        <v>50</v>
      </c>
      <c r="U32" s="37">
        <v>100</v>
      </c>
      <c r="V32" s="42">
        <v>20</v>
      </c>
      <c r="W32" s="36" t="s">
        <v>27</v>
      </c>
    </row>
    <row r="33" spans="1:23" x14ac:dyDescent="0.35">
      <c r="A33" s="36">
        <v>918</v>
      </c>
      <c r="B33" s="37">
        <v>33</v>
      </c>
      <c r="C33" s="38">
        <v>-8</v>
      </c>
      <c r="D33" s="39">
        <v>41519</v>
      </c>
      <c r="E33" s="40">
        <v>41387</v>
      </c>
      <c r="F33" s="41">
        <v>870</v>
      </c>
      <c r="G33" s="21">
        <v>49</v>
      </c>
      <c r="H33" s="36" t="s">
        <v>39</v>
      </c>
      <c r="I33" s="36" t="s">
        <v>29</v>
      </c>
      <c r="J33" s="36" t="str">
        <f t="shared" si="2"/>
        <v>🫘Beans</v>
      </c>
      <c r="K33" s="36" t="s">
        <v>40</v>
      </c>
      <c r="L33" s="6" t="str">
        <f t="shared" si="0"/>
        <v>☕Coffee</v>
      </c>
      <c r="M33" s="36" t="s">
        <v>45</v>
      </c>
      <c r="N33" s="36" t="s">
        <v>46</v>
      </c>
      <c r="O33" s="42">
        <v>42</v>
      </c>
      <c r="P33" s="42">
        <v>87</v>
      </c>
      <c r="Q33" s="36" t="s">
        <v>47</v>
      </c>
      <c r="R33" s="42">
        <v>30</v>
      </c>
      <c r="S33" s="42">
        <v>60</v>
      </c>
      <c r="T33" s="42">
        <v>50</v>
      </c>
      <c r="U33" s="37">
        <v>90</v>
      </c>
      <c r="V33" s="42">
        <v>21</v>
      </c>
      <c r="W33" s="36" t="s">
        <v>27</v>
      </c>
    </row>
    <row r="34" spans="1:23" x14ac:dyDescent="0.35">
      <c r="A34" s="36">
        <v>603</v>
      </c>
      <c r="B34" s="37">
        <v>48</v>
      </c>
      <c r="C34" s="38">
        <v>12</v>
      </c>
      <c r="D34" s="39">
        <v>41549</v>
      </c>
      <c r="E34" s="40">
        <v>41388</v>
      </c>
      <c r="F34" s="41">
        <v>462</v>
      </c>
      <c r="G34" s="21">
        <v>74</v>
      </c>
      <c r="H34" s="36" t="s">
        <v>39</v>
      </c>
      <c r="I34" s="36" t="s">
        <v>31</v>
      </c>
      <c r="J34" s="36" t="str">
        <f t="shared" si="2"/>
        <v>🫘Beans</v>
      </c>
      <c r="K34" s="36" t="s">
        <v>40</v>
      </c>
      <c r="L34" s="6" t="str">
        <f t="shared" si="0"/>
        <v>☕Coffee</v>
      </c>
      <c r="M34" s="36" t="s">
        <v>45</v>
      </c>
      <c r="N34" s="36" t="s">
        <v>52</v>
      </c>
      <c r="O34" s="42">
        <v>42</v>
      </c>
      <c r="P34" s="42">
        <v>130</v>
      </c>
      <c r="Q34" s="36" t="s">
        <v>51</v>
      </c>
      <c r="R34" s="42">
        <v>40</v>
      </c>
      <c r="S34" s="42">
        <v>60</v>
      </c>
      <c r="T34" s="42">
        <v>30</v>
      </c>
      <c r="U34" s="37">
        <v>100</v>
      </c>
      <c r="V34" s="42">
        <v>46</v>
      </c>
      <c r="W34" s="36" t="s">
        <v>35</v>
      </c>
    </row>
    <row r="35" spans="1:23" x14ac:dyDescent="0.35">
      <c r="A35" s="36">
        <v>702</v>
      </c>
      <c r="B35" s="37">
        <v>39</v>
      </c>
      <c r="C35" s="38">
        <v>-19</v>
      </c>
      <c r="D35" s="36" t="s">
        <v>140</v>
      </c>
      <c r="E35" s="40">
        <v>41389</v>
      </c>
      <c r="F35" s="41">
        <v>250</v>
      </c>
      <c r="G35" s="21">
        <v>49</v>
      </c>
      <c r="H35" s="36" t="s">
        <v>39</v>
      </c>
      <c r="I35" s="36" t="s">
        <v>36</v>
      </c>
      <c r="J35" s="36" t="str">
        <f t="shared" si="2"/>
        <v>🫘Beans</v>
      </c>
      <c r="K35" s="36" t="s">
        <v>40</v>
      </c>
      <c r="L35" s="6" t="str">
        <f t="shared" si="0"/>
        <v>☕Coffee</v>
      </c>
      <c r="M35" s="36" t="s">
        <v>45</v>
      </c>
      <c r="N35" s="36" t="s">
        <v>52</v>
      </c>
      <c r="O35" s="42">
        <v>1</v>
      </c>
      <c r="P35" s="42">
        <v>94</v>
      </c>
      <c r="Q35" s="36" t="s">
        <v>48</v>
      </c>
      <c r="R35" s="42">
        <v>40</v>
      </c>
      <c r="S35" s="42">
        <v>60</v>
      </c>
      <c r="T35" s="42">
        <v>20</v>
      </c>
      <c r="U35" s="37">
        <v>100</v>
      </c>
      <c r="V35" s="42">
        <v>48</v>
      </c>
      <c r="W35" s="36" t="s">
        <v>35</v>
      </c>
    </row>
    <row r="36" spans="1:23" x14ac:dyDescent="0.35">
      <c r="A36" s="36">
        <v>719</v>
      </c>
      <c r="B36" s="37">
        <v>39</v>
      </c>
      <c r="C36" s="38">
        <v>-23</v>
      </c>
      <c r="D36" s="36" t="s">
        <v>148</v>
      </c>
      <c r="E36" s="40">
        <v>41390</v>
      </c>
      <c r="F36" s="41">
        <v>541</v>
      </c>
      <c r="G36" s="21">
        <v>51</v>
      </c>
      <c r="H36" s="36" t="s">
        <v>21</v>
      </c>
      <c r="I36" s="36" t="s">
        <v>22</v>
      </c>
      <c r="J36" s="36" t="str">
        <f t="shared" si="2"/>
        <v>🫘Beans</v>
      </c>
      <c r="K36" s="36" t="s">
        <v>40</v>
      </c>
      <c r="L36" s="6" t="str">
        <f t="shared" si="0"/>
        <v>☕Coffee</v>
      </c>
      <c r="M36" s="36" t="s">
        <v>45</v>
      </c>
      <c r="N36" s="36" t="s">
        <v>52</v>
      </c>
      <c r="O36" s="42">
        <v>27</v>
      </c>
      <c r="P36" s="42">
        <v>90</v>
      </c>
      <c r="Q36" s="36" t="s">
        <v>26</v>
      </c>
      <c r="R36" s="42">
        <v>30</v>
      </c>
      <c r="S36" s="42">
        <v>50</v>
      </c>
      <c r="T36" s="42">
        <v>50</v>
      </c>
      <c r="U36" s="37">
        <v>80</v>
      </c>
      <c r="V36" s="42">
        <v>24</v>
      </c>
      <c r="W36" s="36" t="s">
        <v>35</v>
      </c>
    </row>
    <row r="37" spans="1:23" x14ac:dyDescent="0.35">
      <c r="A37" s="36">
        <v>505</v>
      </c>
      <c r="B37" s="37">
        <v>82</v>
      </c>
      <c r="C37" s="38">
        <v>-18</v>
      </c>
      <c r="D37" s="36" t="s">
        <v>159</v>
      </c>
      <c r="E37" s="40">
        <v>41391</v>
      </c>
      <c r="F37" s="41">
        <v>1804</v>
      </c>
      <c r="G37" s="21">
        <v>40</v>
      </c>
      <c r="H37" s="36" t="s">
        <v>39</v>
      </c>
      <c r="I37" s="36" t="s">
        <v>29</v>
      </c>
      <c r="J37" s="36" t="str">
        <f t="shared" si="2"/>
        <v>🫘Beans</v>
      </c>
      <c r="K37" s="36" t="s">
        <v>40</v>
      </c>
      <c r="L37" s="6" t="str">
        <f t="shared" si="0"/>
        <v>☕Coffee</v>
      </c>
      <c r="M37" s="36" t="s">
        <v>45</v>
      </c>
      <c r="N37" s="36" t="s">
        <v>46</v>
      </c>
      <c r="O37" s="42">
        <v>-8</v>
      </c>
      <c r="P37" s="42">
        <v>122</v>
      </c>
      <c r="Q37" s="36" t="s">
        <v>101</v>
      </c>
      <c r="R37" s="42">
        <v>90</v>
      </c>
      <c r="S37" s="42">
        <v>50</v>
      </c>
      <c r="T37" s="42">
        <v>10</v>
      </c>
      <c r="U37" s="37">
        <v>140</v>
      </c>
      <c r="V37" s="42">
        <v>48</v>
      </c>
      <c r="W37" s="36" t="s">
        <v>27</v>
      </c>
    </row>
    <row r="38" spans="1:23" x14ac:dyDescent="0.35">
      <c r="A38" s="36">
        <v>775</v>
      </c>
      <c r="B38" s="37">
        <v>33</v>
      </c>
      <c r="C38" s="38">
        <v>-14</v>
      </c>
      <c r="D38" s="36" t="s">
        <v>162</v>
      </c>
      <c r="E38" s="40">
        <v>41392</v>
      </c>
      <c r="F38" s="41">
        <v>243</v>
      </c>
      <c r="G38" s="21">
        <v>41</v>
      </c>
      <c r="H38" s="36" t="s">
        <v>39</v>
      </c>
      <c r="I38" s="36" t="s">
        <v>36</v>
      </c>
      <c r="J38" s="36" t="str">
        <f t="shared" si="2"/>
        <v>🫘Beans</v>
      </c>
      <c r="K38" s="36" t="s">
        <v>40</v>
      </c>
      <c r="L38" s="6" t="str">
        <f t="shared" si="0"/>
        <v>☕Coffee</v>
      </c>
      <c r="M38" s="36" t="s">
        <v>45</v>
      </c>
      <c r="N38" s="36" t="s">
        <v>52</v>
      </c>
      <c r="O38" s="42">
        <v>-4</v>
      </c>
      <c r="P38" s="42">
        <v>74</v>
      </c>
      <c r="Q38" s="36" t="s">
        <v>48</v>
      </c>
      <c r="R38" s="42">
        <v>30</v>
      </c>
      <c r="S38" s="42">
        <v>50</v>
      </c>
      <c r="T38" s="42">
        <v>10</v>
      </c>
      <c r="U38" s="37">
        <v>80</v>
      </c>
      <c r="V38" s="42">
        <v>45</v>
      </c>
      <c r="W38" s="36" t="s">
        <v>35</v>
      </c>
    </row>
    <row r="39" spans="1:23" x14ac:dyDescent="0.35">
      <c r="A39" s="36">
        <v>970</v>
      </c>
      <c r="B39" s="37">
        <v>43</v>
      </c>
      <c r="C39" s="38">
        <v>-1</v>
      </c>
      <c r="D39" s="36" t="s">
        <v>168</v>
      </c>
      <c r="E39" s="40">
        <v>41393</v>
      </c>
      <c r="F39" s="41">
        <v>531</v>
      </c>
      <c r="G39" s="21">
        <v>56</v>
      </c>
      <c r="H39" s="36" t="s">
        <v>21</v>
      </c>
      <c r="I39" s="36" t="s">
        <v>22</v>
      </c>
      <c r="J39" s="36" t="str">
        <f t="shared" si="2"/>
        <v>🫘Beans</v>
      </c>
      <c r="K39" s="36" t="s">
        <v>40</v>
      </c>
      <c r="L39" s="6" t="str">
        <f t="shared" si="0"/>
        <v>☕Coffee</v>
      </c>
      <c r="M39" s="36" t="s">
        <v>45</v>
      </c>
      <c r="N39" s="36" t="s">
        <v>52</v>
      </c>
      <c r="O39" s="42">
        <v>29</v>
      </c>
      <c r="P39" s="42">
        <v>99</v>
      </c>
      <c r="Q39" s="36" t="s">
        <v>26</v>
      </c>
      <c r="R39" s="42">
        <v>40</v>
      </c>
      <c r="S39" s="42">
        <v>50</v>
      </c>
      <c r="T39" s="42">
        <v>30</v>
      </c>
      <c r="U39" s="37">
        <v>90</v>
      </c>
      <c r="V39" s="42">
        <v>27</v>
      </c>
      <c r="W39" s="36" t="s">
        <v>35</v>
      </c>
    </row>
    <row r="40" spans="1:23" x14ac:dyDescent="0.35">
      <c r="A40" s="36">
        <v>614</v>
      </c>
      <c r="B40" s="37">
        <v>41</v>
      </c>
      <c r="C40" s="38">
        <v>4</v>
      </c>
      <c r="D40" s="36" t="s">
        <v>169</v>
      </c>
      <c r="E40" s="40">
        <v>41394</v>
      </c>
      <c r="F40" s="41">
        <v>435</v>
      </c>
      <c r="G40" s="21">
        <v>60</v>
      </c>
      <c r="H40" s="36" t="s">
        <v>21</v>
      </c>
      <c r="I40" s="36" t="s">
        <v>22</v>
      </c>
      <c r="J40" s="36" t="str">
        <f t="shared" si="2"/>
        <v>🫘Beans</v>
      </c>
      <c r="K40" s="36" t="s">
        <v>40</v>
      </c>
      <c r="L40" s="6" t="str">
        <f t="shared" si="0"/>
        <v>☕Coffee</v>
      </c>
      <c r="M40" s="36" t="s">
        <v>45</v>
      </c>
      <c r="N40" s="36" t="s">
        <v>52</v>
      </c>
      <c r="O40" s="42">
        <v>24</v>
      </c>
      <c r="P40" s="42">
        <v>101</v>
      </c>
      <c r="Q40" s="36" t="s">
        <v>156</v>
      </c>
      <c r="R40" s="42">
        <v>40</v>
      </c>
      <c r="S40" s="42">
        <v>50</v>
      </c>
      <c r="T40" s="42">
        <v>20</v>
      </c>
      <c r="U40" s="37">
        <v>90</v>
      </c>
      <c r="V40" s="42">
        <v>36</v>
      </c>
      <c r="W40" s="36" t="s">
        <v>35</v>
      </c>
    </row>
    <row r="41" spans="1:23" x14ac:dyDescent="0.35">
      <c r="A41" s="36">
        <v>702</v>
      </c>
      <c r="B41" s="37">
        <v>31</v>
      </c>
      <c r="C41" s="38">
        <v>-22</v>
      </c>
      <c r="D41" s="39">
        <v>41368</v>
      </c>
      <c r="E41" s="40">
        <v>41395</v>
      </c>
      <c r="F41" s="41">
        <v>1009</v>
      </c>
      <c r="G41" s="21">
        <v>38</v>
      </c>
      <c r="H41" s="36" t="s">
        <v>39</v>
      </c>
      <c r="I41" s="36" t="s">
        <v>36</v>
      </c>
      <c r="J41" s="36" t="str">
        <f t="shared" si="2"/>
        <v>🫘Beans</v>
      </c>
      <c r="K41" s="36" t="s">
        <v>40</v>
      </c>
      <c r="L41" s="6" t="str">
        <f t="shared" si="0"/>
        <v>☕Coffee</v>
      </c>
      <c r="M41" s="36" t="s">
        <v>45</v>
      </c>
      <c r="N41" s="36" t="s">
        <v>46</v>
      </c>
      <c r="O41" s="42">
        <v>8</v>
      </c>
      <c r="P41" s="42">
        <v>69</v>
      </c>
      <c r="Q41" s="36" t="s">
        <v>48</v>
      </c>
      <c r="R41" s="42">
        <v>30</v>
      </c>
      <c r="S41" s="42">
        <v>50</v>
      </c>
      <c r="T41" s="42">
        <v>30</v>
      </c>
      <c r="U41" s="37">
        <v>80</v>
      </c>
      <c r="V41" s="42">
        <v>30</v>
      </c>
      <c r="W41" s="36" t="s">
        <v>27</v>
      </c>
    </row>
    <row r="42" spans="1:23" x14ac:dyDescent="0.35">
      <c r="A42" s="36">
        <v>303</v>
      </c>
      <c r="B42" s="37">
        <v>39</v>
      </c>
      <c r="C42" s="38">
        <v>-10</v>
      </c>
      <c r="D42" s="39">
        <v>41612</v>
      </c>
      <c r="E42" s="40">
        <v>41396</v>
      </c>
      <c r="F42" s="41">
        <v>541</v>
      </c>
      <c r="G42" s="21">
        <v>51</v>
      </c>
      <c r="H42" s="36" t="s">
        <v>21</v>
      </c>
      <c r="I42" s="36" t="s">
        <v>22</v>
      </c>
      <c r="J42" s="36" t="str">
        <f t="shared" si="2"/>
        <v>🫘Beans</v>
      </c>
      <c r="K42" s="36" t="s">
        <v>40</v>
      </c>
      <c r="L42" s="6" t="str">
        <f t="shared" si="0"/>
        <v>☕Coffee</v>
      </c>
      <c r="M42" s="36" t="s">
        <v>45</v>
      </c>
      <c r="N42" s="36" t="s">
        <v>52</v>
      </c>
      <c r="O42" s="42">
        <v>40</v>
      </c>
      <c r="P42" s="42">
        <v>96</v>
      </c>
      <c r="Q42" s="36" t="s">
        <v>26</v>
      </c>
      <c r="R42" s="42">
        <v>30</v>
      </c>
      <c r="S42" s="42">
        <v>50</v>
      </c>
      <c r="T42" s="42">
        <v>50</v>
      </c>
      <c r="U42" s="37">
        <v>80</v>
      </c>
      <c r="V42" s="42">
        <v>24</v>
      </c>
      <c r="W42" s="36" t="s">
        <v>35</v>
      </c>
    </row>
    <row r="43" spans="1:23" x14ac:dyDescent="0.35">
      <c r="A43" s="36">
        <v>505</v>
      </c>
      <c r="B43" s="37">
        <v>82</v>
      </c>
      <c r="C43" s="38">
        <v>-22</v>
      </c>
      <c r="D43" s="39">
        <v>41369</v>
      </c>
      <c r="E43" s="40">
        <v>41397</v>
      </c>
      <c r="F43" s="41">
        <v>1804</v>
      </c>
      <c r="G43" s="21">
        <v>40</v>
      </c>
      <c r="H43" s="36" t="s">
        <v>39</v>
      </c>
      <c r="I43" s="36" t="s">
        <v>29</v>
      </c>
      <c r="J43" s="36" t="str">
        <f t="shared" si="2"/>
        <v>🫘Beans</v>
      </c>
      <c r="K43" s="36" t="s">
        <v>40</v>
      </c>
      <c r="L43" s="6" t="str">
        <f t="shared" si="0"/>
        <v>☕Coffee</v>
      </c>
      <c r="M43" s="36" t="s">
        <v>45</v>
      </c>
      <c r="N43" s="36" t="s">
        <v>46</v>
      </c>
      <c r="O43" s="42">
        <v>-12</v>
      </c>
      <c r="P43" s="42">
        <v>130</v>
      </c>
      <c r="Q43" s="36" t="s">
        <v>101</v>
      </c>
      <c r="R43" s="42">
        <v>90</v>
      </c>
      <c r="S43" s="42">
        <v>50</v>
      </c>
      <c r="T43" s="42">
        <v>10</v>
      </c>
      <c r="U43" s="37">
        <v>140</v>
      </c>
      <c r="V43" s="42">
        <v>48</v>
      </c>
      <c r="W43" s="36" t="s">
        <v>27</v>
      </c>
    </row>
    <row r="44" spans="1:23" x14ac:dyDescent="0.35">
      <c r="A44" s="36">
        <v>775</v>
      </c>
      <c r="B44" s="37">
        <v>33</v>
      </c>
      <c r="C44" s="38">
        <v>-16</v>
      </c>
      <c r="D44" s="39">
        <v>41460</v>
      </c>
      <c r="E44" s="40">
        <v>41398</v>
      </c>
      <c r="F44" s="41">
        <v>243</v>
      </c>
      <c r="G44" s="21">
        <v>41</v>
      </c>
      <c r="H44" s="36" t="s">
        <v>39</v>
      </c>
      <c r="I44" s="36" t="s">
        <v>36</v>
      </c>
      <c r="J44" s="36" t="str">
        <f t="shared" si="2"/>
        <v>🫘Beans</v>
      </c>
      <c r="K44" s="36" t="s">
        <v>40</v>
      </c>
      <c r="L44" s="6" t="str">
        <f t="shared" si="0"/>
        <v>☕Coffee</v>
      </c>
      <c r="M44" s="36" t="s">
        <v>45</v>
      </c>
      <c r="N44" s="36" t="s">
        <v>52</v>
      </c>
      <c r="O44" s="42">
        <v>-6</v>
      </c>
      <c r="P44" s="42">
        <v>79</v>
      </c>
      <c r="Q44" s="36" t="s">
        <v>48</v>
      </c>
      <c r="R44" s="42">
        <v>30</v>
      </c>
      <c r="S44" s="42">
        <v>50</v>
      </c>
      <c r="T44" s="42">
        <v>10</v>
      </c>
      <c r="U44" s="37">
        <v>80</v>
      </c>
      <c r="V44" s="42">
        <v>45</v>
      </c>
      <c r="W44" s="36" t="s">
        <v>35</v>
      </c>
    </row>
    <row r="45" spans="1:23" x14ac:dyDescent="0.35">
      <c r="A45" s="36">
        <v>970</v>
      </c>
      <c r="B45" s="37">
        <v>43</v>
      </c>
      <c r="C45" s="38">
        <v>13</v>
      </c>
      <c r="D45" s="36" t="s">
        <v>194</v>
      </c>
      <c r="E45" s="40">
        <v>41399</v>
      </c>
      <c r="F45" s="41">
        <v>531</v>
      </c>
      <c r="G45" s="21">
        <v>56</v>
      </c>
      <c r="H45" s="36" t="s">
        <v>21</v>
      </c>
      <c r="I45" s="36" t="s">
        <v>22</v>
      </c>
      <c r="J45" s="36" t="str">
        <f t="shared" si="2"/>
        <v>🫘Beans</v>
      </c>
      <c r="K45" s="36" t="s">
        <v>40</v>
      </c>
      <c r="L45" s="6" t="str">
        <f t="shared" si="0"/>
        <v>☕Coffee</v>
      </c>
      <c r="M45" s="36" t="s">
        <v>45</v>
      </c>
      <c r="N45" s="36" t="s">
        <v>52</v>
      </c>
      <c r="O45" s="42">
        <v>43</v>
      </c>
      <c r="P45" s="42">
        <v>106</v>
      </c>
      <c r="Q45" s="36" t="s">
        <v>26</v>
      </c>
      <c r="R45" s="42">
        <v>40</v>
      </c>
      <c r="S45" s="42">
        <v>50</v>
      </c>
      <c r="T45" s="42">
        <v>30</v>
      </c>
      <c r="U45" s="37">
        <v>90</v>
      </c>
      <c r="V45" s="42">
        <v>27</v>
      </c>
      <c r="W45" s="36" t="s">
        <v>35</v>
      </c>
    </row>
    <row r="46" spans="1:23" x14ac:dyDescent="0.35">
      <c r="A46" s="36">
        <v>330</v>
      </c>
      <c r="B46" s="37">
        <v>41</v>
      </c>
      <c r="C46" s="38">
        <v>16</v>
      </c>
      <c r="D46" s="36" t="s">
        <v>195</v>
      </c>
      <c r="E46" s="40">
        <v>41400</v>
      </c>
      <c r="F46" s="41">
        <v>435</v>
      </c>
      <c r="G46" s="21">
        <v>60</v>
      </c>
      <c r="H46" s="36" t="s">
        <v>21</v>
      </c>
      <c r="I46" s="36" t="s">
        <v>22</v>
      </c>
      <c r="J46" s="36" t="str">
        <f t="shared" si="2"/>
        <v>🫘Beans</v>
      </c>
      <c r="K46" s="36" t="s">
        <v>40</v>
      </c>
      <c r="L46" s="6" t="str">
        <f t="shared" si="0"/>
        <v>☕Coffee</v>
      </c>
      <c r="M46" s="36" t="s">
        <v>45</v>
      </c>
      <c r="N46" s="36" t="s">
        <v>52</v>
      </c>
      <c r="O46" s="42">
        <v>36</v>
      </c>
      <c r="P46" s="42">
        <v>108</v>
      </c>
      <c r="Q46" s="36" t="s">
        <v>156</v>
      </c>
      <c r="R46" s="42">
        <v>40</v>
      </c>
      <c r="S46" s="42">
        <v>50</v>
      </c>
      <c r="T46" s="42">
        <v>20</v>
      </c>
      <c r="U46" s="37">
        <v>90</v>
      </c>
      <c r="V46" s="42">
        <v>36</v>
      </c>
      <c r="W46" s="36" t="s">
        <v>35</v>
      </c>
    </row>
    <row r="47" spans="1:23" x14ac:dyDescent="0.35">
      <c r="A47" s="36">
        <v>775</v>
      </c>
      <c r="B47" s="37">
        <v>31</v>
      </c>
      <c r="C47" s="38">
        <v>-18</v>
      </c>
      <c r="D47" s="36" t="s">
        <v>205</v>
      </c>
      <c r="E47" s="40">
        <v>41401</v>
      </c>
      <c r="F47" s="41">
        <v>1009</v>
      </c>
      <c r="G47" s="21">
        <v>38</v>
      </c>
      <c r="H47" s="36" t="s">
        <v>39</v>
      </c>
      <c r="I47" s="36" t="s">
        <v>36</v>
      </c>
      <c r="J47" s="36" t="str">
        <f t="shared" si="2"/>
        <v>🫘Beans</v>
      </c>
      <c r="K47" s="36" t="s">
        <v>40</v>
      </c>
      <c r="L47" s="6" t="str">
        <f t="shared" si="0"/>
        <v>☕Coffee</v>
      </c>
      <c r="M47" s="36" t="s">
        <v>45</v>
      </c>
      <c r="N47" s="36" t="s">
        <v>46</v>
      </c>
      <c r="O47" s="42">
        <v>12</v>
      </c>
      <c r="P47" s="42">
        <v>74</v>
      </c>
      <c r="Q47" s="36" t="s">
        <v>48</v>
      </c>
      <c r="R47" s="42">
        <v>30</v>
      </c>
      <c r="S47" s="42">
        <v>50</v>
      </c>
      <c r="T47" s="42">
        <v>30</v>
      </c>
      <c r="U47" s="37">
        <v>80</v>
      </c>
      <c r="V47" s="42">
        <v>30</v>
      </c>
      <c r="W47" s="36" t="s">
        <v>27</v>
      </c>
    </row>
    <row r="48" spans="1:23" x14ac:dyDescent="0.35">
      <c r="A48" s="36">
        <v>505</v>
      </c>
      <c r="B48" s="37">
        <v>86</v>
      </c>
      <c r="C48" s="38">
        <v>-36</v>
      </c>
      <c r="D48" s="39">
        <v>41339</v>
      </c>
      <c r="E48" s="40">
        <v>41402</v>
      </c>
      <c r="F48" s="41">
        <v>1698</v>
      </c>
      <c r="G48" s="21">
        <v>23</v>
      </c>
      <c r="H48" s="36" t="s">
        <v>39</v>
      </c>
      <c r="I48" s="36" t="s">
        <v>29</v>
      </c>
      <c r="J48" s="36" t="str">
        <f t="shared" si="2"/>
        <v>🫘Beans</v>
      </c>
      <c r="K48" s="36" t="s">
        <v>40</v>
      </c>
      <c r="L48" s="6" t="str">
        <f t="shared" si="0"/>
        <v>☕Coffee</v>
      </c>
      <c r="M48" s="36" t="s">
        <v>45</v>
      </c>
      <c r="N48" s="36" t="s">
        <v>46</v>
      </c>
      <c r="O48" s="42">
        <v>-26</v>
      </c>
      <c r="P48" s="42">
        <v>109</v>
      </c>
      <c r="Q48" s="36" t="s">
        <v>101</v>
      </c>
      <c r="R48" s="42">
        <v>110</v>
      </c>
      <c r="S48" s="42">
        <v>40</v>
      </c>
      <c r="T48" s="42">
        <v>10</v>
      </c>
      <c r="U48" s="37">
        <v>150</v>
      </c>
      <c r="V48" s="42">
        <v>49</v>
      </c>
      <c r="W48" s="36" t="s">
        <v>27</v>
      </c>
    </row>
    <row r="49" spans="1:23" x14ac:dyDescent="0.35">
      <c r="A49" s="36">
        <v>515</v>
      </c>
      <c r="B49" s="37">
        <v>31</v>
      </c>
      <c r="C49" s="38">
        <v>-23</v>
      </c>
      <c r="D49" s="39">
        <v>41400</v>
      </c>
      <c r="E49" s="40">
        <v>41403</v>
      </c>
      <c r="F49" s="41">
        <v>1000</v>
      </c>
      <c r="G49" s="21">
        <v>37</v>
      </c>
      <c r="H49" s="36" t="s">
        <v>39</v>
      </c>
      <c r="I49" s="36" t="s">
        <v>22</v>
      </c>
      <c r="J49" s="36" t="str">
        <f t="shared" si="2"/>
        <v>🫘Beans</v>
      </c>
      <c r="K49" s="36" t="s">
        <v>40</v>
      </c>
      <c r="L49" s="6" t="str">
        <f t="shared" si="0"/>
        <v>☕Coffee</v>
      </c>
      <c r="M49" s="36" t="s">
        <v>45</v>
      </c>
      <c r="N49" s="36" t="s">
        <v>52</v>
      </c>
      <c r="O49" s="42">
        <v>7</v>
      </c>
      <c r="P49" s="42">
        <v>68</v>
      </c>
      <c r="Q49" s="36" t="s">
        <v>43</v>
      </c>
      <c r="R49" s="42">
        <v>20</v>
      </c>
      <c r="S49" s="42">
        <v>40</v>
      </c>
      <c r="T49" s="42">
        <v>30</v>
      </c>
      <c r="U49" s="37">
        <v>60</v>
      </c>
      <c r="V49" s="42">
        <v>30</v>
      </c>
      <c r="W49" s="36" t="s">
        <v>35</v>
      </c>
    </row>
    <row r="50" spans="1:23" x14ac:dyDescent="0.35">
      <c r="A50" s="36">
        <v>775</v>
      </c>
      <c r="B50" s="37">
        <v>29</v>
      </c>
      <c r="C50" s="38">
        <v>-15</v>
      </c>
      <c r="D50" s="36" t="s">
        <v>218</v>
      </c>
      <c r="E50" s="40">
        <v>41404</v>
      </c>
      <c r="F50" s="41">
        <v>1003</v>
      </c>
      <c r="G50" s="21">
        <v>35</v>
      </c>
      <c r="H50" s="36" t="s">
        <v>39</v>
      </c>
      <c r="I50" s="36" t="s">
        <v>36</v>
      </c>
      <c r="J50" s="36" t="str">
        <f t="shared" si="2"/>
        <v>🫘Beans</v>
      </c>
      <c r="K50" s="36" t="s">
        <v>40</v>
      </c>
      <c r="L50" s="6" t="str">
        <f t="shared" si="0"/>
        <v>☕Coffee</v>
      </c>
      <c r="M50" s="36" t="s">
        <v>45</v>
      </c>
      <c r="N50" s="36" t="s">
        <v>46</v>
      </c>
      <c r="O50" s="42">
        <v>5</v>
      </c>
      <c r="P50" s="42">
        <v>64</v>
      </c>
      <c r="Q50" s="36" t="s">
        <v>48</v>
      </c>
      <c r="R50" s="42">
        <v>30</v>
      </c>
      <c r="S50" s="42">
        <v>40</v>
      </c>
      <c r="T50" s="42">
        <v>20</v>
      </c>
      <c r="U50" s="37">
        <v>70</v>
      </c>
      <c r="V50" s="42">
        <v>30</v>
      </c>
      <c r="W50" s="36" t="s">
        <v>27</v>
      </c>
    </row>
    <row r="51" spans="1:23" x14ac:dyDescent="0.35">
      <c r="A51" s="36">
        <v>563</v>
      </c>
      <c r="B51" s="37">
        <v>29</v>
      </c>
      <c r="C51" s="38">
        <v>-15</v>
      </c>
      <c r="D51" s="36" t="s">
        <v>219</v>
      </c>
      <c r="E51" s="40">
        <v>41405</v>
      </c>
      <c r="F51" s="41">
        <v>1003</v>
      </c>
      <c r="G51" s="21">
        <v>35</v>
      </c>
      <c r="H51" s="36" t="s">
        <v>39</v>
      </c>
      <c r="I51" s="36" t="s">
        <v>22</v>
      </c>
      <c r="J51" s="36" t="str">
        <f t="shared" si="2"/>
        <v>🫘Beans</v>
      </c>
      <c r="K51" s="36" t="s">
        <v>40</v>
      </c>
      <c r="L51" s="6" t="str">
        <f t="shared" si="0"/>
        <v>☕Coffee</v>
      </c>
      <c r="M51" s="36" t="s">
        <v>45</v>
      </c>
      <c r="N51" s="36" t="s">
        <v>52</v>
      </c>
      <c r="O51" s="42">
        <v>5</v>
      </c>
      <c r="P51" s="42">
        <v>64</v>
      </c>
      <c r="Q51" s="36" t="s">
        <v>43</v>
      </c>
      <c r="R51" s="42">
        <v>20</v>
      </c>
      <c r="S51" s="42">
        <v>40</v>
      </c>
      <c r="T51" s="42">
        <v>20</v>
      </c>
      <c r="U51" s="37">
        <v>60</v>
      </c>
      <c r="V51" s="42">
        <v>30</v>
      </c>
      <c r="W51" s="36" t="s">
        <v>35</v>
      </c>
    </row>
    <row r="52" spans="1:23" x14ac:dyDescent="0.35">
      <c r="A52" s="36">
        <v>505</v>
      </c>
      <c r="B52" s="37">
        <v>86</v>
      </c>
      <c r="C52" s="38">
        <v>-49</v>
      </c>
      <c r="D52" s="36" t="s">
        <v>239</v>
      </c>
      <c r="E52" s="40">
        <v>41406</v>
      </c>
      <c r="F52" s="41">
        <v>1698</v>
      </c>
      <c r="G52" s="21">
        <v>23</v>
      </c>
      <c r="H52" s="36" t="s">
        <v>39</v>
      </c>
      <c r="I52" s="36" t="s">
        <v>29</v>
      </c>
      <c r="J52" s="36" t="str">
        <f t="shared" si="2"/>
        <v>🫘Beans</v>
      </c>
      <c r="K52" s="36" t="s">
        <v>40</v>
      </c>
      <c r="L52" s="6" t="str">
        <f t="shared" si="0"/>
        <v>☕Coffee</v>
      </c>
      <c r="M52" s="36" t="s">
        <v>45</v>
      </c>
      <c r="N52" s="36" t="s">
        <v>46</v>
      </c>
      <c r="O52" s="42">
        <v>-39</v>
      </c>
      <c r="P52" s="42">
        <v>116</v>
      </c>
      <c r="Q52" s="36" t="s">
        <v>101</v>
      </c>
      <c r="R52" s="42">
        <v>110</v>
      </c>
      <c r="S52" s="42">
        <v>40</v>
      </c>
      <c r="T52" s="42">
        <v>10</v>
      </c>
      <c r="U52" s="37">
        <v>150</v>
      </c>
      <c r="V52" s="42">
        <v>49</v>
      </c>
      <c r="W52" s="36" t="s">
        <v>27</v>
      </c>
    </row>
    <row r="53" spans="1:23" x14ac:dyDescent="0.35">
      <c r="A53" s="36">
        <v>515</v>
      </c>
      <c r="B53" s="37">
        <v>31</v>
      </c>
      <c r="C53" s="38">
        <v>-20</v>
      </c>
      <c r="D53" s="36" t="s">
        <v>241</v>
      </c>
      <c r="E53" s="40">
        <v>41407</v>
      </c>
      <c r="F53" s="41">
        <v>1000</v>
      </c>
      <c r="G53" s="21">
        <v>37</v>
      </c>
      <c r="H53" s="36" t="s">
        <v>39</v>
      </c>
      <c r="I53" s="36" t="s">
        <v>22</v>
      </c>
      <c r="J53" s="36" t="str">
        <f t="shared" si="2"/>
        <v>🫘Beans</v>
      </c>
      <c r="K53" s="36" t="s">
        <v>40</v>
      </c>
      <c r="L53" s="6" t="str">
        <f t="shared" si="0"/>
        <v>☕Coffee</v>
      </c>
      <c r="M53" s="36" t="s">
        <v>45</v>
      </c>
      <c r="N53" s="36" t="s">
        <v>52</v>
      </c>
      <c r="O53" s="42">
        <v>10</v>
      </c>
      <c r="P53" s="42">
        <v>72</v>
      </c>
      <c r="Q53" s="36" t="s">
        <v>43</v>
      </c>
      <c r="R53" s="42">
        <v>20</v>
      </c>
      <c r="S53" s="42">
        <v>40</v>
      </c>
      <c r="T53" s="42">
        <v>30</v>
      </c>
      <c r="U53" s="37">
        <v>60</v>
      </c>
      <c r="V53" s="42">
        <v>30</v>
      </c>
      <c r="W53" s="36" t="s">
        <v>35</v>
      </c>
    </row>
    <row r="54" spans="1:23" x14ac:dyDescent="0.35">
      <c r="A54" s="36">
        <v>702</v>
      </c>
      <c r="B54" s="37">
        <v>29</v>
      </c>
      <c r="C54" s="38">
        <v>-13</v>
      </c>
      <c r="D54" s="39">
        <v>41372</v>
      </c>
      <c r="E54" s="40">
        <v>41408</v>
      </c>
      <c r="F54" s="41">
        <v>1003</v>
      </c>
      <c r="G54" s="21">
        <v>35</v>
      </c>
      <c r="H54" s="36" t="s">
        <v>39</v>
      </c>
      <c r="I54" s="36" t="s">
        <v>36</v>
      </c>
      <c r="J54" s="36" t="str">
        <f t="shared" si="2"/>
        <v>🫘Beans</v>
      </c>
      <c r="K54" s="36" t="s">
        <v>40</v>
      </c>
      <c r="L54" s="6" t="str">
        <f t="shared" si="0"/>
        <v>☕Coffee</v>
      </c>
      <c r="M54" s="36" t="s">
        <v>45</v>
      </c>
      <c r="N54" s="36" t="s">
        <v>46</v>
      </c>
      <c r="O54" s="42">
        <v>7</v>
      </c>
      <c r="P54" s="42">
        <v>68</v>
      </c>
      <c r="Q54" s="36" t="s">
        <v>48</v>
      </c>
      <c r="R54" s="42">
        <v>30</v>
      </c>
      <c r="S54" s="42">
        <v>40</v>
      </c>
      <c r="T54" s="42">
        <v>20</v>
      </c>
      <c r="U54" s="37">
        <v>70</v>
      </c>
      <c r="V54" s="42">
        <v>30</v>
      </c>
      <c r="W54" s="36" t="s">
        <v>27</v>
      </c>
    </row>
    <row r="55" spans="1:23" x14ac:dyDescent="0.35">
      <c r="A55" s="36">
        <v>515</v>
      </c>
      <c r="B55" s="37">
        <v>29</v>
      </c>
      <c r="C55" s="38">
        <v>-13</v>
      </c>
      <c r="D55" s="39">
        <v>41402</v>
      </c>
      <c r="E55" s="40">
        <v>41409</v>
      </c>
      <c r="F55" s="41">
        <v>1003</v>
      </c>
      <c r="G55" s="21">
        <v>35</v>
      </c>
      <c r="H55" s="36" t="s">
        <v>39</v>
      </c>
      <c r="I55" s="36" t="s">
        <v>22</v>
      </c>
      <c r="J55" s="36" t="str">
        <f t="shared" si="2"/>
        <v>🫘Beans</v>
      </c>
      <c r="K55" s="36" t="s">
        <v>40</v>
      </c>
      <c r="L55" s="6" t="str">
        <f t="shared" si="0"/>
        <v>☕Coffee</v>
      </c>
      <c r="M55" s="36" t="s">
        <v>45</v>
      </c>
      <c r="N55" s="36" t="s">
        <v>52</v>
      </c>
      <c r="O55" s="42">
        <v>7</v>
      </c>
      <c r="P55" s="42">
        <v>68</v>
      </c>
      <c r="Q55" s="36" t="s">
        <v>43</v>
      </c>
      <c r="R55" s="42">
        <v>20</v>
      </c>
      <c r="S55" s="42">
        <v>40</v>
      </c>
      <c r="T55" s="42">
        <v>20</v>
      </c>
      <c r="U55" s="37">
        <v>60</v>
      </c>
      <c r="V55" s="42">
        <v>30</v>
      </c>
      <c r="W55" s="36" t="s">
        <v>35</v>
      </c>
    </row>
    <row r="56" spans="1:23" x14ac:dyDescent="0.35">
      <c r="A56" s="36">
        <v>216</v>
      </c>
      <c r="B56" s="37">
        <v>51</v>
      </c>
      <c r="C56" s="38">
        <v>-35</v>
      </c>
      <c r="D56" s="39">
        <v>41342</v>
      </c>
      <c r="E56" s="40">
        <v>41410</v>
      </c>
      <c r="F56" s="41">
        <v>503</v>
      </c>
      <c r="G56" s="21">
        <v>71</v>
      </c>
      <c r="H56" s="36" t="s">
        <v>21</v>
      </c>
      <c r="I56" s="36" t="s">
        <v>22</v>
      </c>
      <c r="J56" s="36" t="str">
        <f t="shared" si="2"/>
        <v>🫘Beans</v>
      </c>
      <c r="K56" s="36" t="s">
        <v>40</v>
      </c>
      <c r="L56" s="6" t="str">
        <f t="shared" si="0"/>
        <v>☕Coffee</v>
      </c>
      <c r="M56" s="36" t="s">
        <v>45</v>
      </c>
      <c r="N56" s="36" t="s">
        <v>46</v>
      </c>
      <c r="O56" s="42">
        <v>-5</v>
      </c>
      <c r="P56" s="42">
        <v>122</v>
      </c>
      <c r="Q56" s="36" t="s">
        <v>156</v>
      </c>
      <c r="R56" s="42">
        <v>40</v>
      </c>
      <c r="S56" s="42">
        <v>70</v>
      </c>
      <c r="T56" s="42">
        <v>30</v>
      </c>
      <c r="U56" s="37">
        <v>110</v>
      </c>
      <c r="V56" s="42">
        <v>76</v>
      </c>
      <c r="W56" s="36" t="s">
        <v>27</v>
      </c>
    </row>
    <row r="57" spans="1:23" x14ac:dyDescent="0.35">
      <c r="A57" s="36">
        <v>440</v>
      </c>
      <c r="B57" s="37">
        <v>52</v>
      </c>
      <c r="C57" s="38">
        <v>-34</v>
      </c>
      <c r="D57" s="39">
        <v>41373</v>
      </c>
      <c r="E57" s="40">
        <v>41411</v>
      </c>
      <c r="F57" s="41">
        <v>405</v>
      </c>
      <c r="G57" s="21">
        <v>71</v>
      </c>
      <c r="H57" s="36" t="s">
        <v>21</v>
      </c>
      <c r="I57" s="36" t="s">
        <v>22</v>
      </c>
      <c r="J57" s="36" t="str">
        <f t="shared" si="2"/>
        <v>🫘Beans</v>
      </c>
      <c r="K57" s="36" t="s">
        <v>40</v>
      </c>
      <c r="L57" s="6" t="str">
        <f t="shared" si="0"/>
        <v>☕Coffee</v>
      </c>
      <c r="M57" s="36" t="s">
        <v>45</v>
      </c>
      <c r="N57" s="36" t="s">
        <v>50</v>
      </c>
      <c r="O57" s="42">
        <v>26</v>
      </c>
      <c r="P57" s="42">
        <v>123</v>
      </c>
      <c r="Q57" s="36" t="s">
        <v>156</v>
      </c>
      <c r="R57" s="42">
        <v>40</v>
      </c>
      <c r="S57" s="42">
        <v>70</v>
      </c>
      <c r="T57" s="42">
        <v>60</v>
      </c>
      <c r="U57" s="37">
        <v>110</v>
      </c>
      <c r="V57" s="42">
        <v>45</v>
      </c>
      <c r="W57" s="36" t="s">
        <v>35</v>
      </c>
    </row>
    <row r="58" spans="1:23" x14ac:dyDescent="0.35">
      <c r="A58" s="36">
        <v>937</v>
      </c>
      <c r="B58" s="37">
        <v>43</v>
      </c>
      <c r="C58" s="38">
        <v>-32</v>
      </c>
      <c r="D58" s="39">
        <v>41403</v>
      </c>
      <c r="E58" s="40">
        <v>41412</v>
      </c>
      <c r="F58" s="41">
        <v>419</v>
      </c>
      <c r="G58" s="21">
        <v>64</v>
      </c>
      <c r="H58" s="36" t="s">
        <v>21</v>
      </c>
      <c r="I58" s="36" t="s">
        <v>22</v>
      </c>
      <c r="J58" s="36" t="str">
        <f t="shared" si="2"/>
        <v>🫘Beans</v>
      </c>
      <c r="K58" s="36" t="s">
        <v>40</v>
      </c>
      <c r="L58" s="6" t="str">
        <f t="shared" si="0"/>
        <v>☕Coffee</v>
      </c>
      <c r="M58" s="36" t="s">
        <v>45</v>
      </c>
      <c r="N58" s="36" t="s">
        <v>52</v>
      </c>
      <c r="O58" s="42">
        <v>28</v>
      </c>
      <c r="P58" s="42">
        <v>107</v>
      </c>
      <c r="Q58" s="36" t="s">
        <v>156</v>
      </c>
      <c r="R58" s="42">
        <v>30</v>
      </c>
      <c r="S58" s="42">
        <v>70</v>
      </c>
      <c r="T58" s="42">
        <v>60</v>
      </c>
      <c r="U58" s="37">
        <v>100</v>
      </c>
      <c r="V58" s="42">
        <v>36</v>
      </c>
      <c r="W58" s="36" t="s">
        <v>35</v>
      </c>
    </row>
    <row r="59" spans="1:23" x14ac:dyDescent="0.35">
      <c r="A59" s="36">
        <v>567</v>
      </c>
      <c r="B59" s="37">
        <v>52</v>
      </c>
      <c r="C59" s="38">
        <v>-13</v>
      </c>
      <c r="D59" s="36" t="s">
        <v>271</v>
      </c>
      <c r="E59" s="40">
        <v>41413</v>
      </c>
      <c r="F59" s="41">
        <v>509</v>
      </c>
      <c r="G59" s="21">
        <v>73</v>
      </c>
      <c r="H59" s="36" t="s">
        <v>21</v>
      </c>
      <c r="I59" s="36" t="s">
        <v>22</v>
      </c>
      <c r="J59" s="36" t="str">
        <f t="shared" si="2"/>
        <v>🫘Beans</v>
      </c>
      <c r="K59" s="36" t="s">
        <v>40</v>
      </c>
      <c r="L59" s="6" t="str">
        <f t="shared" si="0"/>
        <v>☕Coffee</v>
      </c>
      <c r="M59" s="36" t="s">
        <v>45</v>
      </c>
      <c r="N59" s="36" t="s">
        <v>46</v>
      </c>
      <c r="O59" s="42">
        <v>-3</v>
      </c>
      <c r="P59" s="42">
        <v>125</v>
      </c>
      <c r="Q59" s="36" t="s">
        <v>156</v>
      </c>
      <c r="R59" s="42">
        <v>50</v>
      </c>
      <c r="S59" s="42">
        <v>70</v>
      </c>
      <c r="T59" s="42">
        <v>10</v>
      </c>
      <c r="U59" s="37">
        <v>120</v>
      </c>
      <c r="V59" s="42">
        <v>76</v>
      </c>
      <c r="W59" s="36" t="s">
        <v>27</v>
      </c>
    </row>
    <row r="60" spans="1:23" x14ac:dyDescent="0.35">
      <c r="A60" s="36">
        <v>614</v>
      </c>
      <c r="B60" s="37">
        <v>46</v>
      </c>
      <c r="C60" s="38">
        <v>-8</v>
      </c>
      <c r="D60" s="36" t="s">
        <v>272</v>
      </c>
      <c r="E60" s="40">
        <v>41414</v>
      </c>
      <c r="F60" s="41">
        <v>424</v>
      </c>
      <c r="G60" s="21">
        <v>68</v>
      </c>
      <c r="H60" s="36" t="s">
        <v>21</v>
      </c>
      <c r="I60" s="36" t="s">
        <v>22</v>
      </c>
      <c r="J60" s="36" t="str">
        <f t="shared" si="2"/>
        <v>🫘Beans</v>
      </c>
      <c r="K60" s="36" t="s">
        <v>40</v>
      </c>
      <c r="L60" s="6" t="str">
        <f t="shared" si="0"/>
        <v>☕Coffee</v>
      </c>
      <c r="M60" s="36" t="s">
        <v>45</v>
      </c>
      <c r="N60" s="36" t="s">
        <v>52</v>
      </c>
      <c r="O60" s="42">
        <v>32</v>
      </c>
      <c r="P60" s="42">
        <v>114</v>
      </c>
      <c r="Q60" s="36" t="s">
        <v>156</v>
      </c>
      <c r="R60" s="42">
        <v>40</v>
      </c>
      <c r="S60" s="42">
        <v>70</v>
      </c>
      <c r="T60" s="42">
        <v>40</v>
      </c>
      <c r="U60" s="37">
        <v>110</v>
      </c>
      <c r="V60" s="42">
        <v>36</v>
      </c>
      <c r="W60" s="36" t="s">
        <v>35</v>
      </c>
    </row>
    <row r="61" spans="1:23" x14ac:dyDescent="0.35">
      <c r="A61" s="36">
        <v>505</v>
      </c>
      <c r="B61" s="37">
        <v>43</v>
      </c>
      <c r="C61" s="38">
        <v>-10</v>
      </c>
      <c r="D61" s="36" t="s">
        <v>280</v>
      </c>
      <c r="E61" s="40">
        <v>41415</v>
      </c>
      <c r="F61" s="41">
        <v>452</v>
      </c>
      <c r="G61" s="21">
        <v>66</v>
      </c>
      <c r="H61" s="36" t="s">
        <v>39</v>
      </c>
      <c r="I61" s="36" t="s">
        <v>29</v>
      </c>
      <c r="J61" s="36" t="str">
        <f t="shared" si="2"/>
        <v>🫘Beans</v>
      </c>
      <c r="K61" s="36" t="s">
        <v>40</v>
      </c>
      <c r="L61" s="6" t="str">
        <f t="shared" si="0"/>
        <v>☕Coffee</v>
      </c>
      <c r="M61" s="36" t="s">
        <v>45</v>
      </c>
      <c r="N61" s="36" t="s">
        <v>52</v>
      </c>
      <c r="O61" s="42">
        <v>20</v>
      </c>
      <c r="P61" s="42">
        <v>109</v>
      </c>
      <c r="Q61" s="36" t="s">
        <v>101</v>
      </c>
      <c r="R61" s="42">
        <v>50</v>
      </c>
      <c r="S61" s="42">
        <v>70</v>
      </c>
      <c r="T61" s="42">
        <v>30</v>
      </c>
      <c r="U61" s="37">
        <v>120</v>
      </c>
      <c r="V61" s="42">
        <v>46</v>
      </c>
      <c r="W61" s="36" t="s">
        <v>35</v>
      </c>
    </row>
    <row r="62" spans="1:23" x14ac:dyDescent="0.35">
      <c r="A62" s="36">
        <v>419</v>
      </c>
      <c r="B62" s="37">
        <v>47</v>
      </c>
      <c r="C62" s="38">
        <v>-16</v>
      </c>
      <c r="D62" s="36" t="s">
        <v>286</v>
      </c>
      <c r="E62" s="40">
        <v>41416</v>
      </c>
      <c r="F62" s="41">
        <v>521</v>
      </c>
      <c r="G62" s="21">
        <v>65</v>
      </c>
      <c r="H62" s="36" t="s">
        <v>21</v>
      </c>
      <c r="I62" s="36" t="s">
        <v>22</v>
      </c>
      <c r="J62" s="36" t="str">
        <f t="shared" si="2"/>
        <v>🫘Beans</v>
      </c>
      <c r="K62" s="36" t="s">
        <v>40</v>
      </c>
      <c r="L62" s="6" t="str">
        <f t="shared" si="0"/>
        <v>☕Coffee</v>
      </c>
      <c r="M62" s="36" t="s">
        <v>45</v>
      </c>
      <c r="N62" s="36" t="s">
        <v>46</v>
      </c>
      <c r="O62" s="42">
        <v>-6</v>
      </c>
      <c r="P62" s="42">
        <v>112</v>
      </c>
      <c r="Q62" s="36" t="s">
        <v>156</v>
      </c>
      <c r="R62" s="42">
        <v>40</v>
      </c>
      <c r="S62" s="42">
        <v>70</v>
      </c>
      <c r="T62" s="42">
        <v>10</v>
      </c>
      <c r="U62" s="37">
        <v>110</v>
      </c>
      <c r="V62" s="42">
        <v>71</v>
      </c>
      <c r="W62" s="36" t="s">
        <v>27</v>
      </c>
    </row>
    <row r="63" spans="1:23" x14ac:dyDescent="0.35">
      <c r="A63" s="36">
        <v>513</v>
      </c>
      <c r="B63" s="37">
        <v>54</v>
      </c>
      <c r="C63" s="38">
        <v>-11</v>
      </c>
      <c r="D63" s="36" t="s">
        <v>287</v>
      </c>
      <c r="E63" s="40">
        <v>41417</v>
      </c>
      <c r="F63" s="41">
        <v>424</v>
      </c>
      <c r="G63" s="21">
        <v>73</v>
      </c>
      <c r="H63" s="36" t="s">
        <v>21</v>
      </c>
      <c r="I63" s="36" t="s">
        <v>22</v>
      </c>
      <c r="J63" s="36" t="str">
        <f t="shared" si="2"/>
        <v>🫘Beans</v>
      </c>
      <c r="K63" s="36" t="s">
        <v>40</v>
      </c>
      <c r="L63" s="6" t="str">
        <f t="shared" si="0"/>
        <v>☕Coffee</v>
      </c>
      <c r="M63" s="36" t="s">
        <v>45</v>
      </c>
      <c r="N63" s="36" t="s">
        <v>50</v>
      </c>
      <c r="O63" s="42">
        <v>29</v>
      </c>
      <c r="P63" s="42">
        <v>127</v>
      </c>
      <c r="Q63" s="36" t="s">
        <v>156</v>
      </c>
      <c r="R63" s="42">
        <v>50</v>
      </c>
      <c r="S63" s="42">
        <v>70</v>
      </c>
      <c r="T63" s="42">
        <v>40</v>
      </c>
      <c r="U63" s="37">
        <v>120</v>
      </c>
      <c r="V63" s="42">
        <v>44</v>
      </c>
      <c r="W63" s="36" t="s">
        <v>35</v>
      </c>
    </row>
    <row r="64" spans="1:23" x14ac:dyDescent="0.35">
      <c r="A64" s="36">
        <v>816</v>
      </c>
      <c r="B64" s="37">
        <v>63</v>
      </c>
      <c r="C64" s="38">
        <v>-4</v>
      </c>
      <c r="D64" s="39">
        <v>41315</v>
      </c>
      <c r="E64" s="40">
        <v>41418</v>
      </c>
      <c r="F64" s="41">
        <v>1075</v>
      </c>
      <c r="G64" s="21">
        <v>76</v>
      </c>
      <c r="H64" s="36" t="s">
        <v>39</v>
      </c>
      <c r="I64" s="36" t="s">
        <v>22</v>
      </c>
      <c r="J64" s="36" t="str">
        <f t="shared" si="2"/>
        <v>🫘Beans</v>
      </c>
      <c r="K64" s="36" t="s">
        <v>40</v>
      </c>
      <c r="L64" s="6" t="str">
        <f t="shared" si="0"/>
        <v>☕Coffee</v>
      </c>
      <c r="M64" s="36" t="s">
        <v>45</v>
      </c>
      <c r="N64" s="36" t="s">
        <v>46</v>
      </c>
      <c r="O64" s="42">
        <v>36</v>
      </c>
      <c r="P64" s="42">
        <v>139</v>
      </c>
      <c r="Q64" s="36" t="s">
        <v>62</v>
      </c>
      <c r="R64" s="42">
        <v>60</v>
      </c>
      <c r="S64" s="42">
        <v>70</v>
      </c>
      <c r="T64" s="42">
        <v>40</v>
      </c>
      <c r="U64" s="37">
        <v>130</v>
      </c>
      <c r="V64" s="42">
        <v>40</v>
      </c>
      <c r="W64" s="36" t="s">
        <v>27</v>
      </c>
    </row>
    <row r="65" spans="1:23" x14ac:dyDescent="0.35">
      <c r="A65" s="36">
        <v>603</v>
      </c>
      <c r="B65" s="37">
        <v>52</v>
      </c>
      <c r="C65" s="38">
        <v>-13</v>
      </c>
      <c r="D65" s="39">
        <v>41404</v>
      </c>
      <c r="E65" s="40">
        <v>41419</v>
      </c>
      <c r="F65" s="41">
        <v>327</v>
      </c>
      <c r="G65" s="21">
        <v>75</v>
      </c>
      <c r="H65" s="36" t="s">
        <v>39</v>
      </c>
      <c r="I65" s="36" t="s">
        <v>31</v>
      </c>
      <c r="J65" s="36" t="str">
        <f t="shared" si="2"/>
        <v>🫘Beans</v>
      </c>
      <c r="K65" s="36" t="s">
        <v>40</v>
      </c>
      <c r="L65" s="6" t="str">
        <f t="shared" si="0"/>
        <v>☕Coffee</v>
      </c>
      <c r="M65" s="36" t="s">
        <v>45</v>
      </c>
      <c r="N65" s="36" t="s">
        <v>50</v>
      </c>
      <c r="O65" s="42">
        <v>37</v>
      </c>
      <c r="P65" s="42">
        <v>127</v>
      </c>
      <c r="Q65" s="36" t="s">
        <v>51</v>
      </c>
      <c r="R65" s="42">
        <v>40</v>
      </c>
      <c r="S65" s="42">
        <v>70</v>
      </c>
      <c r="T65" s="42">
        <v>50</v>
      </c>
      <c r="U65" s="37">
        <v>110</v>
      </c>
      <c r="V65" s="42">
        <v>38</v>
      </c>
      <c r="W65" s="36" t="s">
        <v>35</v>
      </c>
    </row>
    <row r="66" spans="1:23" x14ac:dyDescent="0.35">
      <c r="A66" s="36">
        <v>503</v>
      </c>
      <c r="B66" s="37">
        <v>41</v>
      </c>
      <c r="C66" s="38">
        <v>-19</v>
      </c>
      <c r="D66" s="39">
        <v>41496</v>
      </c>
      <c r="E66" s="40">
        <v>41420</v>
      </c>
      <c r="F66" s="41">
        <v>482</v>
      </c>
      <c r="G66" s="21">
        <v>57</v>
      </c>
      <c r="H66" s="36" t="s">
        <v>39</v>
      </c>
      <c r="I66" s="36" t="s">
        <v>36</v>
      </c>
      <c r="J66" s="36" t="str">
        <f t="shared" si="2"/>
        <v>🫘Beans</v>
      </c>
      <c r="K66" s="36" t="s">
        <v>40</v>
      </c>
      <c r="L66" s="6" t="str">
        <f t="shared" ref="L66:L129" si="3">_xlfn.CONCAT(_xlfn.UNICHAR(9749),M66)</f>
        <v>☕Coffee</v>
      </c>
      <c r="M66" s="36" t="s">
        <v>45</v>
      </c>
      <c r="N66" s="36" t="s">
        <v>52</v>
      </c>
      <c r="O66" s="42">
        <v>1</v>
      </c>
      <c r="P66" s="42">
        <v>98</v>
      </c>
      <c r="Q66" s="36" t="s">
        <v>59</v>
      </c>
      <c r="R66" s="42">
        <v>40</v>
      </c>
      <c r="S66" s="42">
        <v>70</v>
      </c>
      <c r="T66" s="42">
        <v>20</v>
      </c>
      <c r="U66" s="37">
        <v>110</v>
      </c>
      <c r="V66" s="42">
        <v>56</v>
      </c>
      <c r="W66" s="36" t="s">
        <v>35</v>
      </c>
    </row>
    <row r="67" spans="1:23" x14ac:dyDescent="0.35">
      <c r="A67" s="36">
        <v>234</v>
      </c>
      <c r="B67" s="37">
        <v>51</v>
      </c>
      <c r="C67" s="38">
        <v>-37</v>
      </c>
      <c r="D67" s="36" t="s">
        <v>291</v>
      </c>
      <c r="E67" s="40">
        <v>41421</v>
      </c>
      <c r="F67" s="41">
        <v>503</v>
      </c>
      <c r="G67" s="21">
        <v>71</v>
      </c>
      <c r="H67" s="36" t="s">
        <v>21</v>
      </c>
      <c r="I67" s="36" t="s">
        <v>22</v>
      </c>
      <c r="J67" s="36" t="str">
        <f t="shared" ref="J67:J130" si="4">_xlfn.CONCAT(_xlfn.UNICHAR(129752),K67)</f>
        <v>🫘Beans</v>
      </c>
      <c r="K67" s="36" t="s">
        <v>40</v>
      </c>
      <c r="L67" s="6" t="str">
        <f t="shared" si="3"/>
        <v>☕Coffee</v>
      </c>
      <c r="M67" s="36" t="s">
        <v>45</v>
      </c>
      <c r="N67" s="36" t="s">
        <v>46</v>
      </c>
      <c r="O67" s="42">
        <v>-7</v>
      </c>
      <c r="P67" s="42">
        <v>130</v>
      </c>
      <c r="Q67" s="36" t="s">
        <v>156</v>
      </c>
      <c r="R67" s="42">
        <v>40</v>
      </c>
      <c r="S67" s="42">
        <v>70</v>
      </c>
      <c r="T67" s="42">
        <v>30</v>
      </c>
      <c r="U67" s="37">
        <v>110</v>
      </c>
      <c r="V67" s="42">
        <v>76</v>
      </c>
      <c r="W67" s="36" t="s">
        <v>27</v>
      </c>
    </row>
    <row r="68" spans="1:23" x14ac:dyDescent="0.35">
      <c r="A68" s="36">
        <v>614</v>
      </c>
      <c r="B68" s="37">
        <v>52</v>
      </c>
      <c r="C68" s="38">
        <v>-21</v>
      </c>
      <c r="D68" s="36" t="s">
        <v>292</v>
      </c>
      <c r="E68" s="40">
        <v>41422</v>
      </c>
      <c r="F68" s="41">
        <v>405</v>
      </c>
      <c r="G68" s="21">
        <v>71</v>
      </c>
      <c r="H68" s="36" t="s">
        <v>21</v>
      </c>
      <c r="I68" s="36" t="s">
        <v>22</v>
      </c>
      <c r="J68" s="36" t="str">
        <f t="shared" si="4"/>
        <v>🫘Beans</v>
      </c>
      <c r="K68" s="36" t="s">
        <v>40</v>
      </c>
      <c r="L68" s="6" t="str">
        <f t="shared" si="3"/>
        <v>☕Coffee</v>
      </c>
      <c r="M68" s="36" t="s">
        <v>45</v>
      </c>
      <c r="N68" s="36" t="s">
        <v>50</v>
      </c>
      <c r="O68" s="42">
        <v>39</v>
      </c>
      <c r="P68" s="42">
        <v>131</v>
      </c>
      <c r="Q68" s="36" t="s">
        <v>156</v>
      </c>
      <c r="R68" s="42">
        <v>40</v>
      </c>
      <c r="S68" s="42">
        <v>70</v>
      </c>
      <c r="T68" s="42">
        <v>60</v>
      </c>
      <c r="U68" s="37">
        <v>110</v>
      </c>
      <c r="V68" s="42">
        <v>45</v>
      </c>
      <c r="W68" s="36" t="s">
        <v>35</v>
      </c>
    </row>
    <row r="69" spans="1:23" x14ac:dyDescent="0.35">
      <c r="A69" s="36">
        <v>937</v>
      </c>
      <c r="B69" s="37">
        <v>43</v>
      </c>
      <c r="C69" s="38">
        <v>-18</v>
      </c>
      <c r="D69" s="36" t="s">
        <v>293</v>
      </c>
      <c r="E69" s="40">
        <v>41423</v>
      </c>
      <c r="F69" s="41">
        <v>419</v>
      </c>
      <c r="G69" s="21">
        <v>64</v>
      </c>
      <c r="H69" s="36" t="s">
        <v>21</v>
      </c>
      <c r="I69" s="36" t="s">
        <v>22</v>
      </c>
      <c r="J69" s="36" t="str">
        <f t="shared" si="4"/>
        <v>🫘Beans</v>
      </c>
      <c r="K69" s="36" t="s">
        <v>40</v>
      </c>
      <c r="L69" s="6" t="str">
        <f t="shared" si="3"/>
        <v>☕Coffee</v>
      </c>
      <c r="M69" s="36" t="s">
        <v>45</v>
      </c>
      <c r="N69" s="36" t="s">
        <v>52</v>
      </c>
      <c r="O69" s="42">
        <v>42</v>
      </c>
      <c r="P69" s="42">
        <v>114</v>
      </c>
      <c r="Q69" s="36" t="s">
        <v>156</v>
      </c>
      <c r="R69" s="42">
        <v>30</v>
      </c>
      <c r="S69" s="42">
        <v>70</v>
      </c>
      <c r="T69" s="42">
        <v>60</v>
      </c>
      <c r="U69" s="37">
        <v>100</v>
      </c>
      <c r="V69" s="42">
        <v>36</v>
      </c>
      <c r="W69" s="36" t="s">
        <v>35</v>
      </c>
    </row>
    <row r="70" spans="1:23" x14ac:dyDescent="0.35">
      <c r="A70" s="36">
        <v>614</v>
      </c>
      <c r="B70" s="37">
        <v>52</v>
      </c>
      <c r="C70" s="38">
        <v>-14</v>
      </c>
      <c r="D70" s="36" t="s">
        <v>302</v>
      </c>
      <c r="E70" s="40">
        <v>41424</v>
      </c>
      <c r="F70" s="41">
        <v>509</v>
      </c>
      <c r="G70" s="21">
        <v>73</v>
      </c>
      <c r="H70" s="36" t="s">
        <v>21</v>
      </c>
      <c r="I70" s="36" t="s">
        <v>22</v>
      </c>
      <c r="J70" s="36" t="str">
        <f t="shared" si="4"/>
        <v>🫘Beans</v>
      </c>
      <c r="K70" s="36" t="s">
        <v>40</v>
      </c>
      <c r="L70" s="6" t="str">
        <f t="shared" si="3"/>
        <v>☕Coffee</v>
      </c>
      <c r="M70" s="36" t="s">
        <v>45</v>
      </c>
      <c r="N70" s="36" t="s">
        <v>46</v>
      </c>
      <c r="O70" s="42">
        <v>-4</v>
      </c>
      <c r="P70" s="42">
        <v>133</v>
      </c>
      <c r="Q70" s="36" t="s">
        <v>156</v>
      </c>
      <c r="R70" s="42">
        <v>50</v>
      </c>
      <c r="S70" s="42">
        <v>70</v>
      </c>
      <c r="T70" s="42">
        <v>10</v>
      </c>
      <c r="U70" s="37">
        <v>120</v>
      </c>
      <c r="V70" s="42">
        <v>76</v>
      </c>
      <c r="W70" s="36" t="s">
        <v>27</v>
      </c>
    </row>
    <row r="71" spans="1:23" x14ac:dyDescent="0.35">
      <c r="A71" s="36">
        <v>234</v>
      </c>
      <c r="B71" s="37">
        <v>46</v>
      </c>
      <c r="C71" s="38">
        <v>7</v>
      </c>
      <c r="D71" s="36" t="s">
        <v>303</v>
      </c>
      <c r="E71" s="40">
        <v>41425</v>
      </c>
      <c r="F71" s="41">
        <v>424</v>
      </c>
      <c r="G71" s="21">
        <v>68</v>
      </c>
      <c r="H71" s="36" t="s">
        <v>21</v>
      </c>
      <c r="I71" s="36" t="s">
        <v>22</v>
      </c>
      <c r="J71" s="36" t="str">
        <f t="shared" si="4"/>
        <v>🫘Beans</v>
      </c>
      <c r="K71" s="36" t="s">
        <v>40</v>
      </c>
      <c r="L71" s="6" t="str">
        <f t="shared" si="3"/>
        <v>☕Coffee</v>
      </c>
      <c r="M71" s="36" t="s">
        <v>45</v>
      </c>
      <c r="N71" s="36" t="s">
        <v>52</v>
      </c>
      <c r="O71" s="42">
        <v>47</v>
      </c>
      <c r="P71" s="42">
        <v>121</v>
      </c>
      <c r="Q71" s="36" t="s">
        <v>156</v>
      </c>
      <c r="R71" s="42">
        <v>40</v>
      </c>
      <c r="S71" s="42">
        <v>70</v>
      </c>
      <c r="T71" s="42">
        <v>40</v>
      </c>
      <c r="U71" s="37">
        <v>110</v>
      </c>
      <c r="V71" s="42">
        <v>36</v>
      </c>
      <c r="W71" s="36" t="s">
        <v>35</v>
      </c>
    </row>
    <row r="72" spans="1:23" x14ac:dyDescent="0.35">
      <c r="A72" s="36">
        <v>505</v>
      </c>
      <c r="B72" s="37">
        <v>43</v>
      </c>
      <c r="C72" s="38">
        <v>0</v>
      </c>
      <c r="D72" s="39">
        <v>41344</v>
      </c>
      <c r="E72" s="40">
        <v>41426</v>
      </c>
      <c r="F72" s="41">
        <v>452</v>
      </c>
      <c r="G72" s="21">
        <v>66</v>
      </c>
      <c r="H72" s="36" t="s">
        <v>39</v>
      </c>
      <c r="I72" s="36" t="s">
        <v>29</v>
      </c>
      <c r="J72" s="36" t="str">
        <f t="shared" si="4"/>
        <v>🫘Beans</v>
      </c>
      <c r="K72" s="36" t="s">
        <v>40</v>
      </c>
      <c r="L72" s="6" t="str">
        <f t="shared" si="3"/>
        <v>☕Coffee</v>
      </c>
      <c r="M72" s="36" t="s">
        <v>45</v>
      </c>
      <c r="N72" s="36" t="s">
        <v>52</v>
      </c>
      <c r="O72" s="42">
        <v>30</v>
      </c>
      <c r="P72" s="42">
        <v>116</v>
      </c>
      <c r="Q72" s="36" t="s">
        <v>101</v>
      </c>
      <c r="R72" s="42">
        <v>50</v>
      </c>
      <c r="S72" s="42">
        <v>70</v>
      </c>
      <c r="T72" s="42">
        <v>30</v>
      </c>
      <c r="U72" s="37">
        <v>120</v>
      </c>
      <c r="V72" s="42">
        <v>46</v>
      </c>
      <c r="W72" s="36" t="s">
        <v>35</v>
      </c>
    </row>
    <row r="73" spans="1:23" x14ac:dyDescent="0.35">
      <c r="A73" s="36">
        <v>513</v>
      </c>
      <c r="B73" s="37">
        <v>47</v>
      </c>
      <c r="C73" s="38">
        <v>-19</v>
      </c>
      <c r="D73" s="39">
        <v>41528</v>
      </c>
      <c r="E73" s="40">
        <v>41427</v>
      </c>
      <c r="F73" s="41">
        <v>521</v>
      </c>
      <c r="G73" s="21">
        <v>65</v>
      </c>
      <c r="H73" s="36" t="s">
        <v>21</v>
      </c>
      <c r="I73" s="36" t="s">
        <v>22</v>
      </c>
      <c r="J73" s="36" t="str">
        <f t="shared" si="4"/>
        <v>🫘Beans</v>
      </c>
      <c r="K73" s="36" t="s">
        <v>40</v>
      </c>
      <c r="L73" s="6" t="str">
        <f t="shared" si="3"/>
        <v>☕Coffee</v>
      </c>
      <c r="M73" s="36" t="s">
        <v>45</v>
      </c>
      <c r="N73" s="36" t="s">
        <v>46</v>
      </c>
      <c r="O73" s="42">
        <v>-9</v>
      </c>
      <c r="P73" s="42">
        <v>119</v>
      </c>
      <c r="Q73" s="36" t="s">
        <v>156</v>
      </c>
      <c r="R73" s="42">
        <v>40</v>
      </c>
      <c r="S73" s="42">
        <v>70</v>
      </c>
      <c r="T73" s="42">
        <v>10</v>
      </c>
      <c r="U73" s="37">
        <v>110</v>
      </c>
      <c r="V73" s="42">
        <v>71</v>
      </c>
      <c r="W73" s="36" t="s">
        <v>27</v>
      </c>
    </row>
    <row r="74" spans="1:23" x14ac:dyDescent="0.35">
      <c r="A74" s="36">
        <v>234</v>
      </c>
      <c r="B74" s="37">
        <v>54</v>
      </c>
      <c r="C74" s="38">
        <v>3</v>
      </c>
      <c r="D74" s="39">
        <v>41558</v>
      </c>
      <c r="E74" s="40">
        <v>41428</v>
      </c>
      <c r="F74" s="41">
        <v>424</v>
      </c>
      <c r="G74" s="21">
        <v>73</v>
      </c>
      <c r="H74" s="36" t="s">
        <v>21</v>
      </c>
      <c r="I74" s="36" t="s">
        <v>22</v>
      </c>
      <c r="J74" s="36" t="str">
        <f t="shared" si="4"/>
        <v>🫘Beans</v>
      </c>
      <c r="K74" s="36" t="s">
        <v>40</v>
      </c>
      <c r="L74" s="6" t="str">
        <f t="shared" si="3"/>
        <v>☕Coffee</v>
      </c>
      <c r="M74" s="36" t="s">
        <v>45</v>
      </c>
      <c r="N74" s="36" t="s">
        <v>50</v>
      </c>
      <c r="O74" s="42">
        <v>43</v>
      </c>
      <c r="P74" s="42">
        <v>135</v>
      </c>
      <c r="Q74" s="36" t="s">
        <v>156</v>
      </c>
      <c r="R74" s="42">
        <v>50</v>
      </c>
      <c r="S74" s="42">
        <v>70</v>
      </c>
      <c r="T74" s="42">
        <v>40</v>
      </c>
      <c r="U74" s="37">
        <v>120</v>
      </c>
      <c r="V74" s="42">
        <v>44</v>
      </c>
      <c r="W74" s="36" t="s">
        <v>35</v>
      </c>
    </row>
    <row r="75" spans="1:23" x14ac:dyDescent="0.35">
      <c r="A75" s="36">
        <v>636</v>
      </c>
      <c r="B75" s="37">
        <v>63</v>
      </c>
      <c r="C75" s="38">
        <v>13</v>
      </c>
      <c r="D75" s="36" t="s">
        <v>308</v>
      </c>
      <c r="E75" s="40">
        <v>41429</v>
      </c>
      <c r="F75" s="41">
        <v>1075</v>
      </c>
      <c r="G75" s="21">
        <v>76</v>
      </c>
      <c r="H75" s="36" t="s">
        <v>39</v>
      </c>
      <c r="I75" s="36" t="s">
        <v>22</v>
      </c>
      <c r="J75" s="36" t="str">
        <f t="shared" si="4"/>
        <v>🫘Beans</v>
      </c>
      <c r="K75" s="36" t="s">
        <v>40</v>
      </c>
      <c r="L75" s="6" t="str">
        <f t="shared" si="3"/>
        <v>☕Coffee</v>
      </c>
      <c r="M75" s="36" t="s">
        <v>45</v>
      </c>
      <c r="N75" s="36" t="s">
        <v>46</v>
      </c>
      <c r="O75" s="42">
        <v>53</v>
      </c>
      <c r="P75" s="42">
        <v>148</v>
      </c>
      <c r="Q75" s="36" t="s">
        <v>62</v>
      </c>
      <c r="R75" s="42">
        <v>60</v>
      </c>
      <c r="S75" s="42">
        <v>70</v>
      </c>
      <c r="T75" s="42">
        <v>40</v>
      </c>
      <c r="U75" s="37">
        <v>130</v>
      </c>
      <c r="V75" s="42">
        <v>40</v>
      </c>
      <c r="W75" s="36" t="s">
        <v>27</v>
      </c>
    </row>
    <row r="76" spans="1:23" x14ac:dyDescent="0.35">
      <c r="A76" s="36">
        <v>603</v>
      </c>
      <c r="B76" s="37">
        <v>52</v>
      </c>
      <c r="C76" s="38">
        <v>5</v>
      </c>
      <c r="D76" s="36" t="s">
        <v>311</v>
      </c>
      <c r="E76" s="40">
        <v>41430</v>
      </c>
      <c r="F76" s="41">
        <v>327</v>
      </c>
      <c r="G76" s="21">
        <v>75</v>
      </c>
      <c r="H76" s="36" t="s">
        <v>39</v>
      </c>
      <c r="I76" s="36" t="s">
        <v>31</v>
      </c>
      <c r="J76" s="36" t="str">
        <f t="shared" si="4"/>
        <v>🫘Beans</v>
      </c>
      <c r="K76" s="36" t="s">
        <v>40</v>
      </c>
      <c r="L76" s="6" t="str">
        <f t="shared" si="3"/>
        <v>☕Coffee</v>
      </c>
      <c r="M76" s="36" t="s">
        <v>45</v>
      </c>
      <c r="N76" s="36" t="s">
        <v>50</v>
      </c>
      <c r="O76" s="42">
        <v>55</v>
      </c>
      <c r="P76" s="42">
        <v>135</v>
      </c>
      <c r="Q76" s="36" t="s">
        <v>51</v>
      </c>
      <c r="R76" s="42">
        <v>40</v>
      </c>
      <c r="S76" s="42">
        <v>70</v>
      </c>
      <c r="T76" s="42">
        <v>50</v>
      </c>
      <c r="U76" s="37">
        <v>110</v>
      </c>
      <c r="V76" s="42">
        <v>38</v>
      </c>
      <c r="W76" s="36" t="s">
        <v>35</v>
      </c>
    </row>
    <row r="77" spans="1:23" x14ac:dyDescent="0.35">
      <c r="A77" s="36">
        <v>541</v>
      </c>
      <c r="B77" s="37">
        <v>41</v>
      </c>
      <c r="C77" s="38">
        <v>-19</v>
      </c>
      <c r="D77" s="36" t="s">
        <v>314</v>
      </c>
      <c r="E77" s="40">
        <v>41431</v>
      </c>
      <c r="F77" s="41">
        <v>482</v>
      </c>
      <c r="G77" s="21">
        <v>57</v>
      </c>
      <c r="H77" s="36" t="s">
        <v>39</v>
      </c>
      <c r="I77" s="36" t="s">
        <v>36</v>
      </c>
      <c r="J77" s="36" t="str">
        <f t="shared" si="4"/>
        <v>🫘Beans</v>
      </c>
      <c r="K77" s="36" t="s">
        <v>40</v>
      </c>
      <c r="L77" s="6" t="str">
        <f t="shared" si="3"/>
        <v>☕Coffee</v>
      </c>
      <c r="M77" s="36" t="s">
        <v>45</v>
      </c>
      <c r="N77" s="36" t="s">
        <v>52</v>
      </c>
      <c r="O77" s="42">
        <v>1</v>
      </c>
      <c r="P77" s="42">
        <v>104</v>
      </c>
      <c r="Q77" s="36" t="s">
        <v>59</v>
      </c>
      <c r="R77" s="42">
        <v>40</v>
      </c>
      <c r="S77" s="42">
        <v>70</v>
      </c>
      <c r="T77" s="42">
        <v>20</v>
      </c>
      <c r="U77" s="37">
        <v>110</v>
      </c>
      <c r="V77" s="42">
        <v>56</v>
      </c>
      <c r="W77" s="36" t="s">
        <v>35</v>
      </c>
    </row>
    <row r="78" spans="1:23" x14ac:dyDescent="0.35">
      <c r="A78" s="36">
        <v>563</v>
      </c>
      <c r="B78" s="37">
        <v>21</v>
      </c>
      <c r="C78" s="38">
        <v>-15</v>
      </c>
      <c r="D78" s="39">
        <v>41345</v>
      </c>
      <c r="E78" s="40">
        <v>41432</v>
      </c>
      <c r="F78" s="41">
        <v>846</v>
      </c>
      <c r="G78" s="21">
        <v>31</v>
      </c>
      <c r="H78" s="36" t="s">
        <v>39</v>
      </c>
      <c r="I78" s="36" t="s">
        <v>22</v>
      </c>
      <c r="J78" s="36" t="str">
        <f t="shared" si="4"/>
        <v>🫘Beans</v>
      </c>
      <c r="K78" s="36" t="s">
        <v>40</v>
      </c>
      <c r="L78" s="6" t="str">
        <f t="shared" si="3"/>
        <v>☕Coffee</v>
      </c>
      <c r="M78" s="36" t="s">
        <v>45</v>
      </c>
      <c r="N78" s="36" t="s">
        <v>50</v>
      </c>
      <c r="O78" s="42">
        <v>15</v>
      </c>
      <c r="P78" s="42">
        <v>52</v>
      </c>
      <c r="Q78" s="36" t="s">
        <v>43</v>
      </c>
      <c r="R78" s="42">
        <v>10</v>
      </c>
      <c r="S78" s="42">
        <v>30</v>
      </c>
      <c r="T78" s="42">
        <v>30</v>
      </c>
      <c r="U78" s="37">
        <v>40</v>
      </c>
      <c r="V78" s="42">
        <v>16</v>
      </c>
      <c r="W78" s="36" t="s">
        <v>35</v>
      </c>
    </row>
    <row r="79" spans="1:23" x14ac:dyDescent="0.35">
      <c r="A79" s="36">
        <v>641</v>
      </c>
      <c r="B79" s="37">
        <v>16</v>
      </c>
      <c r="C79" s="38">
        <v>-10</v>
      </c>
      <c r="D79" s="36" t="s">
        <v>340</v>
      </c>
      <c r="E79" s="40">
        <v>41433</v>
      </c>
      <c r="F79" s="41">
        <v>851</v>
      </c>
      <c r="G79" s="21">
        <v>25</v>
      </c>
      <c r="H79" s="36" t="s">
        <v>39</v>
      </c>
      <c r="I79" s="36" t="s">
        <v>22</v>
      </c>
      <c r="J79" s="36" t="str">
        <f t="shared" si="4"/>
        <v>🫘Beans</v>
      </c>
      <c r="K79" s="36" t="s">
        <v>40</v>
      </c>
      <c r="L79" s="6" t="str">
        <f t="shared" si="3"/>
        <v>☕Coffee</v>
      </c>
      <c r="M79" s="36" t="s">
        <v>45</v>
      </c>
      <c r="N79" s="36" t="s">
        <v>50</v>
      </c>
      <c r="O79" s="42">
        <v>10</v>
      </c>
      <c r="P79" s="42">
        <v>41</v>
      </c>
      <c r="Q79" s="36" t="s">
        <v>43</v>
      </c>
      <c r="R79" s="42">
        <v>10</v>
      </c>
      <c r="S79" s="42">
        <v>30</v>
      </c>
      <c r="T79" s="42">
        <v>20</v>
      </c>
      <c r="U79" s="37">
        <v>40</v>
      </c>
      <c r="V79" s="42">
        <v>15</v>
      </c>
      <c r="W79" s="36" t="s">
        <v>35</v>
      </c>
    </row>
    <row r="80" spans="1:23" x14ac:dyDescent="0.35">
      <c r="A80" s="36">
        <v>563</v>
      </c>
      <c r="B80" s="37">
        <v>31</v>
      </c>
      <c r="C80" s="38">
        <v>-2</v>
      </c>
      <c r="D80" s="36" t="s">
        <v>341</v>
      </c>
      <c r="E80" s="40">
        <v>41434</v>
      </c>
      <c r="F80" s="41">
        <v>1009</v>
      </c>
      <c r="G80" s="21">
        <v>38</v>
      </c>
      <c r="H80" s="36" t="s">
        <v>39</v>
      </c>
      <c r="I80" s="36" t="s">
        <v>22</v>
      </c>
      <c r="J80" s="36" t="str">
        <f t="shared" si="4"/>
        <v>🫘Beans</v>
      </c>
      <c r="K80" s="36" t="s">
        <v>40</v>
      </c>
      <c r="L80" s="6" t="str">
        <f t="shared" si="3"/>
        <v>☕Coffee</v>
      </c>
      <c r="M80" s="36" t="s">
        <v>45</v>
      </c>
      <c r="N80" s="36" t="s">
        <v>52</v>
      </c>
      <c r="O80" s="42">
        <v>8</v>
      </c>
      <c r="P80" s="42">
        <v>69</v>
      </c>
      <c r="Q80" s="36" t="s">
        <v>43</v>
      </c>
      <c r="R80" s="42">
        <v>30</v>
      </c>
      <c r="S80" s="42">
        <v>30</v>
      </c>
      <c r="T80" s="42">
        <v>10</v>
      </c>
      <c r="U80" s="37">
        <v>60</v>
      </c>
      <c r="V80" s="42">
        <v>30</v>
      </c>
      <c r="W80" s="36" t="s">
        <v>35</v>
      </c>
    </row>
    <row r="81" spans="1:23" x14ac:dyDescent="0.35">
      <c r="A81" s="36">
        <v>515</v>
      </c>
      <c r="B81" s="37">
        <v>21</v>
      </c>
      <c r="C81" s="38">
        <v>-8</v>
      </c>
      <c r="D81" s="39">
        <v>41944</v>
      </c>
      <c r="E81" s="40">
        <v>41751</v>
      </c>
      <c r="F81" s="41">
        <v>846</v>
      </c>
      <c r="G81" s="21">
        <v>31</v>
      </c>
      <c r="H81" s="36" t="s">
        <v>39</v>
      </c>
      <c r="I81" s="36" t="s">
        <v>22</v>
      </c>
      <c r="J81" s="36" t="str">
        <f t="shared" si="4"/>
        <v>🫘Beans</v>
      </c>
      <c r="K81" s="36" t="s">
        <v>40</v>
      </c>
      <c r="L81" s="6" t="str">
        <f t="shared" si="3"/>
        <v>☕Coffee</v>
      </c>
      <c r="M81" s="36" t="s">
        <v>45</v>
      </c>
      <c r="N81" s="36" t="s">
        <v>50</v>
      </c>
      <c r="O81" s="42">
        <v>22</v>
      </c>
      <c r="P81" s="42">
        <v>55</v>
      </c>
      <c r="Q81" s="36" t="s">
        <v>43</v>
      </c>
      <c r="R81" s="42">
        <v>10</v>
      </c>
      <c r="S81" s="42">
        <v>30</v>
      </c>
      <c r="T81" s="42">
        <v>30</v>
      </c>
      <c r="U81" s="37">
        <v>40</v>
      </c>
      <c r="V81" s="42">
        <v>16</v>
      </c>
      <c r="W81" s="36" t="s">
        <v>35</v>
      </c>
    </row>
    <row r="82" spans="1:23" x14ac:dyDescent="0.35">
      <c r="A82" s="36">
        <v>563</v>
      </c>
      <c r="B82" s="37">
        <v>16</v>
      </c>
      <c r="C82" s="38">
        <v>-5</v>
      </c>
      <c r="D82" s="39">
        <v>41731</v>
      </c>
      <c r="E82" s="40">
        <v>41752</v>
      </c>
      <c r="F82" s="41">
        <v>851</v>
      </c>
      <c r="G82" s="21">
        <v>25</v>
      </c>
      <c r="H82" s="36" t="s">
        <v>39</v>
      </c>
      <c r="I82" s="36" t="s">
        <v>22</v>
      </c>
      <c r="J82" s="36" t="str">
        <f t="shared" si="4"/>
        <v>🫘Beans</v>
      </c>
      <c r="K82" s="36" t="s">
        <v>40</v>
      </c>
      <c r="L82" s="6" t="str">
        <f t="shared" si="3"/>
        <v>☕Coffee</v>
      </c>
      <c r="M82" s="36" t="s">
        <v>45</v>
      </c>
      <c r="N82" s="36" t="s">
        <v>50</v>
      </c>
      <c r="O82" s="42">
        <v>15</v>
      </c>
      <c r="P82" s="42">
        <v>44</v>
      </c>
      <c r="Q82" s="36" t="s">
        <v>43</v>
      </c>
      <c r="R82" s="42">
        <v>10</v>
      </c>
      <c r="S82" s="42">
        <v>30</v>
      </c>
      <c r="T82" s="42">
        <v>20</v>
      </c>
      <c r="U82" s="37">
        <v>40</v>
      </c>
      <c r="V82" s="42">
        <v>15</v>
      </c>
      <c r="W82" s="36" t="s">
        <v>35</v>
      </c>
    </row>
    <row r="83" spans="1:23" x14ac:dyDescent="0.35">
      <c r="A83" s="36">
        <v>641</v>
      </c>
      <c r="B83" s="37">
        <v>31</v>
      </c>
      <c r="C83" s="38">
        <v>2</v>
      </c>
      <c r="D83" s="39">
        <v>41761</v>
      </c>
      <c r="E83" s="40">
        <v>41753</v>
      </c>
      <c r="F83" s="41">
        <v>1009</v>
      </c>
      <c r="G83" s="21">
        <v>38</v>
      </c>
      <c r="H83" s="36" t="s">
        <v>39</v>
      </c>
      <c r="I83" s="36" t="s">
        <v>22</v>
      </c>
      <c r="J83" s="36" t="str">
        <f t="shared" si="4"/>
        <v>🫘Beans</v>
      </c>
      <c r="K83" s="36" t="s">
        <v>40</v>
      </c>
      <c r="L83" s="6" t="str">
        <f t="shared" si="3"/>
        <v>☕Coffee</v>
      </c>
      <c r="M83" s="36" t="s">
        <v>45</v>
      </c>
      <c r="N83" s="36" t="s">
        <v>52</v>
      </c>
      <c r="O83" s="42">
        <v>12</v>
      </c>
      <c r="P83" s="42">
        <v>74</v>
      </c>
      <c r="Q83" s="36" t="s">
        <v>43</v>
      </c>
      <c r="R83" s="42">
        <v>30</v>
      </c>
      <c r="S83" s="42">
        <v>30</v>
      </c>
      <c r="T83" s="42">
        <v>10</v>
      </c>
      <c r="U83" s="37">
        <v>60</v>
      </c>
      <c r="V83" s="42">
        <v>30</v>
      </c>
      <c r="W83" s="36" t="s">
        <v>35</v>
      </c>
    </row>
    <row r="84" spans="1:23" x14ac:dyDescent="0.35">
      <c r="A84" s="36">
        <v>660</v>
      </c>
      <c r="B84" s="37">
        <v>65</v>
      </c>
      <c r="C84" s="38">
        <v>-35</v>
      </c>
      <c r="D84" s="36" t="s">
        <v>367</v>
      </c>
      <c r="E84" s="40">
        <v>41754</v>
      </c>
      <c r="F84" s="41">
        <v>1053</v>
      </c>
      <c r="G84" s="21">
        <v>77</v>
      </c>
      <c r="H84" s="36" t="s">
        <v>39</v>
      </c>
      <c r="I84" s="36" t="s">
        <v>22</v>
      </c>
      <c r="J84" s="36" t="str">
        <f t="shared" si="4"/>
        <v>🫘Beans</v>
      </c>
      <c r="K84" s="36" t="s">
        <v>40</v>
      </c>
      <c r="L84" s="6" t="str">
        <f t="shared" si="3"/>
        <v>☕Coffee</v>
      </c>
      <c r="M84" s="36" t="s">
        <v>45</v>
      </c>
      <c r="N84" s="36" t="s">
        <v>46</v>
      </c>
      <c r="O84" s="42">
        <v>35</v>
      </c>
      <c r="P84" s="42">
        <v>142</v>
      </c>
      <c r="Q84" s="36" t="s">
        <v>62</v>
      </c>
      <c r="R84" s="42">
        <v>50</v>
      </c>
      <c r="S84" s="42">
        <v>80</v>
      </c>
      <c r="T84" s="42">
        <v>70</v>
      </c>
      <c r="U84" s="37">
        <v>130</v>
      </c>
      <c r="V84" s="42">
        <v>42</v>
      </c>
      <c r="W84" s="36" t="s">
        <v>27</v>
      </c>
    </row>
    <row r="85" spans="1:23" x14ac:dyDescent="0.35">
      <c r="A85" s="36">
        <v>715</v>
      </c>
      <c r="B85" s="37">
        <v>56</v>
      </c>
      <c r="C85" s="38">
        <v>-35</v>
      </c>
      <c r="D85" s="36" t="s">
        <v>370</v>
      </c>
      <c r="E85" s="40">
        <v>41755</v>
      </c>
      <c r="F85" s="41">
        <v>385</v>
      </c>
      <c r="G85" s="21">
        <v>70</v>
      </c>
      <c r="H85" s="36" t="s">
        <v>39</v>
      </c>
      <c r="I85" s="36" t="s">
        <v>22</v>
      </c>
      <c r="J85" s="36" t="str">
        <f t="shared" si="4"/>
        <v>🫘Beans</v>
      </c>
      <c r="K85" s="36" t="s">
        <v>40</v>
      </c>
      <c r="L85" s="6" t="str">
        <f t="shared" si="3"/>
        <v>☕Coffee</v>
      </c>
      <c r="M85" s="36" t="s">
        <v>45</v>
      </c>
      <c r="N85" s="36" t="s">
        <v>50</v>
      </c>
      <c r="O85" s="42">
        <v>15</v>
      </c>
      <c r="P85" s="42">
        <v>126</v>
      </c>
      <c r="Q85" s="36" t="s">
        <v>64</v>
      </c>
      <c r="R85" s="42">
        <v>40</v>
      </c>
      <c r="S85" s="42">
        <v>80</v>
      </c>
      <c r="T85" s="42">
        <v>50</v>
      </c>
      <c r="U85" s="37">
        <v>120</v>
      </c>
      <c r="V85" s="42">
        <v>55</v>
      </c>
      <c r="W85" s="36" t="s">
        <v>35</v>
      </c>
    </row>
    <row r="86" spans="1:23" x14ac:dyDescent="0.35">
      <c r="A86" s="36">
        <v>330</v>
      </c>
      <c r="B86" s="37">
        <v>59</v>
      </c>
      <c r="C86" s="38">
        <v>-17</v>
      </c>
      <c r="D86" s="36" t="s">
        <v>374</v>
      </c>
      <c r="E86" s="40">
        <v>41756</v>
      </c>
      <c r="F86" s="41">
        <v>411</v>
      </c>
      <c r="G86" s="21">
        <v>79</v>
      </c>
      <c r="H86" s="36" t="s">
        <v>21</v>
      </c>
      <c r="I86" s="36" t="s">
        <v>22</v>
      </c>
      <c r="J86" s="36" t="str">
        <f t="shared" si="4"/>
        <v>🫘Beans</v>
      </c>
      <c r="K86" s="36" t="s">
        <v>40</v>
      </c>
      <c r="L86" s="6" t="str">
        <f t="shared" si="3"/>
        <v>☕Coffee</v>
      </c>
      <c r="M86" s="36" t="s">
        <v>45</v>
      </c>
      <c r="N86" s="36" t="s">
        <v>50</v>
      </c>
      <c r="O86" s="42">
        <v>33</v>
      </c>
      <c r="P86" s="42">
        <v>138</v>
      </c>
      <c r="Q86" s="36" t="s">
        <v>156</v>
      </c>
      <c r="R86" s="42">
        <v>50</v>
      </c>
      <c r="S86" s="42">
        <v>80</v>
      </c>
      <c r="T86" s="42">
        <v>50</v>
      </c>
      <c r="U86" s="37">
        <v>130</v>
      </c>
      <c r="V86" s="42">
        <v>46</v>
      </c>
      <c r="W86" s="36" t="s">
        <v>35</v>
      </c>
    </row>
    <row r="87" spans="1:23" x14ac:dyDescent="0.35">
      <c r="A87" s="36">
        <v>314</v>
      </c>
      <c r="B87" s="37">
        <v>69</v>
      </c>
      <c r="C87" s="38">
        <v>-2</v>
      </c>
      <c r="D87" s="36" t="s">
        <v>376</v>
      </c>
      <c r="E87" s="40">
        <v>41757</v>
      </c>
      <c r="F87" s="41">
        <v>1060</v>
      </c>
      <c r="G87" s="21">
        <v>81</v>
      </c>
      <c r="H87" s="36" t="s">
        <v>39</v>
      </c>
      <c r="I87" s="36" t="s">
        <v>22</v>
      </c>
      <c r="J87" s="36" t="str">
        <f t="shared" si="4"/>
        <v>🫘Beans</v>
      </c>
      <c r="K87" s="36" t="s">
        <v>40</v>
      </c>
      <c r="L87" s="6" t="str">
        <f t="shared" si="3"/>
        <v>☕Coffee</v>
      </c>
      <c r="M87" s="36" t="s">
        <v>45</v>
      </c>
      <c r="N87" s="36" t="s">
        <v>46</v>
      </c>
      <c r="O87" s="42">
        <v>38</v>
      </c>
      <c r="P87" s="42">
        <v>150</v>
      </c>
      <c r="Q87" s="36" t="s">
        <v>62</v>
      </c>
      <c r="R87" s="42">
        <v>60</v>
      </c>
      <c r="S87" s="42">
        <v>80</v>
      </c>
      <c r="T87" s="42">
        <v>40</v>
      </c>
      <c r="U87" s="37">
        <v>140</v>
      </c>
      <c r="V87" s="42">
        <v>43</v>
      </c>
      <c r="W87" s="36" t="s">
        <v>27</v>
      </c>
    </row>
    <row r="88" spans="1:23" x14ac:dyDescent="0.35">
      <c r="A88" s="36">
        <v>503</v>
      </c>
      <c r="B88" s="37">
        <v>46</v>
      </c>
      <c r="C88" s="38">
        <v>-18</v>
      </c>
      <c r="D88" s="36" t="s">
        <v>377</v>
      </c>
      <c r="E88" s="40">
        <v>41758</v>
      </c>
      <c r="F88" s="41">
        <v>424</v>
      </c>
      <c r="G88" s="21">
        <v>68</v>
      </c>
      <c r="H88" s="36" t="s">
        <v>39</v>
      </c>
      <c r="I88" s="36" t="s">
        <v>36</v>
      </c>
      <c r="J88" s="36" t="str">
        <f t="shared" si="4"/>
        <v>🫘Beans</v>
      </c>
      <c r="K88" s="36" t="s">
        <v>40</v>
      </c>
      <c r="L88" s="6" t="str">
        <f t="shared" si="3"/>
        <v>☕Coffee</v>
      </c>
      <c r="M88" s="36" t="s">
        <v>45</v>
      </c>
      <c r="N88" s="36" t="s">
        <v>46</v>
      </c>
      <c r="O88" s="42">
        <v>32</v>
      </c>
      <c r="P88" s="42">
        <v>114</v>
      </c>
      <c r="Q88" s="36" t="s">
        <v>59</v>
      </c>
      <c r="R88" s="42">
        <v>50</v>
      </c>
      <c r="S88" s="42">
        <v>80</v>
      </c>
      <c r="T88" s="42">
        <v>50</v>
      </c>
      <c r="U88" s="37">
        <v>130</v>
      </c>
      <c r="V88" s="42">
        <v>36</v>
      </c>
      <c r="W88" s="36" t="s">
        <v>27</v>
      </c>
    </row>
    <row r="89" spans="1:23" x14ac:dyDescent="0.35">
      <c r="A89" s="36">
        <v>225</v>
      </c>
      <c r="B89" s="37">
        <v>47</v>
      </c>
      <c r="C89" s="38">
        <v>-16</v>
      </c>
      <c r="D89" s="39">
        <v>41642</v>
      </c>
      <c r="E89" s="40">
        <v>41759</v>
      </c>
      <c r="F89" s="41">
        <v>834</v>
      </c>
      <c r="G89" s="21">
        <v>68</v>
      </c>
      <c r="H89" s="36" t="s">
        <v>39</v>
      </c>
      <c r="I89" s="36" t="s">
        <v>29</v>
      </c>
      <c r="J89" s="36" t="str">
        <f t="shared" si="4"/>
        <v>🫘Beans</v>
      </c>
      <c r="K89" s="36" t="s">
        <v>40</v>
      </c>
      <c r="L89" s="6" t="str">
        <f t="shared" si="3"/>
        <v>☕Coffee</v>
      </c>
      <c r="M89" s="36" t="s">
        <v>45</v>
      </c>
      <c r="N89" s="36" t="s">
        <v>52</v>
      </c>
      <c r="O89" s="42">
        <v>44</v>
      </c>
      <c r="P89" s="42">
        <v>115</v>
      </c>
      <c r="Q89" s="36" t="s">
        <v>56</v>
      </c>
      <c r="R89" s="42">
        <v>50</v>
      </c>
      <c r="S89" s="42">
        <v>80</v>
      </c>
      <c r="T89" s="42">
        <v>60</v>
      </c>
      <c r="U89" s="37">
        <v>130</v>
      </c>
      <c r="V89" s="42">
        <v>24</v>
      </c>
      <c r="W89" s="36" t="s">
        <v>35</v>
      </c>
    </row>
    <row r="90" spans="1:23" x14ac:dyDescent="0.35">
      <c r="A90" s="36">
        <v>541</v>
      </c>
      <c r="B90" s="37">
        <v>52</v>
      </c>
      <c r="C90" s="38">
        <v>-14</v>
      </c>
      <c r="D90" s="39">
        <v>41673</v>
      </c>
      <c r="E90" s="40">
        <v>41760</v>
      </c>
      <c r="F90" s="41">
        <v>509</v>
      </c>
      <c r="G90" s="21">
        <v>73</v>
      </c>
      <c r="H90" s="36" t="s">
        <v>39</v>
      </c>
      <c r="I90" s="36" t="s">
        <v>36</v>
      </c>
      <c r="J90" s="36" t="str">
        <f t="shared" si="4"/>
        <v>🫘Beans</v>
      </c>
      <c r="K90" s="36" t="s">
        <v>40</v>
      </c>
      <c r="L90" s="6" t="str">
        <f t="shared" si="3"/>
        <v>☕Coffee</v>
      </c>
      <c r="M90" s="36" t="s">
        <v>45</v>
      </c>
      <c r="N90" s="36" t="s">
        <v>50</v>
      </c>
      <c r="O90" s="42">
        <v>-4</v>
      </c>
      <c r="P90" s="42">
        <v>125</v>
      </c>
      <c r="Q90" s="36" t="s">
        <v>59</v>
      </c>
      <c r="R90" s="42">
        <v>60</v>
      </c>
      <c r="S90" s="42">
        <v>80</v>
      </c>
      <c r="T90" s="42">
        <v>10</v>
      </c>
      <c r="U90" s="37">
        <v>140</v>
      </c>
      <c r="V90" s="42">
        <v>77</v>
      </c>
      <c r="W90" s="36" t="s">
        <v>35</v>
      </c>
    </row>
    <row r="91" spans="1:23" x14ac:dyDescent="0.35">
      <c r="A91" s="36">
        <v>435</v>
      </c>
      <c r="B91" s="37">
        <v>53</v>
      </c>
      <c r="C91" s="38">
        <v>-23</v>
      </c>
      <c r="D91" s="39">
        <v>41701</v>
      </c>
      <c r="E91" s="40">
        <v>41761</v>
      </c>
      <c r="F91" s="41">
        <v>380</v>
      </c>
      <c r="G91" s="21">
        <v>71</v>
      </c>
      <c r="H91" s="36" t="s">
        <v>39</v>
      </c>
      <c r="I91" s="36" t="s">
        <v>36</v>
      </c>
      <c r="J91" s="36" t="str">
        <f t="shared" si="4"/>
        <v>🫘Beans</v>
      </c>
      <c r="K91" s="36" t="s">
        <v>40</v>
      </c>
      <c r="L91" s="6" t="str">
        <f t="shared" si="3"/>
        <v>☕Coffee</v>
      </c>
      <c r="M91" s="36" t="s">
        <v>45</v>
      </c>
      <c r="N91" s="36" t="s">
        <v>52</v>
      </c>
      <c r="O91" s="42">
        <v>27</v>
      </c>
      <c r="P91" s="42">
        <v>124</v>
      </c>
      <c r="Q91" s="36" t="s">
        <v>49</v>
      </c>
      <c r="R91" s="42">
        <v>60</v>
      </c>
      <c r="S91" s="42">
        <v>80</v>
      </c>
      <c r="T91" s="42">
        <v>50</v>
      </c>
      <c r="U91" s="37">
        <v>140</v>
      </c>
      <c r="V91" s="42">
        <v>44</v>
      </c>
      <c r="W91" s="36" t="s">
        <v>35</v>
      </c>
    </row>
    <row r="92" spans="1:23" x14ac:dyDescent="0.35">
      <c r="A92" s="36">
        <v>503</v>
      </c>
      <c r="B92" s="37">
        <v>41</v>
      </c>
      <c r="C92" s="38">
        <v>-25</v>
      </c>
      <c r="D92" s="39">
        <v>41946</v>
      </c>
      <c r="E92" s="40">
        <v>41762</v>
      </c>
      <c r="F92" s="41">
        <v>435</v>
      </c>
      <c r="G92" s="21">
        <v>60</v>
      </c>
      <c r="H92" s="36" t="s">
        <v>39</v>
      </c>
      <c r="I92" s="36" t="s">
        <v>36</v>
      </c>
      <c r="J92" s="36" t="str">
        <f t="shared" si="4"/>
        <v>🫘Beans</v>
      </c>
      <c r="K92" s="36" t="s">
        <v>40</v>
      </c>
      <c r="L92" s="6" t="str">
        <f t="shared" si="3"/>
        <v>☕Coffee</v>
      </c>
      <c r="M92" s="36" t="s">
        <v>45</v>
      </c>
      <c r="N92" s="36" t="s">
        <v>46</v>
      </c>
      <c r="O92" s="42">
        <v>25</v>
      </c>
      <c r="P92" s="42">
        <v>101</v>
      </c>
      <c r="Q92" s="36" t="s">
        <v>59</v>
      </c>
      <c r="R92" s="42">
        <v>40</v>
      </c>
      <c r="S92" s="42">
        <v>80</v>
      </c>
      <c r="T92" s="42">
        <v>50</v>
      </c>
      <c r="U92" s="37">
        <v>120</v>
      </c>
      <c r="V92" s="42">
        <v>35</v>
      </c>
      <c r="W92" s="36" t="s">
        <v>27</v>
      </c>
    </row>
    <row r="93" spans="1:23" x14ac:dyDescent="0.35">
      <c r="A93" s="36">
        <v>715</v>
      </c>
      <c r="B93" s="37">
        <v>65</v>
      </c>
      <c r="C93" s="38">
        <v>-8</v>
      </c>
      <c r="D93" s="39">
        <v>41976</v>
      </c>
      <c r="E93" s="40">
        <v>41763</v>
      </c>
      <c r="F93" s="41">
        <v>403</v>
      </c>
      <c r="G93" s="21">
        <v>80</v>
      </c>
      <c r="H93" s="36" t="s">
        <v>39</v>
      </c>
      <c r="I93" s="36" t="s">
        <v>22</v>
      </c>
      <c r="J93" s="36" t="str">
        <f t="shared" si="4"/>
        <v>🫘Beans</v>
      </c>
      <c r="K93" s="36" t="s">
        <v>40</v>
      </c>
      <c r="L93" s="6" t="str">
        <f t="shared" si="3"/>
        <v>☕Coffee</v>
      </c>
      <c r="M93" s="36" t="s">
        <v>45</v>
      </c>
      <c r="N93" s="36" t="s">
        <v>50</v>
      </c>
      <c r="O93" s="42">
        <v>22</v>
      </c>
      <c r="P93" s="42">
        <v>145</v>
      </c>
      <c r="Q93" s="36" t="s">
        <v>64</v>
      </c>
      <c r="R93" s="42">
        <v>60</v>
      </c>
      <c r="S93" s="42">
        <v>80</v>
      </c>
      <c r="T93" s="42">
        <v>30</v>
      </c>
      <c r="U93" s="37">
        <v>140</v>
      </c>
      <c r="V93" s="42">
        <v>58</v>
      </c>
      <c r="W93" s="36" t="s">
        <v>35</v>
      </c>
    </row>
    <row r="94" spans="1:23" x14ac:dyDescent="0.35">
      <c r="A94" s="36">
        <v>503</v>
      </c>
      <c r="B94" s="37">
        <v>47</v>
      </c>
      <c r="C94" s="38">
        <v>-27</v>
      </c>
      <c r="D94" s="36" t="s">
        <v>380</v>
      </c>
      <c r="E94" s="40">
        <v>41764</v>
      </c>
      <c r="F94" s="41">
        <v>521</v>
      </c>
      <c r="G94" s="21">
        <v>65</v>
      </c>
      <c r="H94" s="36" t="s">
        <v>39</v>
      </c>
      <c r="I94" s="36" t="s">
        <v>36</v>
      </c>
      <c r="J94" s="36" t="str">
        <f t="shared" si="4"/>
        <v>🫘Beans</v>
      </c>
      <c r="K94" s="36" t="s">
        <v>40</v>
      </c>
      <c r="L94" s="6" t="str">
        <f t="shared" si="3"/>
        <v>☕Coffee</v>
      </c>
      <c r="M94" s="36" t="s">
        <v>45</v>
      </c>
      <c r="N94" s="36" t="s">
        <v>50</v>
      </c>
      <c r="O94" s="42">
        <v>-7</v>
      </c>
      <c r="P94" s="42">
        <v>112</v>
      </c>
      <c r="Q94" s="36" t="s">
        <v>59</v>
      </c>
      <c r="R94" s="42">
        <v>50</v>
      </c>
      <c r="S94" s="42">
        <v>80</v>
      </c>
      <c r="T94" s="42">
        <v>20</v>
      </c>
      <c r="U94" s="37">
        <v>130</v>
      </c>
      <c r="V94" s="42">
        <v>72</v>
      </c>
      <c r="W94" s="36" t="s">
        <v>35</v>
      </c>
    </row>
    <row r="95" spans="1:23" x14ac:dyDescent="0.35">
      <c r="A95" s="36">
        <v>801</v>
      </c>
      <c r="B95" s="37">
        <v>49</v>
      </c>
      <c r="C95" s="38">
        <v>-29</v>
      </c>
      <c r="D95" s="36" t="s">
        <v>381</v>
      </c>
      <c r="E95" s="40">
        <v>41765</v>
      </c>
      <c r="F95" s="41">
        <v>392</v>
      </c>
      <c r="G95" s="21">
        <v>65</v>
      </c>
      <c r="H95" s="36" t="s">
        <v>39</v>
      </c>
      <c r="I95" s="36" t="s">
        <v>36</v>
      </c>
      <c r="J95" s="36" t="str">
        <f t="shared" si="4"/>
        <v>🫘Beans</v>
      </c>
      <c r="K95" s="36" t="s">
        <v>40</v>
      </c>
      <c r="L95" s="6" t="str">
        <f t="shared" si="3"/>
        <v>☕Coffee</v>
      </c>
      <c r="M95" s="36" t="s">
        <v>45</v>
      </c>
      <c r="N95" s="36" t="s">
        <v>52</v>
      </c>
      <c r="O95" s="42">
        <v>21</v>
      </c>
      <c r="P95" s="42">
        <v>114</v>
      </c>
      <c r="Q95" s="36" t="s">
        <v>49</v>
      </c>
      <c r="R95" s="42">
        <v>50</v>
      </c>
      <c r="S95" s="42">
        <v>80</v>
      </c>
      <c r="T95" s="42">
        <v>50</v>
      </c>
      <c r="U95" s="37">
        <v>130</v>
      </c>
      <c r="V95" s="42">
        <v>44</v>
      </c>
      <c r="W95" s="36" t="s">
        <v>35</v>
      </c>
    </row>
    <row r="96" spans="1:23" x14ac:dyDescent="0.35">
      <c r="A96" s="36">
        <v>636</v>
      </c>
      <c r="B96" s="37">
        <v>65</v>
      </c>
      <c r="C96" s="38">
        <v>-18</v>
      </c>
      <c r="D96" s="36" t="s">
        <v>388</v>
      </c>
      <c r="E96" s="40">
        <v>41766</v>
      </c>
      <c r="F96" s="41">
        <v>1053</v>
      </c>
      <c r="G96" s="21">
        <v>77</v>
      </c>
      <c r="H96" s="36" t="s">
        <v>39</v>
      </c>
      <c r="I96" s="36" t="s">
        <v>22</v>
      </c>
      <c r="J96" s="36" t="str">
        <f t="shared" si="4"/>
        <v>🫘Beans</v>
      </c>
      <c r="K96" s="36" t="s">
        <v>40</v>
      </c>
      <c r="L96" s="6" t="str">
        <f t="shared" si="3"/>
        <v>☕Coffee</v>
      </c>
      <c r="M96" s="36" t="s">
        <v>45</v>
      </c>
      <c r="N96" s="36" t="s">
        <v>46</v>
      </c>
      <c r="O96" s="42">
        <v>52</v>
      </c>
      <c r="P96" s="42">
        <v>151</v>
      </c>
      <c r="Q96" s="36" t="s">
        <v>62</v>
      </c>
      <c r="R96" s="42">
        <v>50</v>
      </c>
      <c r="S96" s="42">
        <v>80</v>
      </c>
      <c r="T96" s="42">
        <v>70</v>
      </c>
      <c r="U96" s="37">
        <v>130</v>
      </c>
      <c r="V96" s="42">
        <v>42</v>
      </c>
      <c r="W96" s="36" t="s">
        <v>27</v>
      </c>
    </row>
    <row r="97" spans="1:23" x14ac:dyDescent="0.35">
      <c r="A97" s="36">
        <v>414</v>
      </c>
      <c r="B97" s="37">
        <v>56</v>
      </c>
      <c r="C97" s="38">
        <v>-28</v>
      </c>
      <c r="D97" s="36" t="s">
        <v>391</v>
      </c>
      <c r="E97" s="40">
        <v>41767</v>
      </c>
      <c r="F97" s="41">
        <v>385</v>
      </c>
      <c r="G97" s="21">
        <v>70</v>
      </c>
      <c r="H97" s="36" t="s">
        <v>39</v>
      </c>
      <c r="I97" s="36" t="s">
        <v>22</v>
      </c>
      <c r="J97" s="36" t="str">
        <f t="shared" si="4"/>
        <v>🫘Beans</v>
      </c>
      <c r="K97" s="36" t="s">
        <v>40</v>
      </c>
      <c r="L97" s="6" t="str">
        <f t="shared" si="3"/>
        <v>☕Coffee</v>
      </c>
      <c r="M97" s="36" t="s">
        <v>45</v>
      </c>
      <c r="N97" s="36" t="s">
        <v>50</v>
      </c>
      <c r="O97" s="42">
        <v>22</v>
      </c>
      <c r="P97" s="42">
        <v>134</v>
      </c>
      <c r="Q97" s="36" t="s">
        <v>64</v>
      </c>
      <c r="R97" s="42">
        <v>40</v>
      </c>
      <c r="S97" s="42">
        <v>80</v>
      </c>
      <c r="T97" s="42">
        <v>50</v>
      </c>
      <c r="U97" s="37">
        <v>120</v>
      </c>
      <c r="V97" s="42">
        <v>55</v>
      </c>
      <c r="W97" s="36" t="s">
        <v>35</v>
      </c>
    </row>
    <row r="98" spans="1:23" x14ac:dyDescent="0.35">
      <c r="A98" s="36">
        <v>234</v>
      </c>
      <c r="B98" s="37">
        <v>59</v>
      </c>
      <c r="C98" s="38">
        <v>-1</v>
      </c>
      <c r="D98" s="36" t="s">
        <v>395</v>
      </c>
      <c r="E98" s="40">
        <v>41768</v>
      </c>
      <c r="F98" s="41">
        <v>411</v>
      </c>
      <c r="G98" s="21">
        <v>79</v>
      </c>
      <c r="H98" s="36" t="s">
        <v>21</v>
      </c>
      <c r="I98" s="36" t="s">
        <v>22</v>
      </c>
      <c r="J98" s="36" t="str">
        <f t="shared" si="4"/>
        <v>🫘Beans</v>
      </c>
      <c r="K98" s="36" t="s">
        <v>40</v>
      </c>
      <c r="L98" s="6" t="str">
        <f t="shared" si="3"/>
        <v>☕Coffee</v>
      </c>
      <c r="M98" s="36" t="s">
        <v>45</v>
      </c>
      <c r="N98" s="36" t="s">
        <v>50</v>
      </c>
      <c r="O98" s="42">
        <v>49</v>
      </c>
      <c r="P98" s="42">
        <v>147</v>
      </c>
      <c r="Q98" s="36" t="s">
        <v>156</v>
      </c>
      <c r="R98" s="42">
        <v>50</v>
      </c>
      <c r="S98" s="42">
        <v>80</v>
      </c>
      <c r="T98" s="42">
        <v>50</v>
      </c>
      <c r="U98" s="37">
        <v>130</v>
      </c>
      <c r="V98" s="42">
        <v>46</v>
      </c>
      <c r="W98" s="36" t="s">
        <v>35</v>
      </c>
    </row>
    <row r="99" spans="1:23" x14ac:dyDescent="0.35">
      <c r="A99" s="36">
        <v>417</v>
      </c>
      <c r="B99" s="37">
        <v>69</v>
      </c>
      <c r="C99" s="38">
        <v>16</v>
      </c>
      <c r="D99" s="36" t="s">
        <v>397</v>
      </c>
      <c r="E99" s="40">
        <v>41769</v>
      </c>
      <c r="F99" s="41">
        <v>1060</v>
      </c>
      <c r="G99" s="21">
        <v>81</v>
      </c>
      <c r="H99" s="36" t="s">
        <v>39</v>
      </c>
      <c r="I99" s="36" t="s">
        <v>22</v>
      </c>
      <c r="J99" s="36" t="str">
        <f t="shared" si="4"/>
        <v>🫘Beans</v>
      </c>
      <c r="K99" s="36" t="s">
        <v>40</v>
      </c>
      <c r="L99" s="6" t="str">
        <f t="shared" si="3"/>
        <v>☕Coffee</v>
      </c>
      <c r="M99" s="36" t="s">
        <v>45</v>
      </c>
      <c r="N99" s="36" t="s">
        <v>46</v>
      </c>
      <c r="O99" s="42">
        <v>56</v>
      </c>
      <c r="P99" s="42">
        <v>160</v>
      </c>
      <c r="Q99" s="36" t="s">
        <v>62</v>
      </c>
      <c r="R99" s="42">
        <v>60</v>
      </c>
      <c r="S99" s="42">
        <v>80</v>
      </c>
      <c r="T99" s="42">
        <v>40</v>
      </c>
      <c r="U99" s="37">
        <v>140</v>
      </c>
      <c r="V99" s="42">
        <v>43</v>
      </c>
      <c r="W99" s="36" t="s">
        <v>27</v>
      </c>
    </row>
    <row r="100" spans="1:23" x14ac:dyDescent="0.35">
      <c r="A100" s="36">
        <v>503</v>
      </c>
      <c r="B100" s="37">
        <v>46</v>
      </c>
      <c r="C100" s="38">
        <v>-3</v>
      </c>
      <c r="D100" s="36" t="s">
        <v>398</v>
      </c>
      <c r="E100" s="40">
        <v>41770</v>
      </c>
      <c r="F100" s="41">
        <v>424</v>
      </c>
      <c r="G100" s="21">
        <v>68</v>
      </c>
      <c r="H100" s="36" t="s">
        <v>39</v>
      </c>
      <c r="I100" s="36" t="s">
        <v>36</v>
      </c>
      <c r="J100" s="36" t="str">
        <f t="shared" si="4"/>
        <v>🫘Beans</v>
      </c>
      <c r="K100" s="36" t="s">
        <v>40</v>
      </c>
      <c r="L100" s="6" t="str">
        <f t="shared" si="3"/>
        <v>☕Coffee</v>
      </c>
      <c r="M100" s="36" t="s">
        <v>45</v>
      </c>
      <c r="N100" s="36" t="s">
        <v>46</v>
      </c>
      <c r="O100" s="42">
        <v>47</v>
      </c>
      <c r="P100" s="42">
        <v>121</v>
      </c>
      <c r="Q100" s="36" t="s">
        <v>59</v>
      </c>
      <c r="R100" s="42">
        <v>50</v>
      </c>
      <c r="S100" s="42">
        <v>80</v>
      </c>
      <c r="T100" s="42">
        <v>50</v>
      </c>
      <c r="U100" s="37">
        <v>130</v>
      </c>
      <c r="V100" s="42">
        <v>36</v>
      </c>
      <c r="W100" s="36" t="s">
        <v>27</v>
      </c>
    </row>
    <row r="101" spans="1:23" x14ac:dyDescent="0.35">
      <c r="A101" s="36">
        <v>318</v>
      </c>
      <c r="B101" s="37">
        <v>47</v>
      </c>
      <c r="C101" s="38">
        <v>5</v>
      </c>
      <c r="D101" s="39">
        <v>41702</v>
      </c>
      <c r="E101" s="40">
        <v>41771</v>
      </c>
      <c r="F101" s="41">
        <v>834</v>
      </c>
      <c r="G101" s="21">
        <v>68</v>
      </c>
      <c r="H101" s="36" t="s">
        <v>39</v>
      </c>
      <c r="I101" s="36" t="s">
        <v>29</v>
      </c>
      <c r="J101" s="36" t="str">
        <f t="shared" si="4"/>
        <v>🫘Beans</v>
      </c>
      <c r="K101" s="36" t="s">
        <v>40</v>
      </c>
      <c r="L101" s="6" t="str">
        <f t="shared" si="3"/>
        <v>☕Coffee</v>
      </c>
      <c r="M101" s="36" t="s">
        <v>45</v>
      </c>
      <c r="N101" s="36" t="s">
        <v>52</v>
      </c>
      <c r="O101" s="42">
        <v>65</v>
      </c>
      <c r="P101" s="42">
        <v>123</v>
      </c>
      <c r="Q101" s="36" t="s">
        <v>56</v>
      </c>
      <c r="R101" s="42">
        <v>50</v>
      </c>
      <c r="S101" s="42">
        <v>80</v>
      </c>
      <c r="T101" s="42">
        <v>60</v>
      </c>
      <c r="U101" s="37">
        <v>130</v>
      </c>
      <c r="V101" s="42">
        <v>24</v>
      </c>
      <c r="W101" s="36" t="s">
        <v>35</v>
      </c>
    </row>
    <row r="102" spans="1:23" x14ac:dyDescent="0.35">
      <c r="A102" s="36">
        <v>971</v>
      </c>
      <c r="B102" s="37">
        <v>52</v>
      </c>
      <c r="C102" s="38">
        <v>-16</v>
      </c>
      <c r="D102" s="39">
        <v>41733</v>
      </c>
      <c r="E102" s="40">
        <v>41772</v>
      </c>
      <c r="F102" s="41">
        <v>509</v>
      </c>
      <c r="G102" s="21">
        <v>73</v>
      </c>
      <c r="H102" s="36" t="s">
        <v>39</v>
      </c>
      <c r="I102" s="36" t="s">
        <v>36</v>
      </c>
      <c r="J102" s="36" t="str">
        <f t="shared" si="4"/>
        <v>🫘Beans</v>
      </c>
      <c r="K102" s="36" t="s">
        <v>40</v>
      </c>
      <c r="L102" s="6" t="str">
        <f t="shared" si="3"/>
        <v>☕Coffee</v>
      </c>
      <c r="M102" s="36" t="s">
        <v>45</v>
      </c>
      <c r="N102" s="36" t="s">
        <v>50</v>
      </c>
      <c r="O102" s="42">
        <v>-6</v>
      </c>
      <c r="P102" s="42">
        <v>133</v>
      </c>
      <c r="Q102" s="36" t="s">
        <v>59</v>
      </c>
      <c r="R102" s="42">
        <v>60</v>
      </c>
      <c r="S102" s="42">
        <v>80</v>
      </c>
      <c r="T102" s="42">
        <v>10</v>
      </c>
      <c r="U102" s="37">
        <v>140</v>
      </c>
      <c r="V102" s="42">
        <v>77</v>
      </c>
      <c r="W102" s="36" t="s">
        <v>35</v>
      </c>
    </row>
    <row r="103" spans="1:23" x14ac:dyDescent="0.35">
      <c r="A103" s="36">
        <v>435</v>
      </c>
      <c r="B103" s="37">
        <v>53</v>
      </c>
      <c r="C103" s="38">
        <v>-10</v>
      </c>
      <c r="D103" s="39">
        <v>41763</v>
      </c>
      <c r="E103" s="40">
        <v>41773</v>
      </c>
      <c r="F103" s="41">
        <v>380</v>
      </c>
      <c r="G103" s="21">
        <v>71</v>
      </c>
      <c r="H103" s="36" t="s">
        <v>39</v>
      </c>
      <c r="I103" s="36" t="s">
        <v>36</v>
      </c>
      <c r="J103" s="36" t="str">
        <f t="shared" si="4"/>
        <v>🫘Beans</v>
      </c>
      <c r="K103" s="36" t="s">
        <v>40</v>
      </c>
      <c r="L103" s="6" t="str">
        <f t="shared" si="3"/>
        <v>☕Coffee</v>
      </c>
      <c r="M103" s="36" t="s">
        <v>45</v>
      </c>
      <c r="N103" s="36" t="s">
        <v>52</v>
      </c>
      <c r="O103" s="42">
        <v>40</v>
      </c>
      <c r="P103" s="42">
        <v>132</v>
      </c>
      <c r="Q103" s="36" t="s">
        <v>49</v>
      </c>
      <c r="R103" s="42">
        <v>60</v>
      </c>
      <c r="S103" s="42">
        <v>80</v>
      </c>
      <c r="T103" s="42">
        <v>50</v>
      </c>
      <c r="U103" s="37">
        <v>140</v>
      </c>
      <c r="V103" s="42">
        <v>44</v>
      </c>
      <c r="W103" s="36" t="s">
        <v>35</v>
      </c>
    </row>
    <row r="104" spans="1:23" x14ac:dyDescent="0.35">
      <c r="A104" s="36">
        <v>541</v>
      </c>
      <c r="B104" s="37">
        <v>41</v>
      </c>
      <c r="C104" s="38">
        <v>-13</v>
      </c>
      <c r="D104" s="36" t="s">
        <v>399</v>
      </c>
      <c r="E104" s="40">
        <v>41774</v>
      </c>
      <c r="F104" s="41">
        <v>435</v>
      </c>
      <c r="G104" s="21">
        <v>60</v>
      </c>
      <c r="H104" s="36" t="s">
        <v>39</v>
      </c>
      <c r="I104" s="36" t="s">
        <v>36</v>
      </c>
      <c r="J104" s="36" t="str">
        <f t="shared" si="4"/>
        <v>🫘Beans</v>
      </c>
      <c r="K104" s="36" t="s">
        <v>40</v>
      </c>
      <c r="L104" s="6" t="str">
        <f t="shared" si="3"/>
        <v>☕Coffee</v>
      </c>
      <c r="M104" s="36" t="s">
        <v>45</v>
      </c>
      <c r="N104" s="36" t="s">
        <v>46</v>
      </c>
      <c r="O104" s="42">
        <v>37</v>
      </c>
      <c r="P104" s="42">
        <v>108</v>
      </c>
      <c r="Q104" s="36" t="s">
        <v>59</v>
      </c>
      <c r="R104" s="42">
        <v>40</v>
      </c>
      <c r="S104" s="42">
        <v>80</v>
      </c>
      <c r="T104" s="42">
        <v>50</v>
      </c>
      <c r="U104" s="37">
        <v>120</v>
      </c>
      <c r="V104" s="42">
        <v>35</v>
      </c>
      <c r="W104" s="36" t="s">
        <v>27</v>
      </c>
    </row>
    <row r="105" spans="1:23" x14ac:dyDescent="0.35">
      <c r="A105" s="36">
        <v>920</v>
      </c>
      <c r="B105" s="37">
        <v>65</v>
      </c>
      <c r="C105" s="38">
        <v>3</v>
      </c>
      <c r="D105" s="36" t="s">
        <v>400</v>
      </c>
      <c r="E105" s="40">
        <v>41775</v>
      </c>
      <c r="F105" s="41">
        <v>403</v>
      </c>
      <c r="G105" s="21">
        <v>80</v>
      </c>
      <c r="H105" s="36" t="s">
        <v>39</v>
      </c>
      <c r="I105" s="36" t="s">
        <v>22</v>
      </c>
      <c r="J105" s="36" t="str">
        <f t="shared" si="4"/>
        <v>🫘Beans</v>
      </c>
      <c r="K105" s="36" t="s">
        <v>40</v>
      </c>
      <c r="L105" s="6" t="str">
        <f t="shared" si="3"/>
        <v>☕Coffee</v>
      </c>
      <c r="M105" s="36" t="s">
        <v>45</v>
      </c>
      <c r="N105" s="36" t="s">
        <v>50</v>
      </c>
      <c r="O105" s="42">
        <v>33</v>
      </c>
      <c r="P105" s="42">
        <v>155</v>
      </c>
      <c r="Q105" s="36" t="s">
        <v>64</v>
      </c>
      <c r="R105" s="42">
        <v>60</v>
      </c>
      <c r="S105" s="42">
        <v>80</v>
      </c>
      <c r="T105" s="42">
        <v>30</v>
      </c>
      <c r="U105" s="37">
        <v>140</v>
      </c>
      <c r="V105" s="42">
        <v>58</v>
      </c>
      <c r="W105" s="36" t="s">
        <v>35</v>
      </c>
    </row>
    <row r="106" spans="1:23" x14ac:dyDescent="0.35">
      <c r="A106" s="36">
        <v>541</v>
      </c>
      <c r="B106" s="37">
        <v>47</v>
      </c>
      <c r="C106" s="38">
        <v>-30</v>
      </c>
      <c r="D106" s="36" t="s">
        <v>401</v>
      </c>
      <c r="E106" s="40">
        <v>41776</v>
      </c>
      <c r="F106" s="41">
        <v>521</v>
      </c>
      <c r="G106" s="21">
        <v>65</v>
      </c>
      <c r="H106" s="36" t="s">
        <v>39</v>
      </c>
      <c r="I106" s="36" t="s">
        <v>36</v>
      </c>
      <c r="J106" s="36" t="str">
        <f t="shared" si="4"/>
        <v>🫘Beans</v>
      </c>
      <c r="K106" s="36" t="s">
        <v>40</v>
      </c>
      <c r="L106" s="6" t="str">
        <f t="shared" si="3"/>
        <v>☕Coffee</v>
      </c>
      <c r="M106" s="36" t="s">
        <v>45</v>
      </c>
      <c r="N106" s="36" t="s">
        <v>50</v>
      </c>
      <c r="O106" s="42">
        <v>-10</v>
      </c>
      <c r="P106" s="42">
        <v>119</v>
      </c>
      <c r="Q106" s="36" t="s">
        <v>59</v>
      </c>
      <c r="R106" s="42">
        <v>50</v>
      </c>
      <c r="S106" s="42">
        <v>80</v>
      </c>
      <c r="T106" s="42">
        <v>20</v>
      </c>
      <c r="U106" s="37">
        <v>130</v>
      </c>
      <c r="V106" s="42">
        <v>72</v>
      </c>
      <c r="W106" s="36" t="s">
        <v>35</v>
      </c>
    </row>
    <row r="107" spans="1:23" x14ac:dyDescent="0.35">
      <c r="A107" s="36">
        <v>435</v>
      </c>
      <c r="B107" s="37">
        <v>49</v>
      </c>
      <c r="C107" s="38">
        <v>-19</v>
      </c>
      <c r="D107" s="36" t="s">
        <v>402</v>
      </c>
      <c r="E107" s="40">
        <v>41777</v>
      </c>
      <c r="F107" s="41">
        <v>392</v>
      </c>
      <c r="G107" s="21">
        <v>65</v>
      </c>
      <c r="H107" s="36" t="s">
        <v>39</v>
      </c>
      <c r="I107" s="36" t="s">
        <v>36</v>
      </c>
      <c r="J107" s="36" t="str">
        <f t="shared" si="4"/>
        <v>🫘Beans</v>
      </c>
      <c r="K107" s="36" t="s">
        <v>40</v>
      </c>
      <c r="L107" s="6" t="str">
        <f t="shared" si="3"/>
        <v>☕Coffee</v>
      </c>
      <c r="M107" s="36" t="s">
        <v>45</v>
      </c>
      <c r="N107" s="36" t="s">
        <v>52</v>
      </c>
      <c r="O107" s="42">
        <v>31</v>
      </c>
      <c r="P107" s="42">
        <v>121</v>
      </c>
      <c r="Q107" s="36" t="s">
        <v>49</v>
      </c>
      <c r="R107" s="42">
        <v>50</v>
      </c>
      <c r="S107" s="42">
        <v>80</v>
      </c>
      <c r="T107" s="42">
        <v>50</v>
      </c>
      <c r="U107" s="37">
        <v>130</v>
      </c>
      <c r="V107" s="42">
        <v>44</v>
      </c>
      <c r="W107" s="36" t="s">
        <v>35</v>
      </c>
    </row>
    <row r="108" spans="1:23" x14ac:dyDescent="0.35">
      <c r="A108" s="36">
        <v>214</v>
      </c>
      <c r="B108" s="37">
        <v>39</v>
      </c>
      <c r="C108" s="38">
        <v>-54</v>
      </c>
      <c r="D108" s="36" t="s">
        <v>405</v>
      </c>
      <c r="E108" s="40">
        <v>41778</v>
      </c>
      <c r="F108" s="41">
        <v>541</v>
      </c>
      <c r="G108" s="21">
        <v>51</v>
      </c>
      <c r="H108" s="36" t="s">
        <v>21</v>
      </c>
      <c r="I108" s="36" t="s">
        <v>29</v>
      </c>
      <c r="J108" s="36" t="str">
        <f t="shared" si="4"/>
        <v>🫘Beans</v>
      </c>
      <c r="K108" s="36" t="s">
        <v>40</v>
      </c>
      <c r="L108" s="6" t="str">
        <f t="shared" si="3"/>
        <v>☕Coffee</v>
      </c>
      <c r="M108" s="36" t="s">
        <v>45</v>
      </c>
      <c r="N108" s="36" t="s">
        <v>46</v>
      </c>
      <c r="O108" s="42">
        <v>26</v>
      </c>
      <c r="P108" s="42">
        <v>90</v>
      </c>
      <c r="Q108" s="36" t="s">
        <v>30</v>
      </c>
      <c r="R108" s="42">
        <v>40</v>
      </c>
      <c r="S108" s="42">
        <v>90</v>
      </c>
      <c r="T108" s="42">
        <v>80</v>
      </c>
      <c r="U108" s="37">
        <v>130</v>
      </c>
      <c r="V108" s="42">
        <v>25</v>
      </c>
      <c r="W108" s="36" t="s">
        <v>27</v>
      </c>
    </row>
    <row r="109" spans="1:23" x14ac:dyDescent="0.35">
      <c r="A109" s="36">
        <v>936</v>
      </c>
      <c r="B109" s="37">
        <v>239</v>
      </c>
      <c r="C109" s="38">
        <v>-155</v>
      </c>
      <c r="D109" s="36" t="s">
        <v>406</v>
      </c>
      <c r="E109" s="40">
        <v>41779</v>
      </c>
      <c r="F109" s="41">
        <v>1246</v>
      </c>
      <c r="G109" s="21">
        <v>281</v>
      </c>
      <c r="H109" s="36" t="s">
        <v>21</v>
      </c>
      <c r="I109" s="36" t="s">
        <v>29</v>
      </c>
      <c r="J109" s="36" t="str">
        <f t="shared" si="4"/>
        <v>🫘Beans</v>
      </c>
      <c r="K109" s="36" t="s">
        <v>40</v>
      </c>
      <c r="L109" s="6" t="str">
        <f t="shared" si="3"/>
        <v>☕Coffee</v>
      </c>
      <c r="M109" s="36" t="s">
        <v>45</v>
      </c>
      <c r="N109" s="36" t="s">
        <v>52</v>
      </c>
      <c r="O109" s="42">
        <v>185</v>
      </c>
      <c r="P109" s="42">
        <v>520</v>
      </c>
      <c r="Q109" s="36" t="s">
        <v>30</v>
      </c>
      <c r="R109" s="42">
        <v>350</v>
      </c>
      <c r="S109" s="42">
        <v>420</v>
      </c>
      <c r="T109" s="42">
        <v>340</v>
      </c>
      <c r="U109" s="37">
        <v>770</v>
      </c>
      <c r="V109" s="42">
        <v>96</v>
      </c>
      <c r="W109" s="36" t="s">
        <v>35</v>
      </c>
    </row>
    <row r="110" spans="1:23" x14ac:dyDescent="0.35">
      <c r="A110" s="36">
        <v>225</v>
      </c>
      <c r="B110" s="37">
        <v>48</v>
      </c>
      <c r="C110" s="38">
        <v>-35</v>
      </c>
      <c r="D110" s="36" t="s">
        <v>408</v>
      </c>
      <c r="E110" s="40">
        <v>41780</v>
      </c>
      <c r="F110" s="41">
        <v>851</v>
      </c>
      <c r="G110" s="21">
        <v>70</v>
      </c>
      <c r="H110" s="36" t="s">
        <v>39</v>
      </c>
      <c r="I110" s="36" t="s">
        <v>29</v>
      </c>
      <c r="J110" s="36" t="str">
        <f t="shared" si="4"/>
        <v>🫘Beans</v>
      </c>
      <c r="K110" s="36" t="s">
        <v>40</v>
      </c>
      <c r="L110" s="6" t="str">
        <f t="shared" si="3"/>
        <v>☕Coffee</v>
      </c>
      <c r="M110" s="36" t="s">
        <v>45</v>
      </c>
      <c r="N110" s="36" t="s">
        <v>46</v>
      </c>
      <c r="O110" s="42">
        <v>45</v>
      </c>
      <c r="P110" s="42">
        <v>118</v>
      </c>
      <c r="Q110" s="36" t="s">
        <v>56</v>
      </c>
      <c r="R110" s="42">
        <v>70</v>
      </c>
      <c r="S110" s="42">
        <v>90</v>
      </c>
      <c r="T110" s="42">
        <v>80</v>
      </c>
      <c r="U110" s="37">
        <v>160</v>
      </c>
      <c r="V110" s="42">
        <v>25</v>
      </c>
      <c r="W110" s="36" t="s">
        <v>27</v>
      </c>
    </row>
    <row r="111" spans="1:23" x14ac:dyDescent="0.35">
      <c r="A111" s="36">
        <v>225</v>
      </c>
      <c r="B111" s="37">
        <v>48</v>
      </c>
      <c r="C111" s="38">
        <v>-33</v>
      </c>
      <c r="D111" s="36" t="s">
        <v>409</v>
      </c>
      <c r="E111" s="40">
        <v>41781</v>
      </c>
      <c r="F111" s="41">
        <v>829</v>
      </c>
      <c r="G111" s="21">
        <v>71</v>
      </c>
      <c r="H111" s="36" t="s">
        <v>39</v>
      </c>
      <c r="I111" s="36" t="s">
        <v>29</v>
      </c>
      <c r="J111" s="36" t="str">
        <f t="shared" si="4"/>
        <v>🫘Beans</v>
      </c>
      <c r="K111" s="36" t="s">
        <v>40</v>
      </c>
      <c r="L111" s="6" t="str">
        <f t="shared" si="3"/>
        <v>☕Coffee</v>
      </c>
      <c r="M111" s="36" t="s">
        <v>45</v>
      </c>
      <c r="N111" s="36" t="s">
        <v>52</v>
      </c>
      <c r="O111" s="42">
        <v>47</v>
      </c>
      <c r="P111" s="42">
        <v>119</v>
      </c>
      <c r="Q111" s="36" t="s">
        <v>56</v>
      </c>
      <c r="R111" s="42">
        <v>70</v>
      </c>
      <c r="S111" s="42">
        <v>90</v>
      </c>
      <c r="T111" s="42">
        <v>80</v>
      </c>
      <c r="U111" s="37">
        <v>160</v>
      </c>
      <c r="V111" s="42">
        <v>24</v>
      </c>
      <c r="W111" s="36" t="s">
        <v>35</v>
      </c>
    </row>
    <row r="112" spans="1:23" x14ac:dyDescent="0.35">
      <c r="A112" s="36">
        <v>505</v>
      </c>
      <c r="B112" s="37">
        <v>45</v>
      </c>
      <c r="C112" s="38">
        <v>-57</v>
      </c>
      <c r="D112" s="36" t="s">
        <v>410</v>
      </c>
      <c r="E112" s="40">
        <v>41782</v>
      </c>
      <c r="F112" s="41">
        <v>447</v>
      </c>
      <c r="G112" s="21">
        <v>69</v>
      </c>
      <c r="H112" s="36" t="s">
        <v>39</v>
      </c>
      <c r="I112" s="36" t="s">
        <v>29</v>
      </c>
      <c r="J112" s="36" t="str">
        <f t="shared" si="4"/>
        <v>🫘Beans</v>
      </c>
      <c r="K112" s="36" t="s">
        <v>40</v>
      </c>
      <c r="L112" s="6" t="str">
        <f t="shared" si="3"/>
        <v>☕Coffee</v>
      </c>
      <c r="M112" s="36" t="s">
        <v>45</v>
      </c>
      <c r="N112" s="36" t="s">
        <v>52</v>
      </c>
      <c r="O112" s="42">
        <v>23</v>
      </c>
      <c r="P112" s="42">
        <v>114</v>
      </c>
      <c r="Q112" s="36" t="s">
        <v>101</v>
      </c>
      <c r="R112" s="42">
        <v>50</v>
      </c>
      <c r="S112" s="42">
        <v>110</v>
      </c>
      <c r="T112" s="42">
        <v>80</v>
      </c>
      <c r="U112" s="37">
        <v>160</v>
      </c>
      <c r="V112" s="42">
        <v>46</v>
      </c>
      <c r="W112" s="36" t="s">
        <v>35</v>
      </c>
    </row>
    <row r="113" spans="1:23" x14ac:dyDescent="0.35">
      <c r="A113" s="36">
        <v>918</v>
      </c>
      <c r="B113" s="37">
        <v>90</v>
      </c>
      <c r="C113" s="38">
        <v>-66</v>
      </c>
      <c r="D113" s="36" t="s">
        <v>411</v>
      </c>
      <c r="E113" s="40">
        <v>41783</v>
      </c>
      <c r="F113" s="41">
        <v>572</v>
      </c>
      <c r="G113" s="21">
        <v>115</v>
      </c>
      <c r="H113" s="36" t="s">
        <v>39</v>
      </c>
      <c r="I113" s="36" t="s">
        <v>29</v>
      </c>
      <c r="J113" s="36" t="str">
        <f t="shared" si="4"/>
        <v>🫘Beans</v>
      </c>
      <c r="K113" s="36" t="s">
        <v>40</v>
      </c>
      <c r="L113" s="6" t="str">
        <f t="shared" si="3"/>
        <v>☕Coffee</v>
      </c>
      <c r="M113" s="36" t="s">
        <v>45</v>
      </c>
      <c r="N113" s="36" t="s">
        <v>52</v>
      </c>
      <c r="O113" s="42">
        <v>74</v>
      </c>
      <c r="P113" s="42">
        <v>205</v>
      </c>
      <c r="Q113" s="36" t="s">
        <v>47</v>
      </c>
      <c r="R113" s="42">
        <v>130</v>
      </c>
      <c r="S113" s="42">
        <v>160</v>
      </c>
      <c r="T113" s="42">
        <v>140</v>
      </c>
      <c r="U113" s="37">
        <v>290</v>
      </c>
      <c r="V113" s="42">
        <v>41</v>
      </c>
      <c r="W113" s="36" t="s">
        <v>35</v>
      </c>
    </row>
    <row r="114" spans="1:23" x14ac:dyDescent="0.35">
      <c r="A114" s="36">
        <v>956</v>
      </c>
      <c r="B114" s="37">
        <v>225</v>
      </c>
      <c r="C114" s="38">
        <v>-56</v>
      </c>
      <c r="D114" s="36" t="s">
        <v>416</v>
      </c>
      <c r="E114" s="40">
        <v>41784</v>
      </c>
      <c r="F114" s="41">
        <v>1272</v>
      </c>
      <c r="G114" s="21">
        <v>265</v>
      </c>
      <c r="H114" s="36" t="s">
        <v>21</v>
      </c>
      <c r="I114" s="36" t="s">
        <v>29</v>
      </c>
      <c r="J114" s="36" t="str">
        <f t="shared" si="4"/>
        <v>🫘Beans</v>
      </c>
      <c r="K114" s="36" t="s">
        <v>40</v>
      </c>
      <c r="L114" s="6" t="str">
        <f t="shared" si="3"/>
        <v>☕Coffee</v>
      </c>
      <c r="M114" s="36" t="s">
        <v>45</v>
      </c>
      <c r="N114" s="36" t="s">
        <v>52</v>
      </c>
      <c r="O114" s="42">
        <v>174</v>
      </c>
      <c r="P114" s="42">
        <v>490</v>
      </c>
      <c r="Q114" s="36" t="s">
        <v>30</v>
      </c>
      <c r="R114" s="42">
        <v>260</v>
      </c>
      <c r="S114" s="42">
        <v>320</v>
      </c>
      <c r="T114" s="42">
        <v>230</v>
      </c>
      <c r="U114" s="37">
        <v>580</v>
      </c>
      <c r="V114" s="42">
        <v>91</v>
      </c>
      <c r="W114" s="36" t="s">
        <v>35</v>
      </c>
    </row>
    <row r="115" spans="1:23" x14ac:dyDescent="0.35">
      <c r="A115" s="36">
        <v>918</v>
      </c>
      <c r="B115" s="37">
        <v>88</v>
      </c>
      <c r="C115" s="38">
        <v>-19</v>
      </c>
      <c r="D115" s="39">
        <v>41734</v>
      </c>
      <c r="E115" s="40">
        <v>41785</v>
      </c>
      <c r="F115" s="41">
        <v>561</v>
      </c>
      <c r="G115" s="21">
        <v>112</v>
      </c>
      <c r="H115" s="36" t="s">
        <v>39</v>
      </c>
      <c r="I115" s="36" t="s">
        <v>29</v>
      </c>
      <c r="J115" s="36" t="str">
        <f t="shared" si="4"/>
        <v>🫘Beans</v>
      </c>
      <c r="K115" s="36" t="s">
        <v>40</v>
      </c>
      <c r="L115" s="6" t="str">
        <f t="shared" si="3"/>
        <v>☕Coffee</v>
      </c>
      <c r="M115" s="36" t="s">
        <v>45</v>
      </c>
      <c r="N115" s="36" t="s">
        <v>52</v>
      </c>
      <c r="O115" s="42">
        <v>71</v>
      </c>
      <c r="P115" s="42">
        <v>200</v>
      </c>
      <c r="Q115" s="36" t="s">
        <v>47</v>
      </c>
      <c r="R115" s="42">
        <v>100</v>
      </c>
      <c r="S115" s="42">
        <v>130</v>
      </c>
      <c r="T115" s="42">
        <v>90</v>
      </c>
      <c r="U115" s="37">
        <v>230</v>
      </c>
      <c r="V115" s="42">
        <v>41</v>
      </c>
      <c r="W115" s="36" t="s">
        <v>35</v>
      </c>
    </row>
    <row r="116" spans="1:23" x14ac:dyDescent="0.35">
      <c r="A116" s="36">
        <v>972</v>
      </c>
      <c r="B116" s="37">
        <v>241</v>
      </c>
      <c r="C116" s="38">
        <v>-52</v>
      </c>
      <c r="D116" s="39">
        <v>41917</v>
      </c>
      <c r="E116" s="40">
        <v>41786</v>
      </c>
      <c r="F116" s="41">
        <v>1321</v>
      </c>
      <c r="G116" s="21">
        <v>284</v>
      </c>
      <c r="H116" s="36" t="s">
        <v>21</v>
      </c>
      <c r="I116" s="36" t="s">
        <v>29</v>
      </c>
      <c r="J116" s="36" t="str">
        <f t="shared" si="4"/>
        <v>🫘Beans</v>
      </c>
      <c r="K116" s="36" t="s">
        <v>40</v>
      </c>
      <c r="L116" s="6" t="str">
        <f t="shared" si="3"/>
        <v>☕Coffee</v>
      </c>
      <c r="M116" s="36" t="s">
        <v>45</v>
      </c>
      <c r="N116" s="36" t="s">
        <v>52</v>
      </c>
      <c r="O116" s="42">
        <v>188</v>
      </c>
      <c r="P116" s="42">
        <v>525</v>
      </c>
      <c r="Q116" s="36" t="s">
        <v>30</v>
      </c>
      <c r="R116" s="42">
        <v>280</v>
      </c>
      <c r="S116" s="42">
        <v>340</v>
      </c>
      <c r="T116" s="42">
        <v>240</v>
      </c>
      <c r="U116" s="37">
        <v>620</v>
      </c>
      <c r="V116" s="42">
        <v>96</v>
      </c>
      <c r="W116" s="36" t="s">
        <v>35</v>
      </c>
    </row>
    <row r="117" spans="1:23" x14ac:dyDescent="0.35">
      <c r="A117" s="36">
        <v>505</v>
      </c>
      <c r="B117" s="37">
        <v>92</v>
      </c>
      <c r="C117" s="38">
        <v>-24</v>
      </c>
      <c r="D117" s="39">
        <v>41978</v>
      </c>
      <c r="E117" s="40">
        <v>41787</v>
      </c>
      <c r="F117" s="41">
        <v>1898</v>
      </c>
      <c r="G117" s="21">
        <v>68</v>
      </c>
      <c r="H117" s="36" t="s">
        <v>39</v>
      </c>
      <c r="I117" s="36" t="s">
        <v>29</v>
      </c>
      <c r="J117" s="36" t="str">
        <f t="shared" si="4"/>
        <v>🫘Beans</v>
      </c>
      <c r="K117" s="36" t="s">
        <v>40</v>
      </c>
      <c r="L117" s="6" t="str">
        <f t="shared" si="3"/>
        <v>☕Coffee</v>
      </c>
      <c r="M117" s="36" t="s">
        <v>45</v>
      </c>
      <c r="N117" s="36" t="s">
        <v>46</v>
      </c>
      <c r="O117" s="42">
        <v>16</v>
      </c>
      <c r="P117" s="42">
        <v>160</v>
      </c>
      <c r="Q117" s="36" t="s">
        <v>101</v>
      </c>
      <c r="R117" s="42">
        <v>100</v>
      </c>
      <c r="S117" s="42">
        <v>90</v>
      </c>
      <c r="T117" s="42">
        <v>40</v>
      </c>
      <c r="U117" s="37">
        <v>190</v>
      </c>
      <c r="V117" s="42">
        <v>52</v>
      </c>
      <c r="W117" s="36" t="s">
        <v>27</v>
      </c>
    </row>
    <row r="118" spans="1:23" x14ac:dyDescent="0.35">
      <c r="A118" s="36">
        <v>318</v>
      </c>
      <c r="B118" s="37">
        <v>49</v>
      </c>
      <c r="C118" s="38">
        <v>-24</v>
      </c>
      <c r="D118" s="36" t="s">
        <v>418</v>
      </c>
      <c r="E118" s="40">
        <v>41788</v>
      </c>
      <c r="F118" s="41">
        <v>845</v>
      </c>
      <c r="G118" s="21">
        <v>71</v>
      </c>
      <c r="H118" s="36" t="s">
        <v>39</v>
      </c>
      <c r="I118" s="36" t="s">
        <v>29</v>
      </c>
      <c r="J118" s="36" t="str">
        <f t="shared" si="4"/>
        <v>🫘Beans</v>
      </c>
      <c r="K118" s="36" t="s">
        <v>40</v>
      </c>
      <c r="L118" s="6" t="str">
        <f t="shared" si="3"/>
        <v>☕Coffee</v>
      </c>
      <c r="M118" s="36" t="s">
        <v>45</v>
      </c>
      <c r="N118" s="36" t="s">
        <v>52</v>
      </c>
      <c r="O118" s="42">
        <v>46</v>
      </c>
      <c r="P118" s="42">
        <v>120</v>
      </c>
      <c r="Q118" s="36" t="s">
        <v>56</v>
      </c>
      <c r="R118" s="42">
        <v>50</v>
      </c>
      <c r="S118" s="42">
        <v>90</v>
      </c>
      <c r="T118" s="42">
        <v>70</v>
      </c>
      <c r="U118" s="37">
        <v>140</v>
      </c>
      <c r="V118" s="42">
        <v>25</v>
      </c>
      <c r="W118" s="36" t="s">
        <v>35</v>
      </c>
    </row>
    <row r="119" spans="1:23" x14ac:dyDescent="0.35">
      <c r="A119" s="36">
        <v>505</v>
      </c>
      <c r="B119" s="37">
        <v>48</v>
      </c>
      <c r="C119" s="38">
        <v>-23</v>
      </c>
      <c r="D119" s="36" t="s">
        <v>419</v>
      </c>
      <c r="E119" s="40">
        <v>41789</v>
      </c>
      <c r="F119" s="41">
        <v>462</v>
      </c>
      <c r="G119" s="21">
        <v>74</v>
      </c>
      <c r="H119" s="36" t="s">
        <v>39</v>
      </c>
      <c r="I119" s="36" t="s">
        <v>29</v>
      </c>
      <c r="J119" s="36" t="str">
        <f t="shared" si="4"/>
        <v>🫘Beans</v>
      </c>
      <c r="K119" s="36" t="s">
        <v>40</v>
      </c>
      <c r="L119" s="6" t="str">
        <f t="shared" si="3"/>
        <v>☕Coffee</v>
      </c>
      <c r="M119" s="36" t="s">
        <v>45</v>
      </c>
      <c r="N119" s="36" t="s">
        <v>52</v>
      </c>
      <c r="O119" s="42">
        <v>27</v>
      </c>
      <c r="P119" s="42">
        <v>122</v>
      </c>
      <c r="Q119" s="36" t="s">
        <v>101</v>
      </c>
      <c r="R119" s="42">
        <v>50</v>
      </c>
      <c r="S119" s="42">
        <v>90</v>
      </c>
      <c r="T119" s="42">
        <v>50</v>
      </c>
      <c r="U119" s="37">
        <v>140</v>
      </c>
      <c r="V119" s="42">
        <v>47</v>
      </c>
      <c r="W119" s="36" t="s">
        <v>35</v>
      </c>
    </row>
    <row r="120" spans="1:23" x14ac:dyDescent="0.35">
      <c r="A120" s="36">
        <v>405</v>
      </c>
      <c r="B120" s="37">
        <v>81</v>
      </c>
      <c r="C120" s="38">
        <v>-34</v>
      </c>
      <c r="D120" s="36" t="s">
        <v>420</v>
      </c>
      <c r="E120" s="40">
        <v>41790</v>
      </c>
      <c r="F120" s="41">
        <v>551</v>
      </c>
      <c r="G120" s="21">
        <v>104</v>
      </c>
      <c r="H120" s="36" t="s">
        <v>39</v>
      </c>
      <c r="I120" s="36" t="s">
        <v>29</v>
      </c>
      <c r="J120" s="36" t="str">
        <f t="shared" si="4"/>
        <v>🫘Beans</v>
      </c>
      <c r="K120" s="36" t="s">
        <v>40</v>
      </c>
      <c r="L120" s="6" t="str">
        <f t="shared" si="3"/>
        <v>☕Coffee</v>
      </c>
      <c r="M120" s="36" t="s">
        <v>45</v>
      </c>
      <c r="N120" s="36" t="s">
        <v>52</v>
      </c>
      <c r="O120" s="42">
        <v>66</v>
      </c>
      <c r="P120" s="42">
        <v>185</v>
      </c>
      <c r="Q120" s="36" t="s">
        <v>47</v>
      </c>
      <c r="R120" s="42">
        <v>90</v>
      </c>
      <c r="S120" s="42">
        <v>130</v>
      </c>
      <c r="T120" s="42">
        <v>100</v>
      </c>
      <c r="U120" s="37">
        <v>220</v>
      </c>
      <c r="V120" s="42">
        <v>38</v>
      </c>
      <c r="W120" s="36" t="s">
        <v>35</v>
      </c>
    </row>
    <row r="121" spans="1:23" x14ac:dyDescent="0.35">
      <c r="A121" s="36">
        <v>281</v>
      </c>
      <c r="B121" s="37">
        <v>39</v>
      </c>
      <c r="C121" s="38">
        <v>-41</v>
      </c>
      <c r="D121" s="36" t="s">
        <v>426</v>
      </c>
      <c r="E121" s="40">
        <v>41791</v>
      </c>
      <c r="F121" s="41">
        <v>541</v>
      </c>
      <c r="G121" s="21">
        <v>51</v>
      </c>
      <c r="H121" s="36" t="s">
        <v>21</v>
      </c>
      <c r="I121" s="36" t="s">
        <v>29</v>
      </c>
      <c r="J121" s="36" t="str">
        <f t="shared" si="4"/>
        <v>🫘Beans</v>
      </c>
      <c r="K121" s="36" t="s">
        <v>40</v>
      </c>
      <c r="L121" s="6" t="str">
        <f t="shared" si="3"/>
        <v>☕Coffee</v>
      </c>
      <c r="M121" s="36" t="s">
        <v>45</v>
      </c>
      <c r="N121" s="36" t="s">
        <v>46</v>
      </c>
      <c r="O121" s="42">
        <v>39</v>
      </c>
      <c r="P121" s="42">
        <v>96</v>
      </c>
      <c r="Q121" s="36" t="s">
        <v>30</v>
      </c>
      <c r="R121" s="42">
        <v>40</v>
      </c>
      <c r="S121" s="42">
        <v>90</v>
      </c>
      <c r="T121" s="42">
        <v>80</v>
      </c>
      <c r="U121" s="37">
        <v>130</v>
      </c>
      <c r="V121" s="42">
        <v>25</v>
      </c>
      <c r="W121" s="36" t="s">
        <v>27</v>
      </c>
    </row>
    <row r="122" spans="1:23" x14ac:dyDescent="0.35">
      <c r="A122" s="36">
        <v>432</v>
      </c>
      <c r="B122" s="37">
        <v>239</v>
      </c>
      <c r="C122" s="38">
        <v>-65</v>
      </c>
      <c r="D122" s="36" t="s">
        <v>427</v>
      </c>
      <c r="E122" s="40">
        <v>41792</v>
      </c>
      <c r="F122" s="41">
        <v>1246</v>
      </c>
      <c r="G122" s="21">
        <v>281</v>
      </c>
      <c r="H122" s="36" t="s">
        <v>21</v>
      </c>
      <c r="I122" s="36" t="s">
        <v>29</v>
      </c>
      <c r="J122" s="36" t="str">
        <f t="shared" si="4"/>
        <v>🫘Beans</v>
      </c>
      <c r="K122" s="36" t="s">
        <v>40</v>
      </c>
      <c r="L122" s="6" t="str">
        <f t="shared" si="3"/>
        <v>☕Coffee</v>
      </c>
      <c r="M122" s="36" t="s">
        <v>45</v>
      </c>
      <c r="N122" s="36" t="s">
        <v>52</v>
      </c>
      <c r="O122" s="42">
        <v>275</v>
      </c>
      <c r="P122" s="42">
        <v>554</v>
      </c>
      <c r="Q122" s="36" t="s">
        <v>30</v>
      </c>
      <c r="R122" s="42">
        <v>350</v>
      </c>
      <c r="S122" s="42">
        <v>420</v>
      </c>
      <c r="T122" s="42">
        <v>340</v>
      </c>
      <c r="U122" s="37">
        <v>770</v>
      </c>
      <c r="V122" s="42">
        <v>96</v>
      </c>
      <c r="W122" s="36" t="s">
        <v>35</v>
      </c>
    </row>
    <row r="123" spans="1:23" x14ac:dyDescent="0.35">
      <c r="A123" s="36">
        <v>985</v>
      </c>
      <c r="B123" s="37">
        <v>48</v>
      </c>
      <c r="C123" s="38">
        <v>-13</v>
      </c>
      <c r="D123" s="36" t="s">
        <v>429</v>
      </c>
      <c r="E123" s="40">
        <v>41793</v>
      </c>
      <c r="F123" s="41">
        <v>851</v>
      </c>
      <c r="G123" s="21">
        <v>70</v>
      </c>
      <c r="H123" s="36" t="s">
        <v>39</v>
      </c>
      <c r="I123" s="36" t="s">
        <v>29</v>
      </c>
      <c r="J123" s="36" t="str">
        <f t="shared" si="4"/>
        <v>🫘Beans</v>
      </c>
      <c r="K123" s="36" t="s">
        <v>40</v>
      </c>
      <c r="L123" s="6" t="str">
        <f t="shared" si="3"/>
        <v>☕Coffee</v>
      </c>
      <c r="M123" s="36" t="s">
        <v>45</v>
      </c>
      <c r="N123" s="36" t="s">
        <v>46</v>
      </c>
      <c r="O123" s="42">
        <v>67</v>
      </c>
      <c r="P123" s="42">
        <v>126</v>
      </c>
      <c r="Q123" s="36" t="s">
        <v>56</v>
      </c>
      <c r="R123" s="42">
        <v>70</v>
      </c>
      <c r="S123" s="42">
        <v>90</v>
      </c>
      <c r="T123" s="42">
        <v>80</v>
      </c>
      <c r="U123" s="37">
        <v>160</v>
      </c>
      <c r="V123" s="42">
        <v>25</v>
      </c>
      <c r="W123" s="36" t="s">
        <v>27</v>
      </c>
    </row>
    <row r="124" spans="1:23" x14ac:dyDescent="0.35">
      <c r="A124" s="36">
        <v>337</v>
      </c>
      <c r="B124" s="37">
        <v>48</v>
      </c>
      <c r="C124" s="38">
        <v>-10</v>
      </c>
      <c r="D124" s="36" t="s">
        <v>430</v>
      </c>
      <c r="E124" s="40">
        <v>41794</v>
      </c>
      <c r="F124" s="41">
        <v>829</v>
      </c>
      <c r="G124" s="21">
        <v>71</v>
      </c>
      <c r="H124" s="36" t="s">
        <v>39</v>
      </c>
      <c r="I124" s="36" t="s">
        <v>29</v>
      </c>
      <c r="J124" s="36" t="str">
        <f t="shared" si="4"/>
        <v>🫘Beans</v>
      </c>
      <c r="K124" s="36" t="s">
        <v>40</v>
      </c>
      <c r="L124" s="6" t="str">
        <f t="shared" si="3"/>
        <v>☕Coffee</v>
      </c>
      <c r="M124" s="36" t="s">
        <v>45</v>
      </c>
      <c r="N124" s="36" t="s">
        <v>52</v>
      </c>
      <c r="O124" s="42">
        <v>70</v>
      </c>
      <c r="P124" s="42">
        <v>127</v>
      </c>
      <c r="Q124" s="36" t="s">
        <v>56</v>
      </c>
      <c r="R124" s="42">
        <v>70</v>
      </c>
      <c r="S124" s="42">
        <v>90</v>
      </c>
      <c r="T124" s="42">
        <v>80</v>
      </c>
      <c r="U124" s="37">
        <v>160</v>
      </c>
      <c r="V124" s="42">
        <v>24</v>
      </c>
      <c r="W124" s="36" t="s">
        <v>35</v>
      </c>
    </row>
    <row r="125" spans="1:23" x14ac:dyDescent="0.35">
      <c r="A125" s="36">
        <v>505</v>
      </c>
      <c r="B125" s="37">
        <v>45</v>
      </c>
      <c r="C125" s="38">
        <v>-46</v>
      </c>
      <c r="D125" s="36" t="s">
        <v>431</v>
      </c>
      <c r="E125" s="40">
        <v>41795</v>
      </c>
      <c r="F125" s="41">
        <v>447</v>
      </c>
      <c r="G125" s="21">
        <v>69</v>
      </c>
      <c r="H125" s="36" t="s">
        <v>39</v>
      </c>
      <c r="I125" s="36" t="s">
        <v>29</v>
      </c>
      <c r="J125" s="36" t="str">
        <f t="shared" si="4"/>
        <v>🫘Beans</v>
      </c>
      <c r="K125" s="36" t="s">
        <v>40</v>
      </c>
      <c r="L125" s="6" t="str">
        <f t="shared" si="3"/>
        <v>☕Coffee</v>
      </c>
      <c r="M125" s="36" t="s">
        <v>45</v>
      </c>
      <c r="N125" s="36" t="s">
        <v>52</v>
      </c>
      <c r="O125" s="42">
        <v>34</v>
      </c>
      <c r="P125" s="42">
        <v>121</v>
      </c>
      <c r="Q125" s="36" t="s">
        <v>101</v>
      </c>
      <c r="R125" s="42">
        <v>50</v>
      </c>
      <c r="S125" s="42">
        <v>110</v>
      </c>
      <c r="T125" s="42">
        <v>80</v>
      </c>
      <c r="U125" s="37">
        <v>160</v>
      </c>
      <c r="V125" s="42">
        <v>46</v>
      </c>
      <c r="W125" s="36" t="s">
        <v>35</v>
      </c>
    </row>
    <row r="126" spans="1:23" x14ac:dyDescent="0.35">
      <c r="A126" s="36">
        <v>918</v>
      </c>
      <c r="B126" s="37">
        <v>90</v>
      </c>
      <c r="C126" s="38">
        <v>-30</v>
      </c>
      <c r="D126" s="36" t="s">
        <v>432</v>
      </c>
      <c r="E126" s="40">
        <v>41796</v>
      </c>
      <c r="F126" s="41">
        <v>572</v>
      </c>
      <c r="G126" s="21">
        <v>115</v>
      </c>
      <c r="H126" s="36" t="s">
        <v>39</v>
      </c>
      <c r="I126" s="36" t="s">
        <v>29</v>
      </c>
      <c r="J126" s="36" t="str">
        <f t="shared" si="4"/>
        <v>🫘Beans</v>
      </c>
      <c r="K126" s="36" t="s">
        <v>40</v>
      </c>
      <c r="L126" s="6" t="str">
        <f t="shared" si="3"/>
        <v>☕Coffee</v>
      </c>
      <c r="M126" s="36" t="s">
        <v>45</v>
      </c>
      <c r="N126" s="36" t="s">
        <v>52</v>
      </c>
      <c r="O126" s="42">
        <v>110</v>
      </c>
      <c r="P126" s="42">
        <v>218</v>
      </c>
      <c r="Q126" s="36" t="s">
        <v>47</v>
      </c>
      <c r="R126" s="42">
        <v>130</v>
      </c>
      <c r="S126" s="42">
        <v>160</v>
      </c>
      <c r="T126" s="42">
        <v>140</v>
      </c>
      <c r="U126" s="37">
        <v>290</v>
      </c>
      <c r="V126" s="42">
        <v>41</v>
      </c>
      <c r="W126" s="36" t="s">
        <v>35</v>
      </c>
    </row>
    <row r="127" spans="1:23" x14ac:dyDescent="0.35">
      <c r="A127" s="36">
        <v>432</v>
      </c>
      <c r="B127" s="37">
        <v>225</v>
      </c>
      <c r="C127" s="38">
        <v>28</v>
      </c>
      <c r="D127" s="39">
        <v>41676</v>
      </c>
      <c r="E127" s="40">
        <v>41797</v>
      </c>
      <c r="F127" s="41">
        <v>1272</v>
      </c>
      <c r="G127" s="21">
        <v>265</v>
      </c>
      <c r="H127" s="36" t="s">
        <v>21</v>
      </c>
      <c r="I127" s="36" t="s">
        <v>29</v>
      </c>
      <c r="J127" s="36" t="str">
        <f t="shared" si="4"/>
        <v>🫘Beans</v>
      </c>
      <c r="K127" s="36" t="s">
        <v>40</v>
      </c>
      <c r="L127" s="6" t="str">
        <f t="shared" si="3"/>
        <v>☕Coffee</v>
      </c>
      <c r="M127" s="36" t="s">
        <v>45</v>
      </c>
      <c r="N127" s="36" t="s">
        <v>52</v>
      </c>
      <c r="O127" s="42">
        <v>258</v>
      </c>
      <c r="P127" s="42">
        <v>522</v>
      </c>
      <c r="Q127" s="36" t="s">
        <v>30</v>
      </c>
      <c r="R127" s="42">
        <v>260</v>
      </c>
      <c r="S127" s="42">
        <v>320</v>
      </c>
      <c r="T127" s="42">
        <v>230</v>
      </c>
      <c r="U127" s="37">
        <v>580</v>
      </c>
      <c r="V127" s="42">
        <v>91</v>
      </c>
      <c r="W127" s="36" t="s">
        <v>35</v>
      </c>
    </row>
    <row r="128" spans="1:23" x14ac:dyDescent="0.35">
      <c r="A128" s="36">
        <v>918</v>
      </c>
      <c r="B128" s="37">
        <v>88</v>
      </c>
      <c r="C128" s="38">
        <v>15</v>
      </c>
      <c r="D128" s="39">
        <v>41796</v>
      </c>
      <c r="E128" s="40">
        <v>41798</v>
      </c>
      <c r="F128" s="41">
        <v>561</v>
      </c>
      <c r="G128" s="21">
        <v>112</v>
      </c>
      <c r="H128" s="36" t="s">
        <v>39</v>
      </c>
      <c r="I128" s="36" t="s">
        <v>29</v>
      </c>
      <c r="J128" s="36" t="str">
        <f t="shared" si="4"/>
        <v>🫘Beans</v>
      </c>
      <c r="K128" s="36" t="s">
        <v>40</v>
      </c>
      <c r="L128" s="6" t="str">
        <f t="shared" si="3"/>
        <v>☕Coffee</v>
      </c>
      <c r="M128" s="36" t="s">
        <v>45</v>
      </c>
      <c r="N128" s="36" t="s">
        <v>52</v>
      </c>
      <c r="O128" s="42">
        <v>105</v>
      </c>
      <c r="P128" s="42">
        <v>213</v>
      </c>
      <c r="Q128" s="36" t="s">
        <v>47</v>
      </c>
      <c r="R128" s="42">
        <v>100</v>
      </c>
      <c r="S128" s="42">
        <v>130</v>
      </c>
      <c r="T128" s="42">
        <v>90</v>
      </c>
      <c r="U128" s="37">
        <v>230</v>
      </c>
      <c r="V128" s="42">
        <v>41</v>
      </c>
      <c r="W128" s="36" t="s">
        <v>35</v>
      </c>
    </row>
    <row r="129" spans="1:23" x14ac:dyDescent="0.35">
      <c r="A129" s="36">
        <v>409</v>
      </c>
      <c r="B129" s="37">
        <v>241</v>
      </c>
      <c r="C129" s="38">
        <v>39</v>
      </c>
      <c r="D129" s="39">
        <v>41979</v>
      </c>
      <c r="E129" s="40">
        <v>41799</v>
      </c>
      <c r="F129" s="41">
        <v>1321</v>
      </c>
      <c r="G129" s="21">
        <v>284</v>
      </c>
      <c r="H129" s="36" t="s">
        <v>21</v>
      </c>
      <c r="I129" s="36" t="s">
        <v>29</v>
      </c>
      <c r="J129" s="36" t="str">
        <f t="shared" si="4"/>
        <v>🫘Beans</v>
      </c>
      <c r="K129" s="36" t="s">
        <v>40</v>
      </c>
      <c r="L129" s="6" t="str">
        <f t="shared" si="3"/>
        <v>☕Coffee</v>
      </c>
      <c r="M129" s="36" t="s">
        <v>45</v>
      </c>
      <c r="N129" s="36" t="s">
        <v>52</v>
      </c>
      <c r="O129" s="42">
        <v>279</v>
      </c>
      <c r="P129" s="42">
        <v>559</v>
      </c>
      <c r="Q129" s="36" t="s">
        <v>30</v>
      </c>
      <c r="R129" s="42">
        <v>280</v>
      </c>
      <c r="S129" s="42">
        <v>340</v>
      </c>
      <c r="T129" s="42">
        <v>240</v>
      </c>
      <c r="U129" s="37">
        <v>620</v>
      </c>
      <c r="V129" s="42">
        <v>96</v>
      </c>
      <c r="W129" s="36" t="s">
        <v>35</v>
      </c>
    </row>
    <row r="130" spans="1:23" x14ac:dyDescent="0.35">
      <c r="A130" s="36">
        <v>505</v>
      </c>
      <c r="B130" s="37">
        <v>92</v>
      </c>
      <c r="C130" s="38">
        <v>-16</v>
      </c>
      <c r="D130" s="36" t="s">
        <v>437</v>
      </c>
      <c r="E130" s="40">
        <v>41800</v>
      </c>
      <c r="F130" s="41">
        <v>1898</v>
      </c>
      <c r="G130" s="21">
        <v>68</v>
      </c>
      <c r="H130" s="36" t="s">
        <v>39</v>
      </c>
      <c r="I130" s="36" t="s">
        <v>29</v>
      </c>
      <c r="J130" s="36" t="str">
        <f t="shared" si="4"/>
        <v>🫘Beans</v>
      </c>
      <c r="K130" s="36" t="s">
        <v>40</v>
      </c>
      <c r="L130" s="6" t="str">
        <f t="shared" ref="L130:L193" si="5">_xlfn.CONCAT(_xlfn.UNICHAR(9749),M130)</f>
        <v>☕Coffee</v>
      </c>
      <c r="M130" s="36" t="s">
        <v>45</v>
      </c>
      <c r="N130" s="36" t="s">
        <v>46</v>
      </c>
      <c r="O130" s="42">
        <v>24</v>
      </c>
      <c r="P130" s="42">
        <v>171</v>
      </c>
      <c r="Q130" s="36" t="s">
        <v>101</v>
      </c>
      <c r="R130" s="42">
        <v>100</v>
      </c>
      <c r="S130" s="42">
        <v>90</v>
      </c>
      <c r="T130" s="42">
        <v>40</v>
      </c>
      <c r="U130" s="37">
        <v>190</v>
      </c>
      <c r="V130" s="42">
        <v>52</v>
      </c>
      <c r="W130" s="36" t="s">
        <v>27</v>
      </c>
    </row>
    <row r="131" spans="1:23" x14ac:dyDescent="0.35">
      <c r="A131" s="36">
        <v>985</v>
      </c>
      <c r="B131" s="37">
        <v>49</v>
      </c>
      <c r="C131" s="38">
        <v>-2</v>
      </c>
      <c r="D131" s="36" t="s">
        <v>439</v>
      </c>
      <c r="E131" s="40">
        <v>41801</v>
      </c>
      <c r="F131" s="41">
        <v>845</v>
      </c>
      <c r="G131" s="21">
        <v>71</v>
      </c>
      <c r="H131" s="36" t="s">
        <v>39</v>
      </c>
      <c r="I131" s="36" t="s">
        <v>29</v>
      </c>
      <c r="J131" s="36" t="str">
        <f>_xlfn.CONCAT(_xlfn.UNICHAR(127811),K131)</f>
        <v>🍃Leaves</v>
      </c>
      <c r="K131" s="36" t="s">
        <v>23</v>
      </c>
      <c r="L131" s="6" t="str">
        <f t="shared" si="5"/>
        <v>☕Coffee</v>
      </c>
      <c r="M131" s="36" t="s">
        <v>45</v>
      </c>
      <c r="N131" s="36" t="s">
        <v>52</v>
      </c>
      <c r="O131" s="42">
        <v>68</v>
      </c>
      <c r="P131" s="42">
        <v>128</v>
      </c>
      <c r="Q131" s="36" t="s">
        <v>56</v>
      </c>
      <c r="R131" s="42">
        <v>50</v>
      </c>
      <c r="S131" s="42">
        <v>90</v>
      </c>
      <c r="T131" s="42">
        <v>70</v>
      </c>
      <c r="U131" s="37">
        <v>140</v>
      </c>
      <c r="V131" s="42">
        <v>25</v>
      </c>
      <c r="W131" s="36" t="s">
        <v>35</v>
      </c>
    </row>
    <row r="132" spans="1:23" x14ac:dyDescent="0.35">
      <c r="A132" s="36">
        <v>505</v>
      </c>
      <c r="B132" s="37">
        <v>48</v>
      </c>
      <c r="C132" s="38">
        <v>-10</v>
      </c>
      <c r="D132" s="36" t="s">
        <v>440</v>
      </c>
      <c r="E132" s="40">
        <v>41802</v>
      </c>
      <c r="F132" s="41">
        <v>462</v>
      </c>
      <c r="G132" s="21">
        <v>74</v>
      </c>
      <c r="H132" s="36" t="s">
        <v>39</v>
      </c>
      <c r="I132" s="36" t="s">
        <v>29</v>
      </c>
      <c r="J132" s="36" t="str">
        <f t="shared" ref="J132:J195" si="6">_xlfn.CONCAT(_xlfn.UNICHAR(127811),K132)</f>
        <v>🍃Leaves</v>
      </c>
      <c r="K132" s="36" t="s">
        <v>23</v>
      </c>
      <c r="L132" s="6" t="str">
        <f t="shared" si="5"/>
        <v>☕Coffee</v>
      </c>
      <c r="M132" s="36" t="s">
        <v>45</v>
      </c>
      <c r="N132" s="36" t="s">
        <v>52</v>
      </c>
      <c r="O132" s="42">
        <v>40</v>
      </c>
      <c r="P132" s="42">
        <v>130</v>
      </c>
      <c r="Q132" s="36" t="s">
        <v>101</v>
      </c>
      <c r="R132" s="42">
        <v>50</v>
      </c>
      <c r="S132" s="42">
        <v>90</v>
      </c>
      <c r="T132" s="42">
        <v>50</v>
      </c>
      <c r="U132" s="37">
        <v>140</v>
      </c>
      <c r="V132" s="42">
        <v>47</v>
      </c>
      <c r="W132" s="36" t="s">
        <v>35</v>
      </c>
    </row>
    <row r="133" spans="1:23" x14ac:dyDescent="0.35">
      <c r="A133" s="36">
        <v>580</v>
      </c>
      <c r="B133" s="37">
        <v>81</v>
      </c>
      <c r="C133" s="38">
        <v>-2</v>
      </c>
      <c r="D133" s="36" t="s">
        <v>441</v>
      </c>
      <c r="E133" s="40">
        <v>41803</v>
      </c>
      <c r="F133" s="41">
        <v>551</v>
      </c>
      <c r="G133" s="21">
        <v>104</v>
      </c>
      <c r="H133" s="36" t="s">
        <v>39</v>
      </c>
      <c r="I133" s="36" t="s">
        <v>29</v>
      </c>
      <c r="J133" s="36" t="str">
        <f t="shared" si="6"/>
        <v>🍃Leaves</v>
      </c>
      <c r="K133" s="36" t="s">
        <v>23</v>
      </c>
      <c r="L133" s="6" t="str">
        <f t="shared" si="5"/>
        <v>☕Coffee</v>
      </c>
      <c r="M133" s="36" t="s">
        <v>45</v>
      </c>
      <c r="N133" s="36" t="s">
        <v>52</v>
      </c>
      <c r="O133" s="42">
        <v>98</v>
      </c>
      <c r="P133" s="42">
        <v>197</v>
      </c>
      <c r="Q133" s="36" t="s">
        <v>47</v>
      </c>
      <c r="R133" s="42">
        <v>90</v>
      </c>
      <c r="S133" s="42">
        <v>130</v>
      </c>
      <c r="T133" s="42">
        <v>100</v>
      </c>
      <c r="U133" s="37">
        <v>220</v>
      </c>
      <c r="V133" s="42">
        <v>38</v>
      </c>
      <c r="W133" s="36" t="s">
        <v>35</v>
      </c>
    </row>
    <row r="134" spans="1:23" x14ac:dyDescent="0.35">
      <c r="A134" s="36">
        <v>860</v>
      </c>
      <c r="B134" s="37">
        <v>125</v>
      </c>
      <c r="C134" s="38">
        <v>-15</v>
      </c>
      <c r="D134" s="36" t="s">
        <v>447</v>
      </c>
      <c r="E134" s="40">
        <v>41804</v>
      </c>
      <c r="F134" s="41">
        <v>1119</v>
      </c>
      <c r="G134" s="21">
        <v>188</v>
      </c>
      <c r="H134" s="36" t="s">
        <v>39</v>
      </c>
      <c r="I134" s="36" t="s">
        <v>31</v>
      </c>
      <c r="J134" s="36" t="str">
        <f t="shared" si="6"/>
        <v>🍃Leaves</v>
      </c>
      <c r="K134" s="36" t="s">
        <v>23</v>
      </c>
      <c r="L134" s="6" t="str">
        <f t="shared" si="5"/>
        <v>☕Coffee</v>
      </c>
      <c r="M134" s="36" t="s">
        <v>45</v>
      </c>
      <c r="N134" s="36" t="s">
        <v>52</v>
      </c>
      <c r="O134" s="42">
        <v>115</v>
      </c>
      <c r="P134" s="42">
        <v>313</v>
      </c>
      <c r="Q134" s="36" t="s">
        <v>44</v>
      </c>
      <c r="R134" s="42">
        <v>100</v>
      </c>
      <c r="S134" s="42">
        <v>160</v>
      </c>
      <c r="T134" s="42">
        <v>130</v>
      </c>
      <c r="U134" s="37">
        <v>260</v>
      </c>
      <c r="V134" s="42">
        <v>73</v>
      </c>
      <c r="W134" s="36" t="s">
        <v>35</v>
      </c>
    </row>
    <row r="135" spans="1:23" x14ac:dyDescent="0.35">
      <c r="A135" s="36">
        <v>203</v>
      </c>
      <c r="B135" s="37">
        <v>130</v>
      </c>
      <c r="C135" s="38">
        <v>-8</v>
      </c>
      <c r="D135" s="36" t="s">
        <v>449</v>
      </c>
      <c r="E135" s="40">
        <v>41805</v>
      </c>
      <c r="F135" s="41">
        <v>1134</v>
      </c>
      <c r="G135" s="21">
        <v>195</v>
      </c>
      <c r="H135" s="36" t="s">
        <v>39</v>
      </c>
      <c r="I135" s="36" t="s">
        <v>31</v>
      </c>
      <c r="J135" s="36" t="str">
        <f t="shared" si="6"/>
        <v>🍃Leaves</v>
      </c>
      <c r="K135" s="36" t="s">
        <v>23</v>
      </c>
      <c r="L135" s="6" t="str">
        <f t="shared" si="5"/>
        <v>☕Coffee</v>
      </c>
      <c r="M135" s="36" t="s">
        <v>45</v>
      </c>
      <c r="N135" s="36" t="s">
        <v>52</v>
      </c>
      <c r="O135" s="42">
        <v>122</v>
      </c>
      <c r="P135" s="42">
        <v>325</v>
      </c>
      <c r="Q135" s="36" t="s">
        <v>44</v>
      </c>
      <c r="R135" s="42">
        <v>110</v>
      </c>
      <c r="S135" s="42">
        <v>180</v>
      </c>
      <c r="T135" s="42">
        <v>130</v>
      </c>
      <c r="U135" s="37">
        <v>290</v>
      </c>
      <c r="V135" s="42">
        <v>73</v>
      </c>
      <c r="W135" s="36" t="s">
        <v>35</v>
      </c>
    </row>
    <row r="136" spans="1:23" x14ac:dyDescent="0.35">
      <c r="A136" s="36">
        <v>203</v>
      </c>
      <c r="B136" s="37">
        <v>115</v>
      </c>
      <c r="C136" s="38">
        <v>-5</v>
      </c>
      <c r="D136" s="36" t="s">
        <v>450</v>
      </c>
      <c r="E136" s="40">
        <v>41806</v>
      </c>
      <c r="F136" s="41">
        <v>1166</v>
      </c>
      <c r="G136" s="21">
        <v>174</v>
      </c>
      <c r="H136" s="36" t="s">
        <v>39</v>
      </c>
      <c r="I136" s="36" t="s">
        <v>31</v>
      </c>
      <c r="J136" s="36" t="str">
        <f t="shared" si="6"/>
        <v>🍃Leaves</v>
      </c>
      <c r="K136" s="36" t="s">
        <v>23</v>
      </c>
      <c r="L136" s="6" t="str">
        <f t="shared" si="5"/>
        <v>☕Coffee</v>
      </c>
      <c r="M136" s="36" t="s">
        <v>45</v>
      </c>
      <c r="N136" s="36" t="s">
        <v>52</v>
      </c>
      <c r="O136" s="42">
        <v>105</v>
      </c>
      <c r="P136" s="42">
        <v>289</v>
      </c>
      <c r="Q136" s="36" t="s">
        <v>44</v>
      </c>
      <c r="R136" s="42">
        <v>100</v>
      </c>
      <c r="S136" s="42">
        <v>160</v>
      </c>
      <c r="T136" s="42">
        <v>110</v>
      </c>
      <c r="U136" s="37">
        <v>260</v>
      </c>
      <c r="V136" s="42">
        <v>69</v>
      </c>
      <c r="W136" s="36" t="s">
        <v>35</v>
      </c>
    </row>
    <row r="137" spans="1:23" x14ac:dyDescent="0.35">
      <c r="A137" s="36">
        <v>203</v>
      </c>
      <c r="B137" s="37">
        <v>125</v>
      </c>
      <c r="C137" s="38">
        <v>41</v>
      </c>
      <c r="D137" s="36" t="s">
        <v>451</v>
      </c>
      <c r="E137" s="40">
        <v>41807</v>
      </c>
      <c r="F137" s="41">
        <v>1119</v>
      </c>
      <c r="G137" s="21">
        <v>188</v>
      </c>
      <c r="H137" s="36" t="s">
        <v>39</v>
      </c>
      <c r="I137" s="36" t="s">
        <v>31</v>
      </c>
      <c r="J137" s="36" t="str">
        <f t="shared" si="6"/>
        <v>🍃Leaves</v>
      </c>
      <c r="K137" s="36" t="s">
        <v>23</v>
      </c>
      <c r="L137" s="6" t="str">
        <f t="shared" si="5"/>
        <v>☕Coffee</v>
      </c>
      <c r="M137" s="36" t="s">
        <v>45</v>
      </c>
      <c r="N137" s="36" t="s">
        <v>52</v>
      </c>
      <c r="O137" s="42">
        <v>171</v>
      </c>
      <c r="P137" s="42">
        <v>334</v>
      </c>
      <c r="Q137" s="36" t="s">
        <v>44</v>
      </c>
      <c r="R137" s="42">
        <v>100</v>
      </c>
      <c r="S137" s="42">
        <v>160</v>
      </c>
      <c r="T137" s="42">
        <v>130</v>
      </c>
      <c r="U137" s="37">
        <v>260</v>
      </c>
      <c r="V137" s="42">
        <v>73</v>
      </c>
      <c r="W137" s="36" t="s">
        <v>35</v>
      </c>
    </row>
    <row r="138" spans="1:23" x14ac:dyDescent="0.35">
      <c r="A138" s="36">
        <v>203</v>
      </c>
      <c r="B138" s="37">
        <v>130</v>
      </c>
      <c r="C138" s="38">
        <v>51</v>
      </c>
      <c r="D138" s="36" t="s">
        <v>453</v>
      </c>
      <c r="E138" s="40">
        <v>41808</v>
      </c>
      <c r="F138" s="41">
        <v>1134</v>
      </c>
      <c r="G138" s="21">
        <v>195</v>
      </c>
      <c r="H138" s="36" t="s">
        <v>39</v>
      </c>
      <c r="I138" s="36" t="s">
        <v>31</v>
      </c>
      <c r="J138" s="36" t="str">
        <f t="shared" si="6"/>
        <v>🍃Leaves</v>
      </c>
      <c r="K138" s="36" t="s">
        <v>23</v>
      </c>
      <c r="L138" s="6" t="str">
        <f t="shared" si="5"/>
        <v>☕Coffee</v>
      </c>
      <c r="M138" s="36" t="s">
        <v>45</v>
      </c>
      <c r="N138" s="36" t="s">
        <v>52</v>
      </c>
      <c r="O138" s="42">
        <v>181</v>
      </c>
      <c r="P138" s="42">
        <v>346</v>
      </c>
      <c r="Q138" s="36" t="s">
        <v>44</v>
      </c>
      <c r="R138" s="42">
        <v>110</v>
      </c>
      <c r="S138" s="42">
        <v>180</v>
      </c>
      <c r="T138" s="42">
        <v>130</v>
      </c>
      <c r="U138" s="37">
        <v>290</v>
      </c>
      <c r="V138" s="42">
        <v>73</v>
      </c>
      <c r="W138" s="36" t="s">
        <v>35</v>
      </c>
    </row>
    <row r="139" spans="1:23" x14ac:dyDescent="0.35">
      <c r="A139" s="36">
        <v>959</v>
      </c>
      <c r="B139" s="37">
        <v>115</v>
      </c>
      <c r="C139" s="38">
        <v>46</v>
      </c>
      <c r="D139" s="39">
        <v>41646</v>
      </c>
      <c r="E139" s="40">
        <v>41809</v>
      </c>
      <c r="F139" s="41">
        <v>1166</v>
      </c>
      <c r="G139" s="21">
        <v>174</v>
      </c>
      <c r="H139" s="36" t="s">
        <v>39</v>
      </c>
      <c r="I139" s="36" t="s">
        <v>31</v>
      </c>
      <c r="J139" s="36" t="str">
        <f t="shared" si="6"/>
        <v>🍃Leaves</v>
      </c>
      <c r="K139" s="36" t="s">
        <v>23</v>
      </c>
      <c r="L139" s="6" t="str">
        <f t="shared" si="5"/>
        <v>☕Coffee</v>
      </c>
      <c r="M139" s="36" t="s">
        <v>45</v>
      </c>
      <c r="N139" s="36" t="s">
        <v>52</v>
      </c>
      <c r="O139" s="42">
        <v>156</v>
      </c>
      <c r="P139" s="42">
        <v>308</v>
      </c>
      <c r="Q139" s="36" t="s">
        <v>44</v>
      </c>
      <c r="R139" s="42">
        <v>100</v>
      </c>
      <c r="S139" s="42">
        <v>160</v>
      </c>
      <c r="T139" s="42">
        <v>110</v>
      </c>
      <c r="U139" s="37">
        <v>260</v>
      </c>
      <c r="V139" s="42">
        <v>69</v>
      </c>
      <c r="W139" s="36" t="s">
        <v>35</v>
      </c>
    </row>
    <row r="140" spans="1:23" x14ac:dyDescent="0.35">
      <c r="A140" s="36">
        <v>561</v>
      </c>
      <c r="B140" s="37">
        <v>91</v>
      </c>
      <c r="C140" s="38">
        <v>-14</v>
      </c>
      <c r="D140" s="39">
        <v>41677</v>
      </c>
      <c r="E140" s="40">
        <v>41810</v>
      </c>
      <c r="F140" s="41">
        <v>656</v>
      </c>
      <c r="G140" s="21">
        <v>127</v>
      </c>
      <c r="H140" s="36" t="s">
        <v>21</v>
      </c>
      <c r="I140" s="36" t="s">
        <v>31</v>
      </c>
      <c r="J140" s="36" t="str">
        <f t="shared" si="6"/>
        <v>🍃Leaves</v>
      </c>
      <c r="K140" s="36" t="s">
        <v>23</v>
      </c>
      <c r="L140" s="6" t="str">
        <f t="shared" si="5"/>
        <v>☕Coffee</v>
      </c>
      <c r="M140" s="36" t="s">
        <v>45</v>
      </c>
      <c r="N140" s="36" t="s">
        <v>46</v>
      </c>
      <c r="O140" s="42">
        <v>76</v>
      </c>
      <c r="P140" s="42">
        <v>218</v>
      </c>
      <c r="Q140" s="36" t="s">
        <v>34</v>
      </c>
      <c r="R140" s="42">
        <v>70</v>
      </c>
      <c r="S140" s="42">
        <v>110</v>
      </c>
      <c r="T140" s="42">
        <v>90</v>
      </c>
      <c r="U140" s="37">
        <v>180</v>
      </c>
      <c r="V140" s="42">
        <v>51</v>
      </c>
      <c r="W140" s="36" t="s">
        <v>27</v>
      </c>
    </row>
    <row r="141" spans="1:23" x14ac:dyDescent="0.35">
      <c r="A141" s="36">
        <v>407</v>
      </c>
      <c r="B141" s="37">
        <v>82</v>
      </c>
      <c r="C141" s="38">
        <v>-26</v>
      </c>
      <c r="D141" s="39">
        <v>41736</v>
      </c>
      <c r="E141" s="40">
        <v>41811</v>
      </c>
      <c r="F141" s="41">
        <v>788</v>
      </c>
      <c r="G141" s="21">
        <v>123</v>
      </c>
      <c r="H141" s="36" t="s">
        <v>21</v>
      </c>
      <c r="I141" s="36" t="s">
        <v>31</v>
      </c>
      <c r="J141" s="36" t="str">
        <f t="shared" si="6"/>
        <v>🍃Leaves</v>
      </c>
      <c r="K141" s="36" t="s">
        <v>23</v>
      </c>
      <c r="L141" s="6" t="str">
        <f t="shared" si="5"/>
        <v>☕Coffee</v>
      </c>
      <c r="M141" s="36" t="s">
        <v>45</v>
      </c>
      <c r="N141" s="36" t="s">
        <v>52</v>
      </c>
      <c r="O141" s="42">
        <v>64</v>
      </c>
      <c r="P141" s="42">
        <v>205</v>
      </c>
      <c r="Q141" s="36" t="s">
        <v>34</v>
      </c>
      <c r="R141" s="42">
        <v>60</v>
      </c>
      <c r="S141" s="42">
        <v>110</v>
      </c>
      <c r="T141" s="42">
        <v>90</v>
      </c>
      <c r="U141" s="37">
        <v>170</v>
      </c>
      <c r="V141" s="42">
        <v>59</v>
      </c>
      <c r="W141" s="36" t="s">
        <v>35</v>
      </c>
    </row>
    <row r="142" spans="1:23" x14ac:dyDescent="0.35">
      <c r="A142" s="36">
        <v>857</v>
      </c>
      <c r="B142" s="37">
        <v>72</v>
      </c>
      <c r="C142" s="38">
        <v>18</v>
      </c>
      <c r="D142" s="39">
        <v>41766</v>
      </c>
      <c r="E142" s="40">
        <v>41812</v>
      </c>
      <c r="F142" s="41">
        <v>-3004</v>
      </c>
      <c r="G142" s="21">
        <v>402</v>
      </c>
      <c r="H142" s="36" t="s">
        <v>21</v>
      </c>
      <c r="I142" s="36" t="s">
        <v>31</v>
      </c>
      <c r="J142" s="36" t="str">
        <f t="shared" si="6"/>
        <v>🍃Leaves</v>
      </c>
      <c r="K142" s="36" t="s">
        <v>23</v>
      </c>
      <c r="L142" s="6" t="str">
        <f t="shared" si="5"/>
        <v>☕Coffee</v>
      </c>
      <c r="M142" s="36" t="s">
        <v>45</v>
      </c>
      <c r="N142" s="36" t="s">
        <v>52</v>
      </c>
      <c r="O142" s="42">
        <v>348</v>
      </c>
      <c r="P142" s="42">
        <v>474</v>
      </c>
      <c r="Q142" s="36" t="s">
        <v>76</v>
      </c>
      <c r="R142" s="42">
        <v>50</v>
      </c>
      <c r="S142" s="42">
        <v>350</v>
      </c>
      <c r="T142" s="42">
        <v>330</v>
      </c>
      <c r="U142" s="37">
        <v>400</v>
      </c>
      <c r="V142" s="42">
        <v>54</v>
      </c>
      <c r="W142" s="36" t="s">
        <v>35</v>
      </c>
    </row>
    <row r="143" spans="1:23" x14ac:dyDescent="0.35">
      <c r="A143" s="36">
        <v>315</v>
      </c>
      <c r="B143" s="37">
        <v>260</v>
      </c>
      <c r="C143" s="38">
        <v>17</v>
      </c>
      <c r="D143" s="39">
        <v>41797</v>
      </c>
      <c r="E143" s="40">
        <v>41813</v>
      </c>
      <c r="F143" s="41">
        <v>2548</v>
      </c>
      <c r="G143" s="21">
        <v>390</v>
      </c>
      <c r="H143" s="36" t="s">
        <v>21</v>
      </c>
      <c r="I143" s="36" t="s">
        <v>31</v>
      </c>
      <c r="J143" s="36" t="str">
        <f t="shared" si="6"/>
        <v>🍃Leaves</v>
      </c>
      <c r="K143" s="36" t="s">
        <v>23</v>
      </c>
      <c r="L143" s="6" t="str">
        <f t="shared" si="5"/>
        <v>☕Coffee</v>
      </c>
      <c r="M143" s="36" t="s">
        <v>45</v>
      </c>
      <c r="N143" s="36" t="s">
        <v>52</v>
      </c>
      <c r="O143" s="42">
        <v>247</v>
      </c>
      <c r="P143" s="42">
        <v>650</v>
      </c>
      <c r="Q143" s="36" t="s">
        <v>277</v>
      </c>
      <c r="R143" s="42">
        <v>210</v>
      </c>
      <c r="S143" s="42">
        <v>330</v>
      </c>
      <c r="T143" s="42">
        <v>230</v>
      </c>
      <c r="U143" s="37">
        <v>540</v>
      </c>
      <c r="V143" s="42">
        <v>143</v>
      </c>
      <c r="W143" s="36" t="s">
        <v>35</v>
      </c>
    </row>
    <row r="144" spans="1:23" x14ac:dyDescent="0.35">
      <c r="A144" s="36">
        <v>772</v>
      </c>
      <c r="B144" s="37">
        <v>102</v>
      </c>
      <c r="C144" s="38">
        <v>-1</v>
      </c>
      <c r="D144" s="36" t="s">
        <v>458</v>
      </c>
      <c r="E144" s="40">
        <v>41814</v>
      </c>
      <c r="F144" s="41">
        <v>666</v>
      </c>
      <c r="G144" s="21">
        <v>143</v>
      </c>
      <c r="H144" s="36" t="s">
        <v>21</v>
      </c>
      <c r="I144" s="36" t="s">
        <v>31</v>
      </c>
      <c r="J144" s="36" t="str">
        <f t="shared" si="6"/>
        <v>🍃Leaves</v>
      </c>
      <c r="K144" s="36" t="s">
        <v>23</v>
      </c>
      <c r="L144" s="6" t="str">
        <f t="shared" si="5"/>
        <v>☕Coffee</v>
      </c>
      <c r="M144" s="36" t="s">
        <v>45</v>
      </c>
      <c r="N144" s="36" t="s">
        <v>46</v>
      </c>
      <c r="O144" s="42">
        <v>89</v>
      </c>
      <c r="P144" s="42">
        <v>245</v>
      </c>
      <c r="Q144" s="36" t="s">
        <v>34</v>
      </c>
      <c r="R144" s="42">
        <v>90</v>
      </c>
      <c r="S144" s="42">
        <v>130</v>
      </c>
      <c r="T144" s="42">
        <v>90</v>
      </c>
      <c r="U144" s="37">
        <v>220</v>
      </c>
      <c r="V144" s="42">
        <v>54</v>
      </c>
      <c r="W144" s="36" t="s">
        <v>27</v>
      </c>
    </row>
    <row r="145" spans="1:23" x14ac:dyDescent="0.35">
      <c r="A145" s="36">
        <v>754</v>
      </c>
      <c r="B145" s="37">
        <v>78</v>
      </c>
      <c r="C145" s="38">
        <v>3</v>
      </c>
      <c r="D145" s="36" t="s">
        <v>460</v>
      </c>
      <c r="E145" s="40">
        <v>41815</v>
      </c>
      <c r="F145" s="41">
        <v>798</v>
      </c>
      <c r="G145" s="21">
        <v>119</v>
      </c>
      <c r="H145" s="36" t="s">
        <v>21</v>
      </c>
      <c r="I145" s="36" t="s">
        <v>31</v>
      </c>
      <c r="J145" s="36" t="str">
        <f t="shared" si="6"/>
        <v>🍃Leaves</v>
      </c>
      <c r="K145" s="36" t="s">
        <v>23</v>
      </c>
      <c r="L145" s="6" t="str">
        <f t="shared" si="5"/>
        <v>☕Coffee</v>
      </c>
      <c r="M145" s="36" t="s">
        <v>45</v>
      </c>
      <c r="N145" s="36" t="s">
        <v>52</v>
      </c>
      <c r="O145" s="42">
        <v>63</v>
      </c>
      <c r="P145" s="42">
        <v>197</v>
      </c>
      <c r="Q145" s="36" t="s">
        <v>34</v>
      </c>
      <c r="R145" s="42">
        <v>70</v>
      </c>
      <c r="S145" s="42">
        <v>100</v>
      </c>
      <c r="T145" s="42">
        <v>60</v>
      </c>
      <c r="U145" s="37">
        <v>170</v>
      </c>
      <c r="V145" s="42">
        <v>56</v>
      </c>
      <c r="W145" s="36" t="s">
        <v>35</v>
      </c>
    </row>
    <row r="146" spans="1:23" x14ac:dyDescent="0.35">
      <c r="A146" s="36">
        <v>978</v>
      </c>
      <c r="B146" s="37">
        <v>75</v>
      </c>
      <c r="C146" s="38">
        <v>24</v>
      </c>
      <c r="D146" s="36" t="s">
        <v>461</v>
      </c>
      <c r="E146" s="40">
        <v>41816</v>
      </c>
      <c r="F146" s="41">
        <v>-3287</v>
      </c>
      <c r="G146" s="21">
        <v>379</v>
      </c>
      <c r="H146" s="36" t="s">
        <v>21</v>
      </c>
      <c r="I146" s="36" t="s">
        <v>31</v>
      </c>
      <c r="J146" s="36" t="str">
        <f t="shared" si="6"/>
        <v>🍃Leaves</v>
      </c>
      <c r="K146" s="36" t="s">
        <v>23</v>
      </c>
      <c r="L146" s="6" t="str">
        <f t="shared" si="5"/>
        <v>☕Coffee</v>
      </c>
      <c r="M146" s="36" t="s">
        <v>45</v>
      </c>
      <c r="N146" s="36" t="s">
        <v>52</v>
      </c>
      <c r="O146" s="42">
        <v>324</v>
      </c>
      <c r="P146" s="42">
        <v>454</v>
      </c>
      <c r="Q146" s="36" t="s">
        <v>76</v>
      </c>
      <c r="R146" s="42">
        <v>60</v>
      </c>
      <c r="S146" s="42">
        <v>340</v>
      </c>
      <c r="T146" s="42">
        <v>300</v>
      </c>
      <c r="U146" s="37">
        <v>400</v>
      </c>
      <c r="V146" s="42">
        <v>55</v>
      </c>
      <c r="W146" s="36" t="s">
        <v>35</v>
      </c>
    </row>
    <row r="147" spans="1:23" x14ac:dyDescent="0.35">
      <c r="A147" s="36">
        <v>347</v>
      </c>
      <c r="B147" s="37">
        <v>249</v>
      </c>
      <c r="C147" s="38">
        <v>6</v>
      </c>
      <c r="D147" s="36" t="s">
        <v>462</v>
      </c>
      <c r="E147" s="40">
        <v>41817</v>
      </c>
      <c r="F147" s="41">
        <v>2580</v>
      </c>
      <c r="G147" s="21">
        <v>374</v>
      </c>
      <c r="H147" s="36" t="s">
        <v>21</v>
      </c>
      <c r="I147" s="36" t="s">
        <v>31</v>
      </c>
      <c r="J147" s="36" t="str">
        <f t="shared" si="6"/>
        <v>🍃Leaves</v>
      </c>
      <c r="K147" s="36" t="s">
        <v>23</v>
      </c>
      <c r="L147" s="6" t="str">
        <f t="shared" si="5"/>
        <v>☕Coffee</v>
      </c>
      <c r="M147" s="36" t="s">
        <v>45</v>
      </c>
      <c r="N147" s="36" t="s">
        <v>52</v>
      </c>
      <c r="O147" s="42">
        <v>236</v>
      </c>
      <c r="P147" s="42">
        <v>623</v>
      </c>
      <c r="Q147" s="36" t="s">
        <v>277</v>
      </c>
      <c r="R147" s="42">
        <v>220</v>
      </c>
      <c r="S147" s="42">
        <v>340</v>
      </c>
      <c r="T147" s="42">
        <v>230</v>
      </c>
      <c r="U147" s="37">
        <v>560</v>
      </c>
      <c r="V147" s="42">
        <v>138</v>
      </c>
      <c r="W147" s="36" t="s">
        <v>35</v>
      </c>
    </row>
    <row r="148" spans="1:23" x14ac:dyDescent="0.35">
      <c r="A148" s="36">
        <v>813</v>
      </c>
      <c r="B148" s="37">
        <v>134</v>
      </c>
      <c r="C148" s="38">
        <v>12</v>
      </c>
      <c r="D148" s="36" t="s">
        <v>472</v>
      </c>
      <c r="E148" s="40">
        <v>41818</v>
      </c>
      <c r="F148" s="41">
        <v>690</v>
      </c>
      <c r="G148" s="21">
        <v>186</v>
      </c>
      <c r="H148" s="36" t="s">
        <v>21</v>
      </c>
      <c r="I148" s="36" t="s">
        <v>31</v>
      </c>
      <c r="J148" s="36" t="str">
        <f t="shared" si="6"/>
        <v>🍃Leaves</v>
      </c>
      <c r="K148" s="36" t="s">
        <v>23</v>
      </c>
      <c r="L148" s="6" t="str">
        <f t="shared" si="5"/>
        <v>☕Coffee</v>
      </c>
      <c r="M148" s="36" t="s">
        <v>45</v>
      </c>
      <c r="N148" s="36" t="s">
        <v>46</v>
      </c>
      <c r="O148" s="42">
        <v>122</v>
      </c>
      <c r="P148" s="42">
        <v>320</v>
      </c>
      <c r="Q148" s="36" t="s">
        <v>34</v>
      </c>
      <c r="R148" s="42">
        <v>120</v>
      </c>
      <c r="S148" s="42">
        <v>160</v>
      </c>
      <c r="T148" s="42">
        <v>110</v>
      </c>
      <c r="U148" s="37">
        <v>280</v>
      </c>
      <c r="V148" s="42">
        <v>64</v>
      </c>
      <c r="W148" s="36" t="s">
        <v>27</v>
      </c>
    </row>
    <row r="149" spans="1:23" x14ac:dyDescent="0.35">
      <c r="A149" s="36">
        <v>754</v>
      </c>
      <c r="B149" s="37">
        <v>88</v>
      </c>
      <c r="C149" s="38">
        <v>-7</v>
      </c>
      <c r="D149" s="39">
        <v>41678</v>
      </c>
      <c r="E149" s="40">
        <v>41819</v>
      </c>
      <c r="F149" s="41">
        <v>817</v>
      </c>
      <c r="G149" s="21">
        <v>133</v>
      </c>
      <c r="H149" s="36" t="s">
        <v>21</v>
      </c>
      <c r="I149" s="36" t="s">
        <v>31</v>
      </c>
      <c r="J149" s="36" t="str">
        <f t="shared" si="6"/>
        <v>🍃Leaves</v>
      </c>
      <c r="K149" s="36" t="s">
        <v>23</v>
      </c>
      <c r="L149" s="6" t="str">
        <f t="shared" si="5"/>
        <v>☕Coffee</v>
      </c>
      <c r="M149" s="36" t="s">
        <v>45</v>
      </c>
      <c r="N149" s="36" t="s">
        <v>52</v>
      </c>
      <c r="O149" s="42">
        <v>73</v>
      </c>
      <c r="P149" s="42">
        <v>221</v>
      </c>
      <c r="Q149" s="36" t="s">
        <v>34</v>
      </c>
      <c r="R149" s="42">
        <v>70</v>
      </c>
      <c r="S149" s="42">
        <v>120</v>
      </c>
      <c r="T149" s="42">
        <v>80</v>
      </c>
      <c r="U149" s="37">
        <v>190</v>
      </c>
      <c r="V149" s="42">
        <v>60</v>
      </c>
      <c r="W149" s="36" t="s">
        <v>35</v>
      </c>
    </row>
    <row r="150" spans="1:23" x14ac:dyDescent="0.35">
      <c r="A150" s="36">
        <v>351</v>
      </c>
      <c r="B150" s="37">
        <v>67</v>
      </c>
      <c r="C150" s="38">
        <v>30</v>
      </c>
      <c r="D150" s="39">
        <v>41706</v>
      </c>
      <c r="E150" s="40">
        <v>41820</v>
      </c>
      <c r="F150" s="41">
        <v>-3534</v>
      </c>
      <c r="G150" s="21">
        <v>443</v>
      </c>
      <c r="H150" s="36" t="s">
        <v>21</v>
      </c>
      <c r="I150" s="36" t="s">
        <v>31</v>
      </c>
      <c r="J150" s="36" t="str">
        <f t="shared" si="6"/>
        <v>🍃Leaves</v>
      </c>
      <c r="K150" s="36" t="s">
        <v>23</v>
      </c>
      <c r="L150" s="6" t="str">
        <f t="shared" si="5"/>
        <v>☕Coffee</v>
      </c>
      <c r="M150" s="36" t="s">
        <v>45</v>
      </c>
      <c r="N150" s="36" t="s">
        <v>52</v>
      </c>
      <c r="O150" s="42">
        <v>390</v>
      </c>
      <c r="P150" s="42">
        <v>510</v>
      </c>
      <c r="Q150" s="36" t="s">
        <v>76</v>
      </c>
      <c r="R150" s="42">
        <v>60</v>
      </c>
      <c r="S150" s="42">
        <v>390</v>
      </c>
      <c r="T150" s="42">
        <v>360</v>
      </c>
      <c r="U150" s="37">
        <v>450</v>
      </c>
      <c r="V150" s="42">
        <v>53</v>
      </c>
      <c r="W150" s="36" t="s">
        <v>35</v>
      </c>
    </row>
    <row r="151" spans="1:23" x14ac:dyDescent="0.35">
      <c r="A151" s="36">
        <v>845</v>
      </c>
      <c r="B151" s="37">
        <v>279</v>
      </c>
      <c r="C151" s="38">
        <v>21</v>
      </c>
      <c r="D151" s="39">
        <v>41737</v>
      </c>
      <c r="E151" s="40">
        <v>41821</v>
      </c>
      <c r="F151" s="41">
        <v>2642</v>
      </c>
      <c r="G151" s="21">
        <v>420</v>
      </c>
      <c r="H151" s="36" t="s">
        <v>21</v>
      </c>
      <c r="I151" s="36" t="s">
        <v>31</v>
      </c>
      <c r="J151" s="36" t="str">
        <f t="shared" si="6"/>
        <v>🍃Leaves</v>
      </c>
      <c r="K151" s="36" t="s">
        <v>23</v>
      </c>
      <c r="L151" s="6" t="str">
        <f t="shared" si="5"/>
        <v>☕Coffee</v>
      </c>
      <c r="M151" s="36" t="s">
        <v>45</v>
      </c>
      <c r="N151" s="36" t="s">
        <v>52</v>
      </c>
      <c r="O151" s="42">
        <v>271</v>
      </c>
      <c r="P151" s="42">
        <v>699</v>
      </c>
      <c r="Q151" s="36" t="s">
        <v>277</v>
      </c>
      <c r="R151" s="42">
        <v>250</v>
      </c>
      <c r="S151" s="42">
        <v>370</v>
      </c>
      <c r="T151" s="42">
        <v>250</v>
      </c>
      <c r="U151" s="37">
        <v>620</v>
      </c>
      <c r="V151" s="42">
        <v>149</v>
      </c>
      <c r="W151" s="36" t="s">
        <v>35</v>
      </c>
    </row>
    <row r="152" spans="1:23" x14ac:dyDescent="0.35">
      <c r="A152" s="36">
        <v>772</v>
      </c>
      <c r="B152" s="37">
        <v>91</v>
      </c>
      <c r="C152" s="38">
        <v>23</v>
      </c>
      <c r="D152" s="36" t="s">
        <v>473</v>
      </c>
      <c r="E152" s="40">
        <v>41822</v>
      </c>
      <c r="F152" s="41">
        <v>656</v>
      </c>
      <c r="G152" s="21">
        <v>127</v>
      </c>
      <c r="H152" s="36" t="s">
        <v>21</v>
      </c>
      <c r="I152" s="36" t="s">
        <v>31</v>
      </c>
      <c r="J152" s="36" t="str">
        <f t="shared" si="6"/>
        <v>🍃Leaves</v>
      </c>
      <c r="K152" s="36" t="s">
        <v>23</v>
      </c>
      <c r="L152" s="6" t="str">
        <f t="shared" si="5"/>
        <v>☕Coffee</v>
      </c>
      <c r="M152" s="36" t="s">
        <v>45</v>
      </c>
      <c r="N152" s="36" t="s">
        <v>46</v>
      </c>
      <c r="O152" s="42">
        <v>113</v>
      </c>
      <c r="P152" s="42">
        <v>232</v>
      </c>
      <c r="Q152" s="36" t="s">
        <v>34</v>
      </c>
      <c r="R152" s="42">
        <v>70</v>
      </c>
      <c r="S152" s="42">
        <v>110</v>
      </c>
      <c r="T152" s="42">
        <v>90</v>
      </c>
      <c r="U152" s="37">
        <v>180</v>
      </c>
      <c r="V152" s="42">
        <v>51</v>
      </c>
      <c r="W152" s="36" t="s">
        <v>27</v>
      </c>
    </row>
    <row r="153" spans="1:23" x14ac:dyDescent="0.35">
      <c r="A153" s="36">
        <v>954</v>
      </c>
      <c r="B153" s="37">
        <v>82</v>
      </c>
      <c r="C153" s="38">
        <v>5</v>
      </c>
      <c r="D153" s="36" t="s">
        <v>475</v>
      </c>
      <c r="E153" s="40">
        <v>41823</v>
      </c>
      <c r="F153" s="41">
        <v>788</v>
      </c>
      <c r="G153" s="21">
        <v>123</v>
      </c>
      <c r="H153" s="36" t="s">
        <v>21</v>
      </c>
      <c r="I153" s="36" t="s">
        <v>31</v>
      </c>
      <c r="J153" s="36" t="str">
        <f t="shared" si="6"/>
        <v>🍃Leaves</v>
      </c>
      <c r="K153" s="36" t="s">
        <v>23</v>
      </c>
      <c r="L153" s="6" t="str">
        <f t="shared" si="5"/>
        <v>☕Coffee</v>
      </c>
      <c r="M153" s="36" t="s">
        <v>45</v>
      </c>
      <c r="N153" s="36" t="s">
        <v>52</v>
      </c>
      <c r="O153" s="42">
        <v>95</v>
      </c>
      <c r="P153" s="42">
        <v>218</v>
      </c>
      <c r="Q153" s="36" t="s">
        <v>34</v>
      </c>
      <c r="R153" s="42">
        <v>60</v>
      </c>
      <c r="S153" s="42">
        <v>110</v>
      </c>
      <c r="T153" s="42">
        <v>90</v>
      </c>
      <c r="U153" s="37">
        <v>170</v>
      </c>
      <c r="V153" s="42">
        <v>59</v>
      </c>
      <c r="W153" s="36" t="s">
        <v>35</v>
      </c>
    </row>
    <row r="154" spans="1:23" x14ac:dyDescent="0.35">
      <c r="A154" s="36">
        <v>857</v>
      </c>
      <c r="B154" s="37">
        <v>72</v>
      </c>
      <c r="C154" s="38">
        <v>186</v>
      </c>
      <c r="D154" s="36" t="s">
        <v>476</v>
      </c>
      <c r="E154" s="40">
        <v>41824</v>
      </c>
      <c r="F154" s="41">
        <v>-3004</v>
      </c>
      <c r="G154" s="21">
        <v>402</v>
      </c>
      <c r="H154" s="36" t="s">
        <v>21</v>
      </c>
      <c r="I154" s="36" t="s">
        <v>31</v>
      </c>
      <c r="J154" s="36" t="str">
        <f t="shared" si="6"/>
        <v>🍃Leaves</v>
      </c>
      <c r="K154" s="36" t="s">
        <v>23</v>
      </c>
      <c r="L154" s="6" t="str">
        <f t="shared" si="5"/>
        <v>☕Coffee</v>
      </c>
      <c r="M154" s="36" t="s">
        <v>45</v>
      </c>
      <c r="N154" s="36" t="s">
        <v>52</v>
      </c>
      <c r="O154" s="42">
        <v>516</v>
      </c>
      <c r="P154" s="42">
        <v>505</v>
      </c>
      <c r="Q154" s="36" t="s">
        <v>76</v>
      </c>
      <c r="R154" s="42">
        <v>50</v>
      </c>
      <c r="S154" s="42">
        <v>350</v>
      </c>
      <c r="T154" s="42">
        <v>330</v>
      </c>
      <c r="U154" s="37">
        <v>400</v>
      </c>
      <c r="V154" s="42">
        <v>54</v>
      </c>
      <c r="W154" s="36" t="s">
        <v>35</v>
      </c>
    </row>
    <row r="155" spans="1:23" x14ac:dyDescent="0.35">
      <c r="A155" s="36">
        <v>716</v>
      </c>
      <c r="B155" s="37">
        <v>260</v>
      </c>
      <c r="C155" s="38">
        <v>137</v>
      </c>
      <c r="D155" s="36" t="s">
        <v>477</v>
      </c>
      <c r="E155" s="40">
        <v>41825</v>
      </c>
      <c r="F155" s="41">
        <v>2548</v>
      </c>
      <c r="G155" s="21">
        <v>390</v>
      </c>
      <c r="H155" s="36" t="s">
        <v>21</v>
      </c>
      <c r="I155" s="36" t="s">
        <v>31</v>
      </c>
      <c r="J155" s="36" t="str">
        <f t="shared" si="6"/>
        <v>🍃Leaves</v>
      </c>
      <c r="K155" s="36" t="s">
        <v>23</v>
      </c>
      <c r="L155" s="6" t="str">
        <f t="shared" si="5"/>
        <v>☕Coffee</v>
      </c>
      <c r="M155" s="36" t="s">
        <v>45</v>
      </c>
      <c r="N155" s="36" t="s">
        <v>52</v>
      </c>
      <c r="O155" s="42">
        <v>367</v>
      </c>
      <c r="P155" s="42">
        <v>693</v>
      </c>
      <c r="Q155" s="36" t="s">
        <v>277</v>
      </c>
      <c r="R155" s="42">
        <v>210</v>
      </c>
      <c r="S155" s="42">
        <v>330</v>
      </c>
      <c r="T155" s="42">
        <v>230</v>
      </c>
      <c r="U155" s="37">
        <v>540</v>
      </c>
      <c r="V155" s="42">
        <v>143</v>
      </c>
      <c r="W155" s="36" t="s">
        <v>35</v>
      </c>
    </row>
    <row r="156" spans="1:23" x14ac:dyDescent="0.35">
      <c r="A156" s="36">
        <v>904</v>
      </c>
      <c r="B156" s="37">
        <v>102</v>
      </c>
      <c r="C156" s="38">
        <v>42</v>
      </c>
      <c r="D156" s="36" t="s">
        <v>488</v>
      </c>
      <c r="E156" s="40">
        <v>41826</v>
      </c>
      <c r="F156" s="41">
        <v>666</v>
      </c>
      <c r="G156" s="21">
        <v>143</v>
      </c>
      <c r="H156" s="36" t="s">
        <v>21</v>
      </c>
      <c r="I156" s="36" t="s">
        <v>31</v>
      </c>
      <c r="J156" s="36" t="str">
        <f t="shared" si="6"/>
        <v>🍃Leaves</v>
      </c>
      <c r="K156" s="36" t="s">
        <v>23</v>
      </c>
      <c r="L156" s="6" t="str">
        <f t="shared" si="5"/>
        <v>☕Coffee</v>
      </c>
      <c r="M156" s="36" t="s">
        <v>45</v>
      </c>
      <c r="N156" s="36" t="s">
        <v>46</v>
      </c>
      <c r="O156" s="42">
        <v>132</v>
      </c>
      <c r="P156" s="42">
        <v>261</v>
      </c>
      <c r="Q156" s="36" t="s">
        <v>34</v>
      </c>
      <c r="R156" s="42">
        <v>90</v>
      </c>
      <c r="S156" s="42">
        <v>130</v>
      </c>
      <c r="T156" s="42">
        <v>90</v>
      </c>
      <c r="U156" s="37">
        <v>220</v>
      </c>
      <c r="V156" s="42">
        <v>54</v>
      </c>
      <c r="W156" s="36" t="s">
        <v>27</v>
      </c>
    </row>
    <row r="157" spans="1:23" x14ac:dyDescent="0.35">
      <c r="A157" s="36">
        <v>786</v>
      </c>
      <c r="B157" s="37">
        <v>78</v>
      </c>
      <c r="C157" s="38">
        <v>33</v>
      </c>
      <c r="D157" s="36" t="s">
        <v>490</v>
      </c>
      <c r="E157" s="40">
        <v>41827</v>
      </c>
      <c r="F157" s="41">
        <v>798</v>
      </c>
      <c r="G157" s="21">
        <v>119</v>
      </c>
      <c r="H157" s="36" t="s">
        <v>21</v>
      </c>
      <c r="I157" s="36" t="s">
        <v>31</v>
      </c>
      <c r="J157" s="36" t="str">
        <f t="shared" si="6"/>
        <v>🍃Leaves</v>
      </c>
      <c r="K157" s="36" t="s">
        <v>23</v>
      </c>
      <c r="L157" s="6" t="str">
        <f t="shared" si="5"/>
        <v>☕Coffee</v>
      </c>
      <c r="M157" s="36" t="s">
        <v>45</v>
      </c>
      <c r="N157" s="36" t="s">
        <v>52</v>
      </c>
      <c r="O157" s="42">
        <v>93</v>
      </c>
      <c r="P157" s="42">
        <v>210</v>
      </c>
      <c r="Q157" s="36" t="s">
        <v>34</v>
      </c>
      <c r="R157" s="42">
        <v>70</v>
      </c>
      <c r="S157" s="42">
        <v>100</v>
      </c>
      <c r="T157" s="42">
        <v>60</v>
      </c>
      <c r="U157" s="37">
        <v>170</v>
      </c>
      <c r="V157" s="42">
        <v>56</v>
      </c>
      <c r="W157" s="36" t="s">
        <v>35</v>
      </c>
    </row>
    <row r="158" spans="1:23" x14ac:dyDescent="0.35">
      <c r="A158" s="36">
        <v>857</v>
      </c>
      <c r="B158" s="37">
        <v>75</v>
      </c>
      <c r="C158" s="38">
        <v>181</v>
      </c>
      <c r="D158" s="36" t="s">
        <v>491</v>
      </c>
      <c r="E158" s="40">
        <v>41828</v>
      </c>
      <c r="F158" s="41">
        <v>-3287</v>
      </c>
      <c r="G158" s="21">
        <v>379</v>
      </c>
      <c r="H158" s="36" t="s">
        <v>21</v>
      </c>
      <c r="I158" s="36" t="s">
        <v>31</v>
      </c>
      <c r="J158" s="36" t="str">
        <f t="shared" si="6"/>
        <v>🍃Leaves</v>
      </c>
      <c r="K158" s="36" t="s">
        <v>23</v>
      </c>
      <c r="L158" s="6" t="str">
        <f t="shared" si="5"/>
        <v>☕Coffee</v>
      </c>
      <c r="M158" s="36" t="s">
        <v>45</v>
      </c>
      <c r="N158" s="36" t="s">
        <v>52</v>
      </c>
      <c r="O158" s="42">
        <v>481</v>
      </c>
      <c r="P158" s="42">
        <v>484</v>
      </c>
      <c r="Q158" s="36" t="s">
        <v>76</v>
      </c>
      <c r="R158" s="42">
        <v>60</v>
      </c>
      <c r="S158" s="42">
        <v>340</v>
      </c>
      <c r="T158" s="42">
        <v>300</v>
      </c>
      <c r="U158" s="37">
        <v>400</v>
      </c>
      <c r="V158" s="42">
        <v>55</v>
      </c>
      <c r="W158" s="36" t="s">
        <v>35</v>
      </c>
    </row>
    <row r="159" spans="1:23" x14ac:dyDescent="0.35">
      <c r="A159" s="36">
        <v>607</v>
      </c>
      <c r="B159" s="37">
        <v>249</v>
      </c>
      <c r="C159" s="38">
        <v>120</v>
      </c>
      <c r="D159" s="39">
        <v>41648</v>
      </c>
      <c r="E159" s="40">
        <v>41829</v>
      </c>
      <c r="F159" s="41">
        <v>2580</v>
      </c>
      <c r="G159" s="21">
        <v>374</v>
      </c>
      <c r="H159" s="36" t="s">
        <v>21</v>
      </c>
      <c r="I159" s="36" t="s">
        <v>31</v>
      </c>
      <c r="J159" s="36" t="str">
        <f t="shared" si="6"/>
        <v>🍃Leaves</v>
      </c>
      <c r="K159" s="36" t="s">
        <v>23</v>
      </c>
      <c r="L159" s="6" t="str">
        <f t="shared" si="5"/>
        <v>☕Coffee</v>
      </c>
      <c r="M159" s="36" t="s">
        <v>45</v>
      </c>
      <c r="N159" s="36" t="s">
        <v>52</v>
      </c>
      <c r="O159" s="42">
        <v>350</v>
      </c>
      <c r="P159" s="42">
        <v>664</v>
      </c>
      <c r="Q159" s="36" t="s">
        <v>277</v>
      </c>
      <c r="R159" s="42">
        <v>220</v>
      </c>
      <c r="S159" s="42">
        <v>340</v>
      </c>
      <c r="T159" s="42">
        <v>230</v>
      </c>
      <c r="U159" s="37">
        <v>560</v>
      </c>
      <c r="V159" s="42">
        <v>138</v>
      </c>
      <c r="W159" s="36" t="s">
        <v>35</v>
      </c>
    </row>
    <row r="160" spans="1:23" x14ac:dyDescent="0.35">
      <c r="A160" s="36">
        <v>727</v>
      </c>
      <c r="B160" s="37">
        <v>134</v>
      </c>
      <c r="C160" s="38">
        <v>71</v>
      </c>
      <c r="D160" s="39">
        <v>41952</v>
      </c>
      <c r="E160" s="40">
        <v>41830</v>
      </c>
      <c r="F160" s="41">
        <v>690</v>
      </c>
      <c r="G160" s="21">
        <v>186</v>
      </c>
      <c r="H160" s="36" t="s">
        <v>21</v>
      </c>
      <c r="I160" s="36" t="s">
        <v>31</v>
      </c>
      <c r="J160" s="36" t="str">
        <f t="shared" si="6"/>
        <v>🍃Leaves</v>
      </c>
      <c r="K160" s="36" t="s">
        <v>23</v>
      </c>
      <c r="L160" s="6" t="str">
        <f t="shared" si="5"/>
        <v>☕Coffee</v>
      </c>
      <c r="M160" s="36" t="s">
        <v>45</v>
      </c>
      <c r="N160" s="36" t="s">
        <v>46</v>
      </c>
      <c r="O160" s="42">
        <v>181</v>
      </c>
      <c r="P160" s="42">
        <v>341</v>
      </c>
      <c r="Q160" s="36" t="s">
        <v>34</v>
      </c>
      <c r="R160" s="42">
        <v>120</v>
      </c>
      <c r="S160" s="42">
        <v>160</v>
      </c>
      <c r="T160" s="42">
        <v>110</v>
      </c>
      <c r="U160" s="37">
        <v>280</v>
      </c>
      <c r="V160" s="42">
        <v>64</v>
      </c>
      <c r="W160" s="36" t="s">
        <v>27</v>
      </c>
    </row>
    <row r="161" spans="1:23" x14ac:dyDescent="0.35">
      <c r="A161" s="36">
        <v>407</v>
      </c>
      <c r="B161" s="37">
        <v>88</v>
      </c>
      <c r="C161" s="38">
        <v>28</v>
      </c>
      <c r="D161" s="36" t="s">
        <v>492</v>
      </c>
      <c r="E161" s="40">
        <v>41831</v>
      </c>
      <c r="F161" s="41">
        <v>817</v>
      </c>
      <c r="G161" s="21">
        <v>133</v>
      </c>
      <c r="H161" s="36" t="s">
        <v>21</v>
      </c>
      <c r="I161" s="36" t="s">
        <v>31</v>
      </c>
      <c r="J161" s="36" t="str">
        <f t="shared" si="6"/>
        <v>🍃Leaves</v>
      </c>
      <c r="K161" s="36" t="s">
        <v>23</v>
      </c>
      <c r="L161" s="6" t="str">
        <f t="shared" si="5"/>
        <v>☕Coffee</v>
      </c>
      <c r="M161" s="36" t="s">
        <v>45</v>
      </c>
      <c r="N161" s="36" t="s">
        <v>52</v>
      </c>
      <c r="O161" s="42">
        <v>108</v>
      </c>
      <c r="P161" s="42">
        <v>236</v>
      </c>
      <c r="Q161" s="36" t="s">
        <v>34</v>
      </c>
      <c r="R161" s="42">
        <v>70</v>
      </c>
      <c r="S161" s="42">
        <v>120</v>
      </c>
      <c r="T161" s="42">
        <v>80</v>
      </c>
      <c r="U161" s="37">
        <v>190</v>
      </c>
      <c r="V161" s="42">
        <v>60</v>
      </c>
      <c r="W161" s="36" t="s">
        <v>35</v>
      </c>
    </row>
    <row r="162" spans="1:23" x14ac:dyDescent="0.35">
      <c r="A162" s="36">
        <v>351</v>
      </c>
      <c r="B162" s="37">
        <v>67</v>
      </c>
      <c r="C162" s="38">
        <v>219</v>
      </c>
      <c r="D162" s="36" t="s">
        <v>493</v>
      </c>
      <c r="E162" s="40">
        <v>41832</v>
      </c>
      <c r="F162" s="41">
        <v>-3534</v>
      </c>
      <c r="G162" s="21">
        <v>443</v>
      </c>
      <c r="H162" s="36" t="s">
        <v>21</v>
      </c>
      <c r="I162" s="36" t="s">
        <v>31</v>
      </c>
      <c r="J162" s="36" t="str">
        <f t="shared" si="6"/>
        <v>🍃Leaves</v>
      </c>
      <c r="K162" s="36" t="s">
        <v>23</v>
      </c>
      <c r="L162" s="6" t="str">
        <f t="shared" si="5"/>
        <v>☕Coffee</v>
      </c>
      <c r="M162" s="36" t="s">
        <v>45</v>
      </c>
      <c r="N162" s="36" t="s">
        <v>52</v>
      </c>
      <c r="O162" s="42">
        <v>579</v>
      </c>
      <c r="P162" s="42">
        <v>543</v>
      </c>
      <c r="Q162" s="36" t="s">
        <v>76</v>
      </c>
      <c r="R162" s="42">
        <v>60</v>
      </c>
      <c r="S162" s="42">
        <v>390</v>
      </c>
      <c r="T162" s="42">
        <v>360</v>
      </c>
      <c r="U162" s="37">
        <v>450</v>
      </c>
      <c r="V162" s="42">
        <v>53</v>
      </c>
      <c r="W162" s="36" t="s">
        <v>35</v>
      </c>
    </row>
    <row r="163" spans="1:23" x14ac:dyDescent="0.35">
      <c r="A163" s="36">
        <v>315</v>
      </c>
      <c r="B163" s="37">
        <v>279</v>
      </c>
      <c r="C163" s="38">
        <v>152</v>
      </c>
      <c r="D163" s="36" t="s">
        <v>494</v>
      </c>
      <c r="E163" s="40">
        <v>41833</v>
      </c>
      <c r="F163" s="41">
        <v>2642</v>
      </c>
      <c r="G163" s="21">
        <v>420</v>
      </c>
      <c r="H163" s="36" t="s">
        <v>21</v>
      </c>
      <c r="I163" s="36" t="s">
        <v>31</v>
      </c>
      <c r="J163" s="36" t="str">
        <f t="shared" si="6"/>
        <v>🍃Leaves</v>
      </c>
      <c r="K163" s="36" t="s">
        <v>23</v>
      </c>
      <c r="L163" s="6" t="str">
        <f t="shared" si="5"/>
        <v>☕Coffee</v>
      </c>
      <c r="M163" s="36" t="s">
        <v>45</v>
      </c>
      <c r="N163" s="36" t="s">
        <v>52</v>
      </c>
      <c r="O163" s="42">
        <v>402</v>
      </c>
      <c r="P163" s="42">
        <v>745</v>
      </c>
      <c r="Q163" s="36" t="s">
        <v>277</v>
      </c>
      <c r="R163" s="42">
        <v>250</v>
      </c>
      <c r="S163" s="42">
        <v>370</v>
      </c>
      <c r="T163" s="42">
        <v>250</v>
      </c>
      <c r="U163" s="37">
        <v>620</v>
      </c>
      <c r="V163" s="42">
        <v>149</v>
      </c>
      <c r="W163" s="36" t="s">
        <v>35</v>
      </c>
    </row>
    <row r="164" spans="1:23" x14ac:dyDescent="0.35">
      <c r="A164" s="36">
        <v>719</v>
      </c>
      <c r="B164" s="37">
        <v>108</v>
      </c>
      <c r="C164" s="38">
        <v>-34</v>
      </c>
      <c r="D164" s="36" t="s">
        <v>503</v>
      </c>
      <c r="E164" s="40">
        <v>41834</v>
      </c>
      <c r="F164" s="41">
        <v>971</v>
      </c>
      <c r="G164" s="21">
        <v>157</v>
      </c>
      <c r="H164" s="36" t="s">
        <v>21</v>
      </c>
      <c r="I164" s="36" t="s">
        <v>22</v>
      </c>
      <c r="J164" s="36" t="str">
        <f t="shared" si="6"/>
        <v>🍃Leaves</v>
      </c>
      <c r="K164" s="36" t="s">
        <v>23</v>
      </c>
      <c r="L164" s="6" t="str">
        <f t="shared" si="5"/>
        <v>☕Coffee</v>
      </c>
      <c r="M164" s="36" t="s">
        <v>45</v>
      </c>
      <c r="N164" s="36" t="s">
        <v>46</v>
      </c>
      <c r="O164" s="42">
        <v>116</v>
      </c>
      <c r="P164" s="42">
        <v>265</v>
      </c>
      <c r="Q164" s="36" t="s">
        <v>26</v>
      </c>
      <c r="R164" s="42">
        <v>100</v>
      </c>
      <c r="S164" s="42">
        <v>160</v>
      </c>
      <c r="T164" s="42">
        <v>150</v>
      </c>
      <c r="U164" s="37">
        <v>260</v>
      </c>
      <c r="V164" s="42">
        <v>41</v>
      </c>
      <c r="W164" s="36" t="s">
        <v>27</v>
      </c>
    </row>
    <row r="165" spans="1:23" x14ac:dyDescent="0.35">
      <c r="A165" s="36">
        <v>815</v>
      </c>
      <c r="B165" s="37">
        <v>122</v>
      </c>
      <c r="C165" s="38">
        <v>-45</v>
      </c>
      <c r="D165" s="36" t="s">
        <v>504</v>
      </c>
      <c r="E165" s="40">
        <v>41835</v>
      </c>
      <c r="F165" s="41">
        <v>789</v>
      </c>
      <c r="G165" s="21">
        <v>176</v>
      </c>
      <c r="H165" s="36" t="s">
        <v>21</v>
      </c>
      <c r="I165" s="36" t="s">
        <v>22</v>
      </c>
      <c r="J165" s="36" t="str">
        <f t="shared" si="6"/>
        <v>🍃Leaves</v>
      </c>
      <c r="K165" s="36" t="s">
        <v>23</v>
      </c>
      <c r="L165" s="6" t="str">
        <f t="shared" si="5"/>
        <v>☕Coffee</v>
      </c>
      <c r="M165" s="36" t="s">
        <v>45</v>
      </c>
      <c r="N165" s="36" t="s">
        <v>46</v>
      </c>
      <c r="O165" s="42">
        <v>115</v>
      </c>
      <c r="P165" s="42">
        <v>298</v>
      </c>
      <c r="Q165" s="36" t="s">
        <v>81</v>
      </c>
      <c r="R165" s="42">
        <v>110</v>
      </c>
      <c r="S165" s="42">
        <v>190</v>
      </c>
      <c r="T165" s="42">
        <v>160</v>
      </c>
      <c r="U165" s="37">
        <v>300</v>
      </c>
      <c r="V165" s="42">
        <v>61</v>
      </c>
      <c r="W165" s="36" t="s">
        <v>27</v>
      </c>
    </row>
    <row r="166" spans="1:23" x14ac:dyDescent="0.35">
      <c r="A166" s="36">
        <v>970</v>
      </c>
      <c r="B166" s="37">
        <v>123</v>
      </c>
      <c r="C166" s="38">
        <v>-27</v>
      </c>
      <c r="D166" s="36" t="s">
        <v>508</v>
      </c>
      <c r="E166" s="40">
        <v>41836</v>
      </c>
      <c r="F166" s="41">
        <v>915</v>
      </c>
      <c r="G166" s="21">
        <v>179</v>
      </c>
      <c r="H166" s="36" t="s">
        <v>21</v>
      </c>
      <c r="I166" s="36" t="s">
        <v>22</v>
      </c>
      <c r="J166" s="36" t="str">
        <f t="shared" si="6"/>
        <v>🍃Leaves</v>
      </c>
      <c r="K166" s="36" t="s">
        <v>23</v>
      </c>
      <c r="L166" s="6" t="str">
        <f t="shared" si="5"/>
        <v>☕Coffee</v>
      </c>
      <c r="M166" s="36" t="s">
        <v>45</v>
      </c>
      <c r="N166" s="36" t="s">
        <v>50</v>
      </c>
      <c r="O166" s="42">
        <v>133</v>
      </c>
      <c r="P166" s="42">
        <v>302</v>
      </c>
      <c r="Q166" s="36" t="s">
        <v>26</v>
      </c>
      <c r="R166" s="42">
        <v>120</v>
      </c>
      <c r="S166" s="42">
        <v>180</v>
      </c>
      <c r="T166" s="42">
        <v>160</v>
      </c>
      <c r="U166" s="37">
        <v>300</v>
      </c>
      <c r="V166" s="42">
        <v>46</v>
      </c>
      <c r="W166" s="36" t="s">
        <v>35</v>
      </c>
    </row>
    <row r="167" spans="1:23" x14ac:dyDescent="0.35">
      <c r="A167" s="36">
        <v>815</v>
      </c>
      <c r="B167" s="37">
        <v>154</v>
      </c>
      <c r="C167" s="38">
        <v>-40</v>
      </c>
      <c r="D167" s="36" t="s">
        <v>509</v>
      </c>
      <c r="E167" s="40">
        <v>41837</v>
      </c>
      <c r="F167" s="41">
        <v>1132</v>
      </c>
      <c r="G167" s="21">
        <v>213</v>
      </c>
      <c r="H167" s="36" t="s">
        <v>21</v>
      </c>
      <c r="I167" s="36" t="s">
        <v>22</v>
      </c>
      <c r="J167" s="36" t="str">
        <f t="shared" si="6"/>
        <v>🍃Leaves</v>
      </c>
      <c r="K167" s="36" t="s">
        <v>23</v>
      </c>
      <c r="L167" s="6" t="str">
        <f t="shared" si="5"/>
        <v>☕Coffee</v>
      </c>
      <c r="M167" s="36" t="s">
        <v>45</v>
      </c>
      <c r="N167" s="36" t="s">
        <v>52</v>
      </c>
      <c r="O167" s="42">
        <v>120</v>
      </c>
      <c r="P167" s="42">
        <v>367</v>
      </c>
      <c r="Q167" s="36" t="s">
        <v>81</v>
      </c>
      <c r="R167" s="42">
        <v>150</v>
      </c>
      <c r="S167" s="42">
        <v>220</v>
      </c>
      <c r="T167" s="42">
        <v>160</v>
      </c>
      <c r="U167" s="37">
        <v>370</v>
      </c>
      <c r="V167" s="42">
        <v>93</v>
      </c>
      <c r="W167" s="36" t="s">
        <v>35</v>
      </c>
    </row>
    <row r="168" spans="1:23" x14ac:dyDescent="0.35">
      <c r="A168" s="36">
        <v>641</v>
      </c>
      <c r="B168" s="37">
        <v>10</v>
      </c>
      <c r="C168" s="38">
        <v>-12</v>
      </c>
      <c r="D168" s="39">
        <v>41922</v>
      </c>
      <c r="E168" s="40">
        <v>41838</v>
      </c>
      <c r="F168" s="41">
        <v>598</v>
      </c>
      <c r="G168" s="21">
        <v>13</v>
      </c>
      <c r="H168" s="36" t="s">
        <v>39</v>
      </c>
      <c r="I168" s="36" t="s">
        <v>22</v>
      </c>
      <c r="J168" s="36" t="str">
        <f t="shared" si="6"/>
        <v>🍃Leaves</v>
      </c>
      <c r="K168" s="36" t="s">
        <v>23</v>
      </c>
      <c r="L168" s="6" t="str">
        <f t="shared" si="5"/>
        <v>☕Coffee</v>
      </c>
      <c r="M168" s="36" t="s">
        <v>45</v>
      </c>
      <c r="N168" s="36" t="s">
        <v>46</v>
      </c>
      <c r="O168" s="42">
        <v>-2</v>
      </c>
      <c r="P168" s="42">
        <v>23</v>
      </c>
      <c r="Q168" s="36" t="s">
        <v>43</v>
      </c>
      <c r="R168" s="42">
        <v>0</v>
      </c>
      <c r="S168" s="42">
        <v>10</v>
      </c>
      <c r="T168" s="42">
        <v>10</v>
      </c>
      <c r="U168" s="37">
        <v>10</v>
      </c>
      <c r="V168" s="42">
        <v>15</v>
      </c>
      <c r="W168" s="36" t="s">
        <v>27</v>
      </c>
    </row>
    <row r="169" spans="1:23" x14ac:dyDescent="0.35">
      <c r="A169" s="36">
        <v>715</v>
      </c>
      <c r="B169" s="37">
        <v>86</v>
      </c>
      <c r="C169" s="38">
        <v>-39</v>
      </c>
      <c r="D169" s="39">
        <v>41953</v>
      </c>
      <c r="E169" s="40">
        <v>41839</v>
      </c>
      <c r="F169" s="41">
        <v>547</v>
      </c>
      <c r="G169" s="21">
        <v>116</v>
      </c>
      <c r="H169" s="36" t="s">
        <v>39</v>
      </c>
      <c r="I169" s="36" t="s">
        <v>22</v>
      </c>
      <c r="J169" s="36" t="str">
        <f t="shared" si="6"/>
        <v>🍃Leaves</v>
      </c>
      <c r="K169" s="36" t="s">
        <v>23</v>
      </c>
      <c r="L169" s="6" t="str">
        <f t="shared" si="5"/>
        <v>☕Coffee</v>
      </c>
      <c r="M169" s="36" t="s">
        <v>45</v>
      </c>
      <c r="N169" s="36" t="s">
        <v>46</v>
      </c>
      <c r="O169" s="42">
        <v>61</v>
      </c>
      <c r="P169" s="42">
        <v>202</v>
      </c>
      <c r="Q169" s="36" t="s">
        <v>64</v>
      </c>
      <c r="R169" s="42">
        <v>80</v>
      </c>
      <c r="S169" s="42">
        <v>120</v>
      </c>
      <c r="T169" s="42">
        <v>100</v>
      </c>
      <c r="U169" s="37">
        <v>200</v>
      </c>
      <c r="V169" s="42">
        <v>55</v>
      </c>
      <c r="W169" s="36" t="s">
        <v>27</v>
      </c>
    </row>
    <row r="170" spans="1:23" x14ac:dyDescent="0.35">
      <c r="A170" s="36">
        <v>816</v>
      </c>
      <c r="B170" s="37">
        <v>79</v>
      </c>
      <c r="C170" s="38">
        <v>-35</v>
      </c>
      <c r="D170" s="39">
        <v>41983</v>
      </c>
      <c r="E170" s="40">
        <v>41840</v>
      </c>
      <c r="F170" s="41">
        <v>593</v>
      </c>
      <c r="G170" s="21">
        <v>98</v>
      </c>
      <c r="H170" s="36" t="s">
        <v>39</v>
      </c>
      <c r="I170" s="36" t="s">
        <v>22</v>
      </c>
      <c r="J170" s="36" t="str">
        <f t="shared" si="6"/>
        <v>🍃Leaves</v>
      </c>
      <c r="K170" s="36" t="s">
        <v>23</v>
      </c>
      <c r="L170" s="6" t="str">
        <f t="shared" si="5"/>
        <v>☕Coffee</v>
      </c>
      <c r="M170" s="36" t="s">
        <v>45</v>
      </c>
      <c r="N170" s="36" t="s">
        <v>52</v>
      </c>
      <c r="O170" s="42">
        <v>35</v>
      </c>
      <c r="P170" s="42">
        <v>177</v>
      </c>
      <c r="Q170" s="36" t="s">
        <v>62</v>
      </c>
      <c r="R170" s="42">
        <v>70</v>
      </c>
      <c r="S170" s="42">
        <v>100</v>
      </c>
      <c r="T170" s="42">
        <v>70</v>
      </c>
      <c r="U170" s="37">
        <v>170</v>
      </c>
      <c r="V170" s="42">
        <v>63</v>
      </c>
      <c r="W170" s="36" t="s">
        <v>35</v>
      </c>
    </row>
    <row r="171" spans="1:23" x14ac:dyDescent="0.35">
      <c r="A171" s="36">
        <v>715</v>
      </c>
      <c r="B171" s="37">
        <v>96</v>
      </c>
      <c r="C171" s="38">
        <v>-42</v>
      </c>
      <c r="D171" s="36" t="s">
        <v>510</v>
      </c>
      <c r="E171" s="40">
        <v>41841</v>
      </c>
      <c r="F171" s="41">
        <v>683</v>
      </c>
      <c r="G171" s="21">
        <v>134</v>
      </c>
      <c r="H171" s="36" t="s">
        <v>39</v>
      </c>
      <c r="I171" s="36" t="s">
        <v>22</v>
      </c>
      <c r="J171" s="36" t="str">
        <f t="shared" si="6"/>
        <v>🍃Leaves</v>
      </c>
      <c r="K171" s="36" t="s">
        <v>23</v>
      </c>
      <c r="L171" s="6" t="str">
        <f t="shared" si="5"/>
        <v>☕Coffee</v>
      </c>
      <c r="M171" s="36" t="s">
        <v>45</v>
      </c>
      <c r="N171" s="36" t="s">
        <v>52</v>
      </c>
      <c r="O171" s="42">
        <v>18</v>
      </c>
      <c r="P171" s="42">
        <v>230</v>
      </c>
      <c r="Q171" s="36" t="s">
        <v>64</v>
      </c>
      <c r="R171" s="42">
        <v>90</v>
      </c>
      <c r="S171" s="42">
        <v>140</v>
      </c>
      <c r="T171" s="42">
        <v>60</v>
      </c>
      <c r="U171" s="37">
        <v>230</v>
      </c>
      <c r="V171" s="42">
        <v>116</v>
      </c>
      <c r="W171" s="36" t="s">
        <v>35</v>
      </c>
    </row>
    <row r="172" spans="1:23" x14ac:dyDescent="0.35">
      <c r="A172" s="36">
        <v>970</v>
      </c>
      <c r="B172" s="37">
        <v>81</v>
      </c>
      <c r="C172" s="38">
        <v>4</v>
      </c>
      <c r="D172" s="36" t="s">
        <v>519</v>
      </c>
      <c r="E172" s="40">
        <v>41842</v>
      </c>
      <c r="F172" s="41">
        <v>984</v>
      </c>
      <c r="G172" s="21">
        <v>117</v>
      </c>
      <c r="H172" s="36" t="s">
        <v>21</v>
      </c>
      <c r="I172" s="36" t="s">
        <v>22</v>
      </c>
      <c r="J172" s="36" t="str">
        <f t="shared" si="6"/>
        <v>🍃Leaves</v>
      </c>
      <c r="K172" s="36" t="s">
        <v>23</v>
      </c>
      <c r="L172" s="6" t="str">
        <f t="shared" si="5"/>
        <v>☕Coffee</v>
      </c>
      <c r="M172" s="36" t="s">
        <v>45</v>
      </c>
      <c r="N172" s="36" t="s">
        <v>46</v>
      </c>
      <c r="O172" s="42">
        <v>84</v>
      </c>
      <c r="P172" s="42">
        <v>198</v>
      </c>
      <c r="Q172" s="36" t="s">
        <v>26</v>
      </c>
      <c r="R172" s="42">
        <v>80</v>
      </c>
      <c r="S172" s="42">
        <v>110</v>
      </c>
      <c r="T172" s="42">
        <v>80</v>
      </c>
      <c r="U172" s="37">
        <v>190</v>
      </c>
      <c r="V172" s="42">
        <v>33</v>
      </c>
      <c r="W172" s="36" t="s">
        <v>27</v>
      </c>
    </row>
    <row r="173" spans="1:23" x14ac:dyDescent="0.35">
      <c r="A173" s="36">
        <v>815</v>
      </c>
      <c r="B173" s="37">
        <v>113</v>
      </c>
      <c r="C173" s="38">
        <v>-4</v>
      </c>
      <c r="D173" s="36" t="s">
        <v>520</v>
      </c>
      <c r="E173" s="40">
        <v>41843</v>
      </c>
      <c r="F173" s="41">
        <v>803</v>
      </c>
      <c r="G173" s="21">
        <v>165</v>
      </c>
      <c r="H173" s="36" t="s">
        <v>21</v>
      </c>
      <c r="I173" s="36" t="s">
        <v>22</v>
      </c>
      <c r="J173" s="36" t="str">
        <f t="shared" si="6"/>
        <v>🍃Leaves</v>
      </c>
      <c r="K173" s="36" t="s">
        <v>23</v>
      </c>
      <c r="L173" s="6" t="str">
        <f t="shared" si="5"/>
        <v>☕Coffee</v>
      </c>
      <c r="M173" s="36" t="s">
        <v>45</v>
      </c>
      <c r="N173" s="36" t="s">
        <v>46</v>
      </c>
      <c r="O173" s="42">
        <v>106</v>
      </c>
      <c r="P173" s="42">
        <v>278</v>
      </c>
      <c r="Q173" s="36" t="s">
        <v>81</v>
      </c>
      <c r="R173" s="42">
        <v>110</v>
      </c>
      <c r="S173" s="42">
        <v>160</v>
      </c>
      <c r="T173" s="42">
        <v>110</v>
      </c>
      <c r="U173" s="37">
        <v>270</v>
      </c>
      <c r="V173" s="42">
        <v>59</v>
      </c>
      <c r="W173" s="36" t="s">
        <v>27</v>
      </c>
    </row>
    <row r="174" spans="1:23" x14ac:dyDescent="0.35">
      <c r="A174" s="36">
        <v>970</v>
      </c>
      <c r="B174" s="37">
        <v>118</v>
      </c>
      <c r="C174" s="38">
        <v>-2</v>
      </c>
      <c r="D174" s="36" t="s">
        <v>523</v>
      </c>
      <c r="E174" s="40">
        <v>41844</v>
      </c>
      <c r="F174" s="41">
        <v>930</v>
      </c>
      <c r="G174" s="21">
        <v>172</v>
      </c>
      <c r="H174" s="36" t="s">
        <v>21</v>
      </c>
      <c r="I174" s="36" t="s">
        <v>22</v>
      </c>
      <c r="J174" s="36" t="str">
        <f t="shared" si="6"/>
        <v>🍃Leaves</v>
      </c>
      <c r="K174" s="36" t="s">
        <v>23</v>
      </c>
      <c r="L174" s="6" t="str">
        <f t="shared" si="5"/>
        <v>☕Coffee</v>
      </c>
      <c r="M174" s="36" t="s">
        <v>45</v>
      </c>
      <c r="N174" s="36" t="s">
        <v>50</v>
      </c>
      <c r="O174" s="42">
        <v>128</v>
      </c>
      <c r="P174" s="42">
        <v>290</v>
      </c>
      <c r="Q174" s="36" t="s">
        <v>26</v>
      </c>
      <c r="R174" s="42">
        <v>110</v>
      </c>
      <c r="S174" s="42">
        <v>170</v>
      </c>
      <c r="T174" s="42">
        <v>130</v>
      </c>
      <c r="U174" s="37">
        <v>280</v>
      </c>
      <c r="V174" s="42">
        <v>44</v>
      </c>
      <c r="W174" s="36" t="s">
        <v>35</v>
      </c>
    </row>
    <row r="175" spans="1:23" x14ac:dyDescent="0.35">
      <c r="A175" s="36">
        <v>815</v>
      </c>
      <c r="B175" s="37">
        <v>173</v>
      </c>
      <c r="C175" s="38">
        <v>-1</v>
      </c>
      <c r="D175" s="36" t="s">
        <v>524</v>
      </c>
      <c r="E175" s="40">
        <v>41845</v>
      </c>
      <c r="F175" s="41">
        <v>1150</v>
      </c>
      <c r="G175" s="21">
        <v>239</v>
      </c>
      <c r="H175" s="36" t="s">
        <v>21</v>
      </c>
      <c r="I175" s="36" t="s">
        <v>22</v>
      </c>
      <c r="J175" s="36" t="str">
        <f t="shared" si="6"/>
        <v>🍃Leaves</v>
      </c>
      <c r="K175" s="36" t="s">
        <v>23</v>
      </c>
      <c r="L175" s="6" t="str">
        <f t="shared" si="5"/>
        <v>☕Coffee</v>
      </c>
      <c r="M175" s="36" t="s">
        <v>45</v>
      </c>
      <c r="N175" s="36" t="s">
        <v>52</v>
      </c>
      <c r="O175" s="42">
        <v>139</v>
      </c>
      <c r="P175" s="42">
        <v>412</v>
      </c>
      <c r="Q175" s="36" t="s">
        <v>81</v>
      </c>
      <c r="R175" s="42">
        <v>170</v>
      </c>
      <c r="S175" s="42">
        <v>230</v>
      </c>
      <c r="T175" s="42">
        <v>140</v>
      </c>
      <c r="U175" s="37">
        <v>400</v>
      </c>
      <c r="V175" s="42">
        <v>100</v>
      </c>
      <c r="W175" s="36" t="s">
        <v>35</v>
      </c>
    </row>
    <row r="176" spans="1:23" x14ac:dyDescent="0.35">
      <c r="A176" s="36">
        <v>641</v>
      </c>
      <c r="B176" s="37">
        <v>10</v>
      </c>
      <c r="C176" s="38">
        <v>-13</v>
      </c>
      <c r="D176" s="39">
        <v>41831</v>
      </c>
      <c r="E176" s="40">
        <v>41846</v>
      </c>
      <c r="F176" s="41">
        <v>596</v>
      </c>
      <c r="G176" s="21">
        <v>13</v>
      </c>
      <c r="H176" s="36" t="s">
        <v>39</v>
      </c>
      <c r="I176" s="36" t="s">
        <v>22</v>
      </c>
      <c r="J176" s="36" t="str">
        <f t="shared" si="6"/>
        <v>🍃Leaves</v>
      </c>
      <c r="K176" s="36" t="s">
        <v>23</v>
      </c>
      <c r="L176" s="6" t="str">
        <f t="shared" si="5"/>
        <v>☕Coffee</v>
      </c>
      <c r="M176" s="36" t="s">
        <v>45</v>
      </c>
      <c r="N176" s="36" t="s">
        <v>46</v>
      </c>
      <c r="O176" s="42">
        <v>-3</v>
      </c>
      <c r="P176" s="42">
        <v>23</v>
      </c>
      <c r="Q176" s="36" t="s">
        <v>43</v>
      </c>
      <c r="R176" s="42">
        <v>0</v>
      </c>
      <c r="S176" s="42">
        <v>20</v>
      </c>
      <c r="T176" s="42">
        <v>10</v>
      </c>
      <c r="U176" s="37">
        <v>20</v>
      </c>
      <c r="V176" s="42">
        <v>16</v>
      </c>
      <c r="W176" s="36" t="s">
        <v>27</v>
      </c>
    </row>
    <row r="177" spans="1:23" x14ac:dyDescent="0.35">
      <c r="A177" s="36">
        <v>262</v>
      </c>
      <c r="B177" s="37">
        <v>77</v>
      </c>
      <c r="C177" s="38">
        <v>-9</v>
      </c>
      <c r="D177" s="39">
        <v>41862</v>
      </c>
      <c r="E177" s="40">
        <v>41847</v>
      </c>
      <c r="F177" s="41">
        <v>557</v>
      </c>
      <c r="G177" s="21">
        <v>103</v>
      </c>
      <c r="H177" s="36" t="s">
        <v>39</v>
      </c>
      <c r="I177" s="36" t="s">
        <v>22</v>
      </c>
      <c r="J177" s="36" t="str">
        <f t="shared" si="6"/>
        <v>🍃Leaves</v>
      </c>
      <c r="K177" s="36" t="s">
        <v>23</v>
      </c>
      <c r="L177" s="6" t="str">
        <f t="shared" si="5"/>
        <v>☕Coffee</v>
      </c>
      <c r="M177" s="36" t="s">
        <v>45</v>
      </c>
      <c r="N177" s="36" t="s">
        <v>46</v>
      </c>
      <c r="O177" s="42">
        <v>51</v>
      </c>
      <c r="P177" s="42">
        <v>180</v>
      </c>
      <c r="Q177" s="36" t="s">
        <v>64</v>
      </c>
      <c r="R177" s="42">
        <v>70</v>
      </c>
      <c r="S177" s="42">
        <v>100</v>
      </c>
      <c r="T177" s="42">
        <v>60</v>
      </c>
      <c r="U177" s="37">
        <v>170</v>
      </c>
      <c r="V177" s="42">
        <v>52</v>
      </c>
      <c r="W177" s="36" t="s">
        <v>27</v>
      </c>
    </row>
    <row r="178" spans="1:23" x14ac:dyDescent="0.35">
      <c r="A178" s="36">
        <v>563</v>
      </c>
      <c r="B178" s="37">
        <v>15</v>
      </c>
      <c r="C178" s="38">
        <v>-2</v>
      </c>
      <c r="D178" s="39">
        <v>41893</v>
      </c>
      <c r="E178" s="40">
        <v>41848</v>
      </c>
      <c r="F178" s="41">
        <v>848</v>
      </c>
      <c r="G178" s="21">
        <v>24</v>
      </c>
      <c r="H178" s="36" t="s">
        <v>39</v>
      </c>
      <c r="I178" s="36" t="s">
        <v>22</v>
      </c>
      <c r="J178" s="36" t="str">
        <f t="shared" si="6"/>
        <v>🍃Leaves</v>
      </c>
      <c r="K178" s="36" t="s">
        <v>23</v>
      </c>
      <c r="L178" s="6" t="str">
        <f t="shared" si="5"/>
        <v>☕Coffee</v>
      </c>
      <c r="M178" s="36" t="s">
        <v>45</v>
      </c>
      <c r="N178" s="36" t="s">
        <v>50</v>
      </c>
      <c r="O178" s="42">
        <v>8</v>
      </c>
      <c r="P178" s="42">
        <v>39</v>
      </c>
      <c r="Q178" s="36" t="s">
        <v>43</v>
      </c>
      <c r="R178" s="42">
        <v>10</v>
      </c>
      <c r="S178" s="42">
        <v>20</v>
      </c>
      <c r="T178" s="42">
        <v>10</v>
      </c>
      <c r="U178" s="37">
        <v>30</v>
      </c>
      <c r="V178" s="42">
        <v>16</v>
      </c>
      <c r="W178" s="36" t="s">
        <v>35</v>
      </c>
    </row>
    <row r="179" spans="1:23" x14ac:dyDescent="0.35">
      <c r="A179" s="36">
        <v>573</v>
      </c>
      <c r="B179" s="37">
        <v>82</v>
      </c>
      <c r="C179" s="38">
        <v>-2</v>
      </c>
      <c r="D179" s="39">
        <v>41923</v>
      </c>
      <c r="E179" s="40">
        <v>41849</v>
      </c>
      <c r="F179" s="41">
        <v>601</v>
      </c>
      <c r="G179" s="21">
        <v>102</v>
      </c>
      <c r="H179" s="36" t="s">
        <v>39</v>
      </c>
      <c r="I179" s="36" t="s">
        <v>22</v>
      </c>
      <c r="J179" s="36" t="str">
        <f t="shared" si="6"/>
        <v>🍃Leaves</v>
      </c>
      <c r="K179" s="36" t="s">
        <v>23</v>
      </c>
      <c r="L179" s="6" t="str">
        <f t="shared" si="5"/>
        <v>☕Coffee</v>
      </c>
      <c r="M179" s="36" t="s">
        <v>45</v>
      </c>
      <c r="N179" s="36" t="s">
        <v>52</v>
      </c>
      <c r="O179" s="42">
        <v>38</v>
      </c>
      <c r="P179" s="42">
        <v>184</v>
      </c>
      <c r="Q179" s="36" t="s">
        <v>62</v>
      </c>
      <c r="R179" s="42">
        <v>80</v>
      </c>
      <c r="S179" s="42">
        <v>100</v>
      </c>
      <c r="T179" s="42">
        <v>40</v>
      </c>
      <c r="U179" s="37">
        <v>180</v>
      </c>
      <c r="V179" s="42">
        <v>64</v>
      </c>
      <c r="W179" s="36" t="s">
        <v>35</v>
      </c>
    </row>
    <row r="180" spans="1:23" x14ac:dyDescent="0.35">
      <c r="A180" s="36">
        <v>262</v>
      </c>
      <c r="B180" s="37">
        <v>94</v>
      </c>
      <c r="C180" s="38">
        <v>-14</v>
      </c>
      <c r="D180" s="39">
        <v>41954</v>
      </c>
      <c r="E180" s="40">
        <v>41850</v>
      </c>
      <c r="F180" s="41">
        <v>694</v>
      </c>
      <c r="G180" s="21">
        <v>130</v>
      </c>
      <c r="H180" s="36" t="s">
        <v>39</v>
      </c>
      <c r="I180" s="36" t="s">
        <v>22</v>
      </c>
      <c r="J180" s="36" t="str">
        <f t="shared" si="6"/>
        <v>🍃Leaves</v>
      </c>
      <c r="K180" s="36" t="s">
        <v>23</v>
      </c>
      <c r="L180" s="6" t="str">
        <f t="shared" si="5"/>
        <v>☕Coffee</v>
      </c>
      <c r="M180" s="36" t="s">
        <v>45</v>
      </c>
      <c r="N180" s="36" t="s">
        <v>52</v>
      </c>
      <c r="O180" s="42">
        <v>16</v>
      </c>
      <c r="P180" s="42">
        <v>224</v>
      </c>
      <c r="Q180" s="36" t="s">
        <v>64</v>
      </c>
      <c r="R180" s="42">
        <v>90</v>
      </c>
      <c r="S180" s="42">
        <v>130</v>
      </c>
      <c r="T180" s="42">
        <v>30</v>
      </c>
      <c r="U180" s="37">
        <v>220</v>
      </c>
      <c r="V180" s="42">
        <v>114</v>
      </c>
      <c r="W180" s="36" t="s">
        <v>35</v>
      </c>
    </row>
    <row r="181" spans="1:23" x14ac:dyDescent="0.35">
      <c r="A181" s="36">
        <v>720</v>
      </c>
      <c r="B181" s="37">
        <v>86</v>
      </c>
      <c r="C181" s="38">
        <v>-2</v>
      </c>
      <c r="D181" s="36" t="s">
        <v>534</v>
      </c>
      <c r="E181" s="40">
        <v>41851</v>
      </c>
      <c r="F181" s="41">
        <v>1003</v>
      </c>
      <c r="G181" s="21">
        <v>124</v>
      </c>
      <c r="H181" s="36" t="s">
        <v>21</v>
      </c>
      <c r="I181" s="36" t="s">
        <v>22</v>
      </c>
      <c r="J181" s="36" t="str">
        <f t="shared" si="6"/>
        <v>🍃Leaves</v>
      </c>
      <c r="K181" s="36" t="s">
        <v>23</v>
      </c>
      <c r="L181" s="6" t="str">
        <f t="shared" si="5"/>
        <v>☕Coffee</v>
      </c>
      <c r="M181" s="36" t="s">
        <v>45</v>
      </c>
      <c r="N181" s="36" t="s">
        <v>46</v>
      </c>
      <c r="O181" s="42">
        <v>88</v>
      </c>
      <c r="P181" s="42">
        <v>210</v>
      </c>
      <c r="Q181" s="36" t="s">
        <v>26</v>
      </c>
      <c r="R181" s="42">
        <v>80</v>
      </c>
      <c r="S181" s="42">
        <v>120</v>
      </c>
      <c r="T181" s="42">
        <v>90</v>
      </c>
      <c r="U181" s="37">
        <v>200</v>
      </c>
      <c r="V181" s="42">
        <v>36</v>
      </c>
      <c r="W181" s="36" t="s">
        <v>27</v>
      </c>
    </row>
    <row r="182" spans="1:23" x14ac:dyDescent="0.35">
      <c r="A182" s="36">
        <v>630</v>
      </c>
      <c r="B182" s="37">
        <v>127</v>
      </c>
      <c r="C182" s="38">
        <v>-8</v>
      </c>
      <c r="D182" s="36" t="s">
        <v>535</v>
      </c>
      <c r="E182" s="40">
        <v>41852</v>
      </c>
      <c r="F182" s="41">
        <v>830</v>
      </c>
      <c r="G182" s="21">
        <v>185</v>
      </c>
      <c r="H182" s="36" t="s">
        <v>21</v>
      </c>
      <c r="I182" s="36" t="s">
        <v>22</v>
      </c>
      <c r="J182" s="36" t="str">
        <f t="shared" si="6"/>
        <v>🍃Leaves</v>
      </c>
      <c r="K182" s="36" t="s">
        <v>23</v>
      </c>
      <c r="L182" s="6" t="str">
        <f t="shared" si="5"/>
        <v>☕Coffee</v>
      </c>
      <c r="M182" s="36" t="s">
        <v>45</v>
      </c>
      <c r="N182" s="36" t="s">
        <v>46</v>
      </c>
      <c r="O182" s="42">
        <v>122</v>
      </c>
      <c r="P182" s="42">
        <v>312</v>
      </c>
      <c r="Q182" s="36" t="s">
        <v>81</v>
      </c>
      <c r="R182" s="42">
        <v>120</v>
      </c>
      <c r="S182" s="42">
        <v>180</v>
      </c>
      <c r="T182" s="42">
        <v>130</v>
      </c>
      <c r="U182" s="37">
        <v>300</v>
      </c>
      <c r="V182" s="42">
        <v>63</v>
      </c>
      <c r="W182" s="36" t="s">
        <v>27</v>
      </c>
    </row>
    <row r="183" spans="1:23" x14ac:dyDescent="0.35">
      <c r="A183" s="36">
        <v>719</v>
      </c>
      <c r="B183" s="37">
        <v>123</v>
      </c>
      <c r="C183" s="38">
        <v>4</v>
      </c>
      <c r="D183" s="36" t="s">
        <v>538</v>
      </c>
      <c r="E183" s="40">
        <v>41853</v>
      </c>
      <c r="F183" s="41">
        <v>959</v>
      </c>
      <c r="G183" s="21">
        <v>179</v>
      </c>
      <c r="H183" s="36" t="s">
        <v>21</v>
      </c>
      <c r="I183" s="36" t="s">
        <v>22</v>
      </c>
      <c r="J183" s="36" t="str">
        <f t="shared" si="6"/>
        <v>🍃Leaves</v>
      </c>
      <c r="K183" s="36" t="s">
        <v>23</v>
      </c>
      <c r="L183" s="6" t="str">
        <f t="shared" si="5"/>
        <v>☕Coffee</v>
      </c>
      <c r="M183" s="36" t="s">
        <v>45</v>
      </c>
      <c r="N183" s="36" t="s">
        <v>50</v>
      </c>
      <c r="O183" s="42">
        <v>134</v>
      </c>
      <c r="P183" s="42">
        <v>302</v>
      </c>
      <c r="Q183" s="36" t="s">
        <v>26</v>
      </c>
      <c r="R183" s="42">
        <v>120</v>
      </c>
      <c r="S183" s="42">
        <v>170</v>
      </c>
      <c r="T183" s="42">
        <v>130</v>
      </c>
      <c r="U183" s="37">
        <v>290</v>
      </c>
      <c r="V183" s="42">
        <v>45</v>
      </c>
      <c r="W183" s="36" t="s">
        <v>35</v>
      </c>
    </row>
    <row r="184" spans="1:23" x14ac:dyDescent="0.35">
      <c r="A184" s="36">
        <v>847</v>
      </c>
      <c r="B184" s="37">
        <v>224</v>
      </c>
      <c r="C184" s="38">
        <v>4</v>
      </c>
      <c r="D184" s="36" t="s">
        <v>539</v>
      </c>
      <c r="E184" s="40">
        <v>41854</v>
      </c>
      <c r="F184" s="41">
        <v>1191</v>
      </c>
      <c r="G184" s="21">
        <v>310</v>
      </c>
      <c r="H184" s="36" t="s">
        <v>21</v>
      </c>
      <c r="I184" s="36" t="s">
        <v>22</v>
      </c>
      <c r="J184" s="36" t="str">
        <f t="shared" si="6"/>
        <v>🍃Leaves</v>
      </c>
      <c r="K184" s="36" t="s">
        <v>23</v>
      </c>
      <c r="L184" s="6" t="str">
        <f t="shared" si="5"/>
        <v>☕Coffee</v>
      </c>
      <c r="M184" s="36" t="s">
        <v>45</v>
      </c>
      <c r="N184" s="36" t="s">
        <v>52</v>
      </c>
      <c r="O184" s="42">
        <v>194</v>
      </c>
      <c r="P184" s="42">
        <v>534</v>
      </c>
      <c r="Q184" s="36" t="s">
        <v>81</v>
      </c>
      <c r="R184" s="42">
        <v>220</v>
      </c>
      <c r="S184" s="42">
        <v>300</v>
      </c>
      <c r="T184" s="42">
        <v>190</v>
      </c>
      <c r="U184" s="37">
        <v>520</v>
      </c>
      <c r="V184" s="42">
        <v>116</v>
      </c>
      <c r="W184" s="36" t="s">
        <v>35</v>
      </c>
    </row>
    <row r="185" spans="1:23" x14ac:dyDescent="0.35">
      <c r="A185" s="36">
        <v>319</v>
      </c>
      <c r="B185" s="37">
        <v>10</v>
      </c>
      <c r="C185" s="38">
        <v>-11</v>
      </c>
      <c r="D185" s="39">
        <v>41710</v>
      </c>
      <c r="E185" s="40">
        <v>41855</v>
      </c>
      <c r="F185" s="41">
        <v>594</v>
      </c>
      <c r="G185" s="21">
        <v>14</v>
      </c>
      <c r="H185" s="36" t="s">
        <v>39</v>
      </c>
      <c r="I185" s="36" t="s">
        <v>22</v>
      </c>
      <c r="J185" s="36" t="str">
        <f t="shared" si="6"/>
        <v>🍃Leaves</v>
      </c>
      <c r="K185" s="36" t="s">
        <v>23</v>
      </c>
      <c r="L185" s="6" t="str">
        <f t="shared" si="5"/>
        <v>☕Coffee</v>
      </c>
      <c r="M185" s="36" t="s">
        <v>45</v>
      </c>
      <c r="N185" s="36" t="s">
        <v>46</v>
      </c>
      <c r="O185" s="42">
        <v>-1</v>
      </c>
      <c r="P185" s="42">
        <v>24</v>
      </c>
      <c r="Q185" s="36" t="s">
        <v>43</v>
      </c>
      <c r="R185" s="42">
        <v>0</v>
      </c>
      <c r="S185" s="42">
        <v>20</v>
      </c>
      <c r="T185" s="42">
        <v>10</v>
      </c>
      <c r="U185" s="37">
        <v>20</v>
      </c>
      <c r="V185" s="42">
        <v>15</v>
      </c>
      <c r="W185" s="36" t="s">
        <v>27</v>
      </c>
    </row>
    <row r="186" spans="1:23" x14ac:dyDescent="0.35">
      <c r="A186" s="36">
        <v>715</v>
      </c>
      <c r="B186" s="37">
        <v>83</v>
      </c>
      <c r="C186" s="38">
        <v>-13</v>
      </c>
      <c r="D186" s="39">
        <v>41741</v>
      </c>
      <c r="E186" s="40">
        <v>41856</v>
      </c>
      <c r="F186" s="41">
        <v>575</v>
      </c>
      <c r="G186" s="21">
        <v>112</v>
      </c>
      <c r="H186" s="36" t="s">
        <v>39</v>
      </c>
      <c r="I186" s="36" t="s">
        <v>22</v>
      </c>
      <c r="J186" s="36" t="str">
        <f t="shared" si="6"/>
        <v>🍃Leaves</v>
      </c>
      <c r="K186" s="36" t="s">
        <v>23</v>
      </c>
      <c r="L186" s="6" t="str">
        <f t="shared" si="5"/>
        <v>☕Coffee</v>
      </c>
      <c r="M186" s="36" t="s">
        <v>45</v>
      </c>
      <c r="N186" s="36" t="s">
        <v>46</v>
      </c>
      <c r="O186" s="42">
        <v>57</v>
      </c>
      <c r="P186" s="42">
        <v>195</v>
      </c>
      <c r="Q186" s="36" t="s">
        <v>64</v>
      </c>
      <c r="R186" s="42">
        <v>80</v>
      </c>
      <c r="S186" s="42">
        <v>110</v>
      </c>
      <c r="T186" s="42">
        <v>70</v>
      </c>
      <c r="U186" s="37">
        <v>190</v>
      </c>
      <c r="V186" s="42">
        <v>55</v>
      </c>
      <c r="W186" s="36" t="s">
        <v>27</v>
      </c>
    </row>
    <row r="187" spans="1:23" x14ac:dyDescent="0.35">
      <c r="A187" s="36">
        <v>573</v>
      </c>
      <c r="B187" s="37">
        <v>68</v>
      </c>
      <c r="C187" s="38">
        <v>-14</v>
      </c>
      <c r="D187" s="39">
        <v>41771</v>
      </c>
      <c r="E187" s="40">
        <v>41857</v>
      </c>
      <c r="F187" s="41">
        <v>619</v>
      </c>
      <c r="G187" s="21">
        <v>85</v>
      </c>
      <c r="H187" s="36" t="s">
        <v>39</v>
      </c>
      <c r="I187" s="36" t="s">
        <v>22</v>
      </c>
      <c r="J187" s="36" t="str">
        <f t="shared" si="6"/>
        <v>🍃Leaves</v>
      </c>
      <c r="K187" s="36" t="s">
        <v>23</v>
      </c>
      <c r="L187" s="6" t="str">
        <f t="shared" si="5"/>
        <v>☕Coffee</v>
      </c>
      <c r="M187" s="36" t="s">
        <v>45</v>
      </c>
      <c r="N187" s="36" t="s">
        <v>52</v>
      </c>
      <c r="O187" s="42">
        <v>26</v>
      </c>
      <c r="P187" s="42">
        <v>153</v>
      </c>
      <c r="Q187" s="36" t="s">
        <v>62</v>
      </c>
      <c r="R187" s="42">
        <v>60</v>
      </c>
      <c r="S187" s="42">
        <v>90</v>
      </c>
      <c r="T187" s="42">
        <v>40</v>
      </c>
      <c r="U187" s="37">
        <v>150</v>
      </c>
      <c r="V187" s="42">
        <v>59</v>
      </c>
      <c r="W187" s="36" t="s">
        <v>35</v>
      </c>
    </row>
    <row r="188" spans="1:23" x14ac:dyDescent="0.35">
      <c r="A188" s="36">
        <v>715</v>
      </c>
      <c r="B188" s="37">
        <v>105</v>
      </c>
      <c r="C188" s="38">
        <v>-10</v>
      </c>
      <c r="D188" s="39">
        <v>41802</v>
      </c>
      <c r="E188" s="40">
        <v>41858</v>
      </c>
      <c r="F188" s="41">
        <v>716</v>
      </c>
      <c r="G188" s="21">
        <v>145</v>
      </c>
      <c r="H188" s="36" t="s">
        <v>39</v>
      </c>
      <c r="I188" s="36" t="s">
        <v>22</v>
      </c>
      <c r="J188" s="36" t="str">
        <f t="shared" si="6"/>
        <v>🍃Leaves</v>
      </c>
      <c r="K188" s="36" t="s">
        <v>23</v>
      </c>
      <c r="L188" s="6" t="str">
        <f t="shared" si="5"/>
        <v>☕Coffee</v>
      </c>
      <c r="M188" s="36" t="s">
        <v>45</v>
      </c>
      <c r="N188" s="36" t="s">
        <v>52</v>
      </c>
      <c r="O188" s="42">
        <v>20</v>
      </c>
      <c r="P188" s="42">
        <v>250</v>
      </c>
      <c r="Q188" s="36" t="s">
        <v>64</v>
      </c>
      <c r="R188" s="42">
        <v>100</v>
      </c>
      <c r="S188" s="42">
        <v>140</v>
      </c>
      <c r="T188" s="42">
        <v>30</v>
      </c>
      <c r="U188" s="37">
        <v>240</v>
      </c>
      <c r="V188" s="42">
        <v>125</v>
      </c>
      <c r="W188" s="36" t="s">
        <v>35</v>
      </c>
    </row>
    <row r="189" spans="1:23" x14ac:dyDescent="0.35">
      <c r="A189" s="36">
        <v>719</v>
      </c>
      <c r="B189" s="37">
        <v>108</v>
      </c>
      <c r="C189" s="38">
        <v>22</v>
      </c>
      <c r="D189" s="36" t="s">
        <v>548</v>
      </c>
      <c r="E189" s="40">
        <v>41859</v>
      </c>
      <c r="F189" s="41">
        <v>971</v>
      </c>
      <c r="G189" s="21">
        <v>157</v>
      </c>
      <c r="H189" s="36" t="s">
        <v>21</v>
      </c>
      <c r="I189" s="36" t="s">
        <v>22</v>
      </c>
      <c r="J189" s="36" t="str">
        <f t="shared" si="6"/>
        <v>🍃Leaves</v>
      </c>
      <c r="K189" s="36" t="s">
        <v>23</v>
      </c>
      <c r="L189" s="6" t="str">
        <f t="shared" si="5"/>
        <v>☕Coffee</v>
      </c>
      <c r="M189" s="36" t="s">
        <v>45</v>
      </c>
      <c r="N189" s="36" t="s">
        <v>46</v>
      </c>
      <c r="O189" s="42">
        <v>172</v>
      </c>
      <c r="P189" s="42">
        <v>282</v>
      </c>
      <c r="Q189" s="36" t="s">
        <v>26</v>
      </c>
      <c r="R189" s="42">
        <v>100</v>
      </c>
      <c r="S189" s="42">
        <v>160</v>
      </c>
      <c r="T189" s="42">
        <v>150</v>
      </c>
      <c r="U189" s="37">
        <v>260</v>
      </c>
      <c r="V189" s="42">
        <v>41</v>
      </c>
      <c r="W189" s="36" t="s">
        <v>27</v>
      </c>
    </row>
    <row r="190" spans="1:23" x14ac:dyDescent="0.35">
      <c r="A190" s="36">
        <v>815</v>
      </c>
      <c r="B190" s="37">
        <v>122</v>
      </c>
      <c r="C190" s="38">
        <v>11</v>
      </c>
      <c r="D190" s="36" t="s">
        <v>549</v>
      </c>
      <c r="E190" s="40">
        <v>41860</v>
      </c>
      <c r="F190" s="41">
        <v>789</v>
      </c>
      <c r="G190" s="21">
        <v>176</v>
      </c>
      <c r="H190" s="36" t="s">
        <v>21</v>
      </c>
      <c r="I190" s="36" t="s">
        <v>22</v>
      </c>
      <c r="J190" s="36" t="str">
        <f t="shared" si="6"/>
        <v>🍃Leaves</v>
      </c>
      <c r="K190" s="36" t="s">
        <v>23</v>
      </c>
      <c r="L190" s="6" t="str">
        <f t="shared" si="5"/>
        <v>☕Coffee</v>
      </c>
      <c r="M190" s="36" t="s">
        <v>45</v>
      </c>
      <c r="N190" s="36" t="s">
        <v>46</v>
      </c>
      <c r="O190" s="42">
        <v>171</v>
      </c>
      <c r="P190" s="42">
        <v>318</v>
      </c>
      <c r="Q190" s="36" t="s">
        <v>81</v>
      </c>
      <c r="R190" s="42">
        <v>110</v>
      </c>
      <c r="S190" s="42">
        <v>190</v>
      </c>
      <c r="T190" s="42">
        <v>160</v>
      </c>
      <c r="U190" s="37">
        <v>300</v>
      </c>
      <c r="V190" s="42">
        <v>61</v>
      </c>
      <c r="W190" s="36" t="s">
        <v>27</v>
      </c>
    </row>
    <row r="191" spans="1:23" x14ac:dyDescent="0.35">
      <c r="A191" s="36">
        <v>719</v>
      </c>
      <c r="B191" s="37">
        <v>123</v>
      </c>
      <c r="C191" s="38">
        <v>37</v>
      </c>
      <c r="D191" s="36" t="s">
        <v>553</v>
      </c>
      <c r="E191" s="40">
        <v>41861</v>
      </c>
      <c r="F191" s="41">
        <v>915</v>
      </c>
      <c r="G191" s="21">
        <v>179</v>
      </c>
      <c r="H191" s="36" t="s">
        <v>21</v>
      </c>
      <c r="I191" s="36" t="s">
        <v>22</v>
      </c>
      <c r="J191" s="36" t="str">
        <f t="shared" si="6"/>
        <v>🍃Leaves</v>
      </c>
      <c r="K191" s="36" t="s">
        <v>23</v>
      </c>
      <c r="L191" s="6" t="str">
        <f t="shared" si="5"/>
        <v>☕Coffee</v>
      </c>
      <c r="M191" s="36" t="s">
        <v>45</v>
      </c>
      <c r="N191" s="36" t="s">
        <v>50</v>
      </c>
      <c r="O191" s="42">
        <v>197</v>
      </c>
      <c r="P191" s="42">
        <v>322</v>
      </c>
      <c r="Q191" s="36" t="s">
        <v>26</v>
      </c>
      <c r="R191" s="42">
        <v>120</v>
      </c>
      <c r="S191" s="42">
        <v>180</v>
      </c>
      <c r="T191" s="42">
        <v>160</v>
      </c>
      <c r="U191" s="37">
        <v>300</v>
      </c>
      <c r="V191" s="42">
        <v>46</v>
      </c>
      <c r="W191" s="36" t="s">
        <v>35</v>
      </c>
    </row>
    <row r="192" spans="1:23" x14ac:dyDescent="0.35">
      <c r="A192" s="36">
        <v>815</v>
      </c>
      <c r="B192" s="37">
        <v>154</v>
      </c>
      <c r="C192" s="38">
        <v>18</v>
      </c>
      <c r="D192" s="36" t="s">
        <v>554</v>
      </c>
      <c r="E192" s="40">
        <v>41862</v>
      </c>
      <c r="F192" s="41">
        <v>1132</v>
      </c>
      <c r="G192" s="21">
        <v>213</v>
      </c>
      <c r="H192" s="36" t="s">
        <v>21</v>
      </c>
      <c r="I192" s="36" t="s">
        <v>22</v>
      </c>
      <c r="J192" s="36" t="str">
        <f t="shared" si="6"/>
        <v>🍃Leaves</v>
      </c>
      <c r="K192" s="36" t="s">
        <v>23</v>
      </c>
      <c r="L192" s="6" t="str">
        <f t="shared" si="5"/>
        <v>☕Coffee</v>
      </c>
      <c r="M192" s="36" t="s">
        <v>45</v>
      </c>
      <c r="N192" s="36" t="s">
        <v>52</v>
      </c>
      <c r="O192" s="42">
        <v>178</v>
      </c>
      <c r="P192" s="42">
        <v>391</v>
      </c>
      <c r="Q192" s="36" t="s">
        <v>81</v>
      </c>
      <c r="R192" s="42">
        <v>150</v>
      </c>
      <c r="S192" s="42">
        <v>220</v>
      </c>
      <c r="T192" s="42">
        <v>160</v>
      </c>
      <c r="U192" s="37">
        <v>370</v>
      </c>
      <c r="V192" s="42">
        <v>93</v>
      </c>
      <c r="W192" s="36" t="s">
        <v>35</v>
      </c>
    </row>
    <row r="193" spans="1:23" x14ac:dyDescent="0.35">
      <c r="A193" s="36">
        <v>641</v>
      </c>
      <c r="B193" s="37">
        <v>10</v>
      </c>
      <c r="C193" s="38">
        <v>-13</v>
      </c>
      <c r="D193" s="36" t="s">
        <v>564</v>
      </c>
      <c r="E193" s="40">
        <v>41863</v>
      </c>
      <c r="F193" s="41">
        <v>598</v>
      </c>
      <c r="G193" s="21">
        <v>13</v>
      </c>
      <c r="H193" s="36" t="s">
        <v>39</v>
      </c>
      <c r="I193" s="36" t="s">
        <v>22</v>
      </c>
      <c r="J193" s="36" t="str">
        <f t="shared" si="6"/>
        <v>🍃Leaves</v>
      </c>
      <c r="K193" s="36" t="s">
        <v>23</v>
      </c>
      <c r="L193" s="6" t="str">
        <f t="shared" si="5"/>
        <v>☕Coffee</v>
      </c>
      <c r="M193" s="36" t="s">
        <v>45</v>
      </c>
      <c r="N193" s="36" t="s">
        <v>46</v>
      </c>
      <c r="O193" s="42">
        <v>-3</v>
      </c>
      <c r="P193" s="42">
        <v>25</v>
      </c>
      <c r="Q193" s="36" t="s">
        <v>43</v>
      </c>
      <c r="R193" s="42">
        <v>0</v>
      </c>
      <c r="S193" s="42">
        <v>10</v>
      </c>
      <c r="T193" s="42">
        <v>10</v>
      </c>
      <c r="U193" s="37">
        <v>10</v>
      </c>
      <c r="V193" s="42">
        <v>15</v>
      </c>
      <c r="W193" s="36" t="s">
        <v>27</v>
      </c>
    </row>
    <row r="194" spans="1:23" x14ac:dyDescent="0.35">
      <c r="A194" s="36">
        <v>920</v>
      </c>
      <c r="B194" s="37">
        <v>86</v>
      </c>
      <c r="C194" s="38">
        <v>-9</v>
      </c>
      <c r="D194" s="36" t="s">
        <v>565</v>
      </c>
      <c r="E194" s="40">
        <v>41864</v>
      </c>
      <c r="F194" s="41">
        <v>547</v>
      </c>
      <c r="G194" s="21">
        <v>116</v>
      </c>
      <c r="H194" s="36" t="s">
        <v>39</v>
      </c>
      <c r="I194" s="36" t="s">
        <v>22</v>
      </c>
      <c r="J194" s="36" t="str">
        <f t="shared" si="6"/>
        <v>🍃Leaves</v>
      </c>
      <c r="K194" s="36" t="s">
        <v>23</v>
      </c>
      <c r="L194" s="6" t="str">
        <f t="shared" ref="L194:L257" si="7">_xlfn.CONCAT(_xlfn.UNICHAR(9749),M194)</f>
        <v>☕Coffee</v>
      </c>
      <c r="M194" s="36" t="s">
        <v>45</v>
      </c>
      <c r="N194" s="36" t="s">
        <v>46</v>
      </c>
      <c r="O194" s="42">
        <v>91</v>
      </c>
      <c r="P194" s="42">
        <v>215</v>
      </c>
      <c r="Q194" s="36" t="s">
        <v>64</v>
      </c>
      <c r="R194" s="42">
        <v>80</v>
      </c>
      <c r="S194" s="42">
        <v>120</v>
      </c>
      <c r="T194" s="42">
        <v>100</v>
      </c>
      <c r="U194" s="37">
        <v>200</v>
      </c>
      <c r="V194" s="42">
        <v>55</v>
      </c>
      <c r="W194" s="36" t="s">
        <v>27</v>
      </c>
    </row>
    <row r="195" spans="1:23" x14ac:dyDescent="0.35">
      <c r="A195" s="36">
        <v>573</v>
      </c>
      <c r="B195" s="37">
        <v>79</v>
      </c>
      <c r="C195" s="38">
        <v>-18</v>
      </c>
      <c r="D195" s="39">
        <v>42005</v>
      </c>
      <c r="E195" s="40">
        <v>42106</v>
      </c>
      <c r="F195" s="41">
        <v>593</v>
      </c>
      <c r="G195" s="21">
        <v>98</v>
      </c>
      <c r="H195" s="36" t="s">
        <v>39</v>
      </c>
      <c r="I195" s="36" t="s">
        <v>22</v>
      </c>
      <c r="J195" s="36" t="str">
        <f t="shared" si="6"/>
        <v>🍃Leaves</v>
      </c>
      <c r="K195" s="36" t="s">
        <v>23</v>
      </c>
      <c r="L195" s="6" t="str">
        <f t="shared" si="7"/>
        <v>☕Coffee</v>
      </c>
      <c r="M195" s="36" t="s">
        <v>45</v>
      </c>
      <c r="N195" s="36" t="s">
        <v>52</v>
      </c>
      <c r="O195" s="42">
        <v>52</v>
      </c>
      <c r="P195" s="42">
        <v>189</v>
      </c>
      <c r="Q195" s="36" t="s">
        <v>62</v>
      </c>
      <c r="R195" s="42">
        <v>70</v>
      </c>
      <c r="S195" s="42">
        <v>100</v>
      </c>
      <c r="T195" s="42">
        <v>70</v>
      </c>
      <c r="U195" s="37">
        <v>170</v>
      </c>
      <c r="V195" s="42">
        <v>63</v>
      </c>
      <c r="W195" s="36" t="s">
        <v>35</v>
      </c>
    </row>
    <row r="196" spans="1:23" x14ac:dyDescent="0.35">
      <c r="A196" s="36">
        <v>414</v>
      </c>
      <c r="B196" s="37">
        <v>96</v>
      </c>
      <c r="C196" s="38">
        <v>-33</v>
      </c>
      <c r="D196" s="39">
        <v>42036</v>
      </c>
      <c r="E196" s="40">
        <v>42107</v>
      </c>
      <c r="F196" s="41">
        <v>683</v>
      </c>
      <c r="G196" s="21">
        <v>134</v>
      </c>
      <c r="H196" s="36" t="s">
        <v>39</v>
      </c>
      <c r="I196" s="36" t="s">
        <v>22</v>
      </c>
      <c r="J196" s="36" t="str">
        <f t="shared" ref="J196:J259" si="8">_xlfn.CONCAT(_xlfn.UNICHAR(127811),K196)</f>
        <v>🍃Leaves</v>
      </c>
      <c r="K196" s="36" t="s">
        <v>23</v>
      </c>
      <c r="L196" s="6" t="str">
        <f t="shared" si="7"/>
        <v>☕Coffee</v>
      </c>
      <c r="M196" s="36" t="s">
        <v>45</v>
      </c>
      <c r="N196" s="36" t="s">
        <v>52</v>
      </c>
      <c r="O196" s="42">
        <v>27</v>
      </c>
      <c r="P196" s="42">
        <v>245</v>
      </c>
      <c r="Q196" s="36" t="s">
        <v>64</v>
      </c>
      <c r="R196" s="42">
        <v>90</v>
      </c>
      <c r="S196" s="42">
        <v>140</v>
      </c>
      <c r="T196" s="42">
        <v>60</v>
      </c>
      <c r="U196" s="37">
        <v>230</v>
      </c>
      <c r="V196" s="42">
        <v>116</v>
      </c>
      <c r="W196" s="36" t="s">
        <v>35</v>
      </c>
    </row>
    <row r="197" spans="1:23" x14ac:dyDescent="0.35">
      <c r="A197" s="36">
        <v>720</v>
      </c>
      <c r="B197" s="37">
        <v>81</v>
      </c>
      <c r="C197" s="38">
        <v>45</v>
      </c>
      <c r="D197" s="39">
        <v>42309</v>
      </c>
      <c r="E197" s="40">
        <v>42108</v>
      </c>
      <c r="F197" s="41">
        <v>984</v>
      </c>
      <c r="G197" s="21">
        <v>117</v>
      </c>
      <c r="H197" s="36" t="s">
        <v>21</v>
      </c>
      <c r="I197" s="36" t="s">
        <v>22</v>
      </c>
      <c r="J197" s="36" t="str">
        <f t="shared" si="8"/>
        <v>🍃Leaves</v>
      </c>
      <c r="K197" s="36" t="s">
        <v>23</v>
      </c>
      <c r="L197" s="6" t="str">
        <f t="shared" si="7"/>
        <v>☕Coffee</v>
      </c>
      <c r="M197" s="36" t="s">
        <v>45</v>
      </c>
      <c r="N197" s="36" t="s">
        <v>46</v>
      </c>
      <c r="O197" s="42">
        <v>125</v>
      </c>
      <c r="P197" s="42">
        <v>211</v>
      </c>
      <c r="Q197" s="36" t="s">
        <v>26</v>
      </c>
      <c r="R197" s="42">
        <v>80</v>
      </c>
      <c r="S197" s="42">
        <v>110</v>
      </c>
      <c r="T197" s="42">
        <v>80</v>
      </c>
      <c r="U197" s="37">
        <v>190</v>
      </c>
      <c r="V197" s="42">
        <v>33</v>
      </c>
      <c r="W197" s="36" t="s">
        <v>27</v>
      </c>
    </row>
    <row r="198" spans="1:23" x14ac:dyDescent="0.35">
      <c r="A198" s="36">
        <v>847</v>
      </c>
      <c r="B198" s="37">
        <v>113</v>
      </c>
      <c r="C198" s="38">
        <v>47</v>
      </c>
      <c r="D198" s="39">
        <v>42339</v>
      </c>
      <c r="E198" s="40">
        <v>42109</v>
      </c>
      <c r="F198" s="41">
        <v>803</v>
      </c>
      <c r="G198" s="21">
        <v>165</v>
      </c>
      <c r="H198" s="36" t="s">
        <v>21</v>
      </c>
      <c r="I198" s="36" t="s">
        <v>22</v>
      </c>
      <c r="J198" s="36" t="str">
        <f t="shared" si="8"/>
        <v>🍃Leaves</v>
      </c>
      <c r="K198" s="36" t="s">
        <v>23</v>
      </c>
      <c r="L198" s="6" t="str">
        <f t="shared" si="7"/>
        <v>☕Coffee</v>
      </c>
      <c r="M198" s="36" t="s">
        <v>45</v>
      </c>
      <c r="N198" s="36" t="s">
        <v>46</v>
      </c>
      <c r="O198" s="42">
        <v>157</v>
      </c>
      <c r="P198" s="42">
        <v>296</v>
      </c>
      <c r="Q198" s="36" t="s">
        <v>81</v>
      </c>
      <c r="R198" s="42">
        <v>110</v>
      </c>
      <c r="S198" s="42">
        <v>160</v>
      </c>
      <c r="T198" s="42">
        <v>110</v>
      </c>
      <c r="U198" s="37">
        <v>270</v>
      </c>
      <c r="V198" s="42">
        <v>59</v>
      </c>
      <c r="W198" s="36" t="s">
        <v>27</v>
      </c>
    </row>
    <row r="199" spans="1:23" x14ac:dyDescent="0.35">
      <c r="A199" s="36">
        <v>719</v>
      </c>
      <c r="B199" s="37">
        <v>118</v>
      </c>
      <c r="C199" s="38">
        <v>60</v>
      </c>
      <c r="D199" s="36" t="s">
        <v>568</v>
      </c>
      <c r="E199" s="40">
        <v>42110</v>
      </c>
      <c r="F199" s="41">
        <v>930</v>
      </c>
      <c r="G199" s="21">
        <v>172</v>
      </c>
      <c r="H199" s="36" t="s">
        <v>21</v>
      </c>
      <c r="I199" s="36" t="s">
        <v>22</v>
      </c>
      <c r="J199" s="36" t="str">
        <f t="shared" si="8"/>
        <v>🍃Leaves</v>
      </c>
      <c r="K199" s="36" t="s">
        <v>23</v>
      </c>
      <c r="L199" s="6" t="str">
        <f t="shared" si="7"/>
        <v>☕Coffee</v>
      </c>
      <c r="M199" s="36" t="s">
        <v>45</v>
      </c>
      <c r="N199" s="36" t="s">
        <v>50</v>
      </c>
      <c r="O199" s="42">
        <v>190</v>
      </c>
      <c r="P199" s="42">
        <v>309</v>
      </c>
      <c r="Q199" s="36" t="s">
        <v>26</v>
      </c>
      <c r="R199" s="42">
        <v>110</v>
      </c>
      <c r="S199" s="42">
        <v>170</v>
      </c>
      <c r="T199" s="42">
        <v>130</v>
      </c>
      <c r="U199" s="37">
        <v>280</v>
      </c>
      <c r="V199" s="42">
        <v>44</v>
      </c>
      <c r="W199" s="36" t="s">
        <v>35</v>
      </c>
    </row>
    <row r="200" spans="1:23" x14ac:dyDescent="0.35">
      <c r="A200" s="36">
        <v>815</v>
      </c>
      <c r="B200" s="37">
        <v>173</v>
      </c>
      <c r="C200" s="38">
        <v>66</v>
      </c>
      <c r="D200" s="36" t="s">
        <v>569</v>
      </c>
      <c r="E200" s="40">
        <v>42111</v>
      </c>
      <c r="F200" s="41">
        <v>1150</v>
      </c>
      <c r="G200" s="21">
        <v>239</v>
      </c>
      <c r="H200" s="36" t="s">
        <v>21</v>
      </c>
      <c r="I200" s="36" t="s">
        <v>22</v>
      </c>
      <c r="J200" s="36" t="str">
        <f t="shared" si="8"/>
        <v>🍃Leaves</v>
      </c>
      <c r="K200" s="36" t="s">
        <v>23</v>
      </c>
      <c r="L200" s="6" t="str">
        <f t="shared" si="7"/>
        <v>☕Coffee</v>
      </c>
      <c r="M200" s="36" t="s">
        <v>45</v>
      </c>
      <c r="N200" s="36" t="s">
        <v>52</v>
      </c>
      <c r="O200" s="42">
        <v>206</v>
      </c>
      <c r="P200" s="42">
        <v>439</v>
      </c>
      <c r="Q200" s="36" t="s">
        <v>81</v>
      </c>
      <c r="R200" s="42">
        <v>170</v>
      </c>
      <c r="S200" s="42">
        <v>230</v>
      </c>
      <c r="T200" s="42">
        <v>140</v>
      </c>
      <c r="U200" s="37">
        <v>400</v>
      </c>
      <c r="V200" s="42">
        <v>100</v>
      </c>
      <c r="W200" s="36" t="s">
        <v>35</v>
      </c>
    </row>
    <row r="201" spans="1:23" x14ac:dyDescent="0.35">
      <c r="A201" s="36">
        <v>319</v>
      </c>
      <c r="B201" s="37">
        <v>10</v>
      </c>
      <c r="C201" s="38">
        <v>-14</v>
      </c>
      <c r="D201" s="36" t="s">
        <v>580</v>
      </c>
      <c r="E201" s="40">
        <v>42112</v>
      </c>
      <c r="F201" s="41">
        <v>596</v>
      </c>
      <c r="G201" s="21">
        <v>13</v>
      </c>
      <c r="H201" s="36" t="s">
        <v>39</v>
      </c>
      <c r="I201" s="36" t="s">
        <v>22</v>
      </c>
      <c r="J201" s="36" t="str">
        <f t="shared" si="8"/>
        <v>🍃Leaves</v>
      </c>
      <c r="K201" s="36" t="s">
        <v>23</v>
      </c>
      <c r="L201" s="6" t="str">
        <f t="shared" si="7"/>
        <v>☕Coffee</v>
      </c>
      <c r="M201" s="36" t="s">
        <v>45</v>
      </c>
      <c r="N201" s="36" t="s">
        <v>46</v>
      </c>
      <c r="O201" s="42">
        <v>-4</v>
      </c>
      <c r="P201" s="42">
        <v>25</v>
      </c>
      <c r="Q201" s="36" t="s">
        <v>43</v>
      </c>
      <c r="R201" s="42">
        <v>0</v>
      </c>
      <c r="S201" s="42">
        <v>20</v>
      </c>
      <c r="T201" s="42">
        <v>10</v>
      </c>
      <c r="U201" s="37">
        <v>20</v>
      </c>
      <c r="V201" s="42">
        <v>16</v>
      </c>
      <c r="W201" s="36" t="s">
        <v>27</v>
      </c>
    </row>
    <row r="202" spans="1:23" x14ac:dyDescent="0.35">
      <c r="A202" s="36">
        <v>920</v>
      </c>
      <c r="B202" s="37">
        <v>77</v>
      </c>
      <c r="C202" s="38">
        <v>16</v>
      </c>
      <c r="D202" s="36" t="s">
        <v>581</v>
      </c>
      <c r="E202" s="40">
        <v>42113</v>
      </c>
      <c r="F202" s="41">
        <v>557</v>
      </c>
      <c r="G202" s="21">
        <v>103</v>
      </c>
      <c r="H202" s="36" t="s">
        <v>39</v>
      </c>
      <c r="I202" s="36" t="s">
        <v>22</v>
      </c>
      <c r="J202" s="36" t="str">
        <f t="shared" si="8"/>
        <v>🍃Leaves</v>
      </c>
      <c r="K202" s="36" t="s">
        <v>23</v>
      </c>
      <c r="L202" s="6" t="str">
        <f t="shared" si="7"/>
        <v>☕Coffee</v>
      </c>
      <c r="M202" s="36" t="s">
        <v>45</v>
      </c>
      <c r="N202" s="36" t="s">
        <v>46</v>
      </c>
      <c r="O202" s="42">
        <v>76</v>
      </c>
      <c r="P202" s="42">
        <v>192</v>
      </c>
      <c r="Q202" s="36" t="s">
        <v>64</v>
      </c>
      <c r="R202" s="42">
        <v>70</v>
      </c>
      <c r="S202" s="42">
        <v>100</v>
      </c>
      <c r="T202" s="42">
        <v>60</v>
      </c>
      <c r="U202" s="37">
        <v>170</v>
      </c>
      <c r="V202" s="42">
        <v>52</v>
      </c>
      <c r="W202" s="36" t="s">
        <v>27</v>
      </c>
    </row>
    <row r="203" spans="1:23" x14ac:dyDescent="0.35">
      <c r="A203" s="36">
        <v>712</v>
      </c>
      <c r="B203" s="37">
        <v>15</v>
      </c>
      <c r="C203" s="38">
        <v>2</v>
      </c>
      <c r="D203" s="36" t="s">
        <v>582</v>
      </c>
      <c r="E203" s="40">
        <v>42114</v>
      </c>
      <c r="F203" s="41">
        <v>848</v>
      </c>
      <c r="G203" s="21">
        <v>24</v>
      </c>
      <c r="H203" s="36" t="s">
        <v>39</v>
      </c>
      <c r="I203" s="36" t="s">
        <v>22</v>
      </c>
      <c r="J203" s="36" t="str">
        <f t="shared" si="8"/>
        <v>🍃Leaves</v>
      </c>
      <c r="K203" s="36" t="s">
        <v>23</v>
      </c>
      <c r="L203" s="6" t="str">
        <f t="shared" si="7"/>
        <v>☕Coffee</v>
      </c>
      <c r="M203" s="36" t="s">
        <v>45</v>
      </c>
      <c r="N203" s="36" t="s">
        <v>50</v>
      </c>
      <c r="O203" s="42">
        <v>12</v>
      </c>
      <c r="P203" s="42">
        <v>42</v>
      </c>
      <c r="Q203" s="36" t="s">
        <v>43</v>
      </c>
      <c r="R203" s="42">
        <v>10</v>
      </c>
      <c r="S203" s="42">
        <v>20</v>
      </c>
      <c r="T203" s="42">
        <v>10</v>
      </c>
      <c r="U203" s="37">
        <v>30</v>
      </c>
      <c r="V203" s="42">
        <v>16</v>
      </c>
      <c r="W203" s="36" t="s">
        <v>35</v>
      </c>
    </row>
    <row r="204" spans="1:23" x14ac:dyDescent="0.35">
      <c r="A204" s="36">
        <v>573</v>
      </c>
      <c r="B204" s="37">
        <v>82</v>
      </c>
      <c r="C204" s="38">
        <v>16</v>
      </c>
      <c r="D204" s="36" t="s">
        <v>583</v>
      </c>
      <c r="E204" s="40">
        <v>42115</v>
      </c>
      <c r="F204" s="41">
        <v>601</v>
      </c>
      <c r="G204" s="21">
        <v>102</v>
      </c>
      <c r="H204" s="36" t="s">
        <v>39</v>
      </c>
      <c r="I204" s="36" t="s">
        <v>22</v>
      </c>
      <c r="J204" s="36" t="str">
        <f t="shared" si="8"/>
        <v>🍃Leaves</v>
      </c>
      <c r="K204" s="36" t="s">
        <v>23</v>
      </c>
      <c r="L204" s="6" t="str">
        <f t="shared" si="7"/>
        <v>☕Coffee</v>
      </c>
      <c r="M204" s="36" t="s">
        <v>45</v>
      </c>
      <c r="N204" s="36" t="s">
        <v>52</v>
      </c>
      <c r="O204" s="42">
        <v>56</v>
      </c>
      <c r="P204" s="42">
        <v>196</v>
      </c>
      <c r="Q204" s="36" t="s">
        <v>62</v>
      </c>
      <c r="R204" s="42">
        <v>80</v>
      </c>
      <c r="S204" s="42">
        <v>100</v>
      </c>
      <c r="T204" s="42">
        <v>40</v>
      </c>
      <c r="U204" s="37">
        <v>180</v>
      </c>
      <c r="V204" s="42">
        <v>64</v>
      </c>
      <c r="W204" s="36" t="s">
        <v>35</v>
      </c>
    </row>
    <row r="205" spans="1:23" x14ac:dyDescent="0.35">
      <c r="A205" s="36">
        <v>608</v>
      </c>
      <c r="B205" s="37">
        <v>94</v>
      </c>
      <c r="C205" s="38">
        <v>-6</v>
      </c>
      <c r="D205" s="36" t="s">
        <v>584</v>
      </c>
      <c r="E205" s="40">
        <v>42116</v>
      </c>
      <c r="F205" s="41">
        <v>694</v>
      </c>
      <c r="G205" s="21">
        <v>130</v>
      </c>
      <c r="H205" s="36" t="s">
        <v>39</v>
      </c>
      <c r="I205" s="36" t="s">
        <v>22</v>
      </c>
      <c r="J205" s="36" t="str">
        <f t="shared" si="8"/>
        <v>🍃Leaves</v>
      </c>
      <c r="K205" s="36" t="s">
        <v>23</v>
      </c>
      <c r="L205" s="6" t="str">
        <f t="shared" si="7"/>
        <v>☕Coffee</v>
      </c>
      <c r="M205" s="36" t="s">
        <v>45</v>
      </c>
      <c r="N205" s="36" t="s">
        <v>52</v>
      </c>
      <c r="O205" s="42">
        <v>24</v>
      </c>
      <c r="P205" s="42">
        <v>239</v>
      </c>
      <c r="Q205" s="36" t="s">
        <v>64</v>
      </c>
      <c r="R205" s="42">
        <v>90</v>
      </c>
      <c r="S205" s="42">
        <v>130</v>
      </c>
      <c r="T205" s="42">
        <v>30</v>
      </c>
      <c r="U205" s="37">
        <v>220</v>
      </c>
      <c r="V205" s="42">
        <v>114</v>
      </c>
      <c r="W205" s="36" t="s">
        <v>35</v>
      </c>
    </row>
    <row r="206" spans="1:23" x14ac:dyDescent="0.35">
      <c r="A206" s="36">
        <v>720</v>
      </c>
      <c r="B206" s="37">
        <v>86</v>
      </c>
      <c r="C206" s="38">
        <v>41</v>
      </c>
      <c r="D206" s="39">
        <v>42187</v>
      </c>
      <c r="E206" s="40">
        <v>42117</v>
      </c>
      <c r="F206" s="41">
        <v>1003</v>
      </c>
      <c r="G206" s="21">
        <v>124</v>
      </c>
      <c r="H206" s="36" t="s">
        <v>21</v>
      </c>
      <c r="I206" s="36" t="s">
        <v>22</v>
      </c>
      <c r="J206" s="36" t="str">
        <f t="shared" si="8"/>
        <v>🍃Leaves</v>
      </c>
      <c r="K206" s="36" t="s">
        <v>23</v>
      </c>
      <c r="L206" s="6" t="str">
        <f t="shared" si="7"/>
        <v>☕Coffee</v>
      </c>
      <c r="M206" s="36" t="s">
        <v>45</v>
      </c>
      <c r="N206" s="36" t="s">
        <v>46</v>
      </c>
      <c r="O206" s="42">
        <v>131</v>
      </c>
      <c r="P206" s="42">
        <v>224</v>
      </c>
      <c r="Q206" s="36" t="s">
        <v>26</v>
      </c>
      <c r="R206" s="42">
        <v>80</v>
      </c>
      <c r="S206" s="42">
        <v>120</v>
      </c>
      <c r="T206" s="42">
        <v>90</v>
      </c>
      <c r="U206" s="37">
        <v>200</v>
      </c>
      <c r="V206" s="42">
        <v>36</v>
      </c>
      <c r="W206" s="36" t="s">
        <v>27</v>
      </c>
    </row>
    <row r="207" spans="1:23" x14ac:dyDescent="0.35">
      <c r="A207" s="36">
        <v>312</v>
      </c>
      <c r="B207" s="37">
        <v>127</v>
      </c>
      <c r="C207" s="38">
        <v>51</v>
      </c>
      <c r="D207" s="39">
        <v>42218</v>
      </c>
      <c r="E207" s="40">
        <v>42118</v>
      </c>
      <c r="F207" s="41">
        <v>830</v>
      </c>
      <c r="G207" s="21">
        <v>185</v>
      </c>
      <c r="H207" s="36" t="s">
        <v>21</v>
      </c>
      <c r="I207" s="36" t="s">
        <v>22</v>
      </c>
      <c r="J207" s="36" t="str">
        <f t="shared" si="8"/>
        <v>🍃Leaves</v>
      </c>
      <c r="K207" s="36" t="s">
        <v>23</v>
      </c>
      <c r="L207" s="6" t="str">
        <f t="shared" si="7"/>
        <v>☕Coffee</v>
      </c>
      <c r="M207" s="36" t="s">
        <v>45</v>
      </c>
      <c r="N207" s="36" t="s">
        <v>46</v>
      </c>
      <c r="O207" s="42">
        <v>181</v>
      </c>
      <c r="P207" s="42">
        <v>332</v>
      </c>
      <c r="Q207" s="36" t="s">
        <v>81</v>
      </c>
      <c r="R207" s="42">
        <v>120</v>
      </c>
      <c r="S207" s="42">
        <v>180</v>
      </c>
      <c r="T207" s="42">
        <v>130</v>
      </c>
      <c r="U207" s="37">
        <v>300</v>
      </c>
      <c r="V207" s="42">
        <v>63</v>
      </c>
      <c r="W207" s="36" t="s">
        <v>27</v>
      </c>
    </row>
    <row r="208" spans="1:23" x14ac:dyDescent="0.35">
      <c r="A208" s="36">
        <v>303</v>
      </c>
      <c r="B208" s="37">
        <v>123</v>
      </c>
      <c r="C208" s="38">
        <v>69</v>
      </c>
      <c r="D208" s="39">
        <v>42310</v>
      </c>
      <c r="E208" s="40">
        <v>42119</v>
      </c>
      <c r="F208" s="41">
        <v>959</v>
      </c>
      <c r="G208" s="21">
        <v>179</v>
      </c>
      <c r="H208" s="36" t="s">
        <v>21</v>
      </c>
      <c r="I208" s="36" t="s">
        <v>22</v>
      </c>
      <c r="J208" s="36" t="str">
        <f t="shared" si="8"/>
        <v>🍃Leaves</v>
      </c>
      <c r="K208" s="36" t="s">
        <v>23</v>
      </c>
      <c r="L208" s="6" t="str">
        <f t="shared" si="7"/>
        <v>☕Coffee</v>
      </c>
      <c r="M208" s="36" t="s">
        <v>45</v>
      </c>
      <c r="N208" s="36" t="s">
        <v>50</v>
      </c>
      <c r="O208" s="42">
        <v>199</v>
      </c>
      <c r="P208" s="42">
        <v>322</v>
      </c>
      <c r="Q208" s="36" t="s">
        <v>26</v>
      </c>
      <c r="R208" s="42">
        <v>120</v>
      </c>
      <c r="S208" s="42">
        <v>170</v>
      </c>
      <c r="T208" s="42">
        <v>130</v>
      </c>
      <c r="U208" s="37">
        <v>290</v>
      </c>
      <c r="V208" s="42">
        <v>45</v>
      </c>
      <c r="W208" s="36" t="s">
        <v>35</v>
      </c>
    </row>
    <row r="209" spans="1:23" x14ac:dyDescent="0.35">
      <c r="A209" s="36">
        <v>312</v>
      </c>
      <c r="B209" s="37">
        <v>224</v>
      </c>
      <c r="C209" s="38">
        <v>98</v>
      </c>
      <c r="D209" s="39">
        <v>42340</v>
      </c>
      <c r="E209" s="40">
        <v>42120</v>
      </c>
      <c r="F209" s="41">
        <v>1191</v>
      </c>
      <c r="G209" s="21">
        <v>310</v>
      </c>
      <c r="H209" s="36" t="s">
        <v>21</v>
      </c>
      <c r="I209" s="36" t="s">
        <v>22</v>
      </c>
      <c r="J209" s="36" t="str">
        <f t="shared" si="8"/>
        <v>🍃Leaves</v>
      </c>
      <c r="K209" s="36" t="s">
        <v>23</v>
      </c>
      <c r="L209" s="6" t="str">
        <f t="shared" si="7"/>
        <v>☕Coffee</v>
      </c>
      <c r="M209" s="36" t="s">
        <v>45</v>
      </c>
      <c r="N209" s="36" t="s">
        <v>52</v>
      </c>
      <c r="O209" s="42">
        <v>288</v>
      </c>
      <c r="P209" s="42">
        <v>569</v>
      </c>
      <c r="Q209" s="36" t="s">
        <v>81</v>
      </c>
      <c r="R209" s="42">
        <v>220</v>
      </c>
      <c r="S209" s="42">
        <v>300</v>
      </c>
      <c r="T209" s="42">
        <v>190</v>
      </c>
      <c r="U209" s="37">
        <v>520</v>
      </c>
      <c r="V209" s="42">
        <v>116</v>
      </c>
      <c r="W209" s="36" t="s">
        <v>35</v>
      </c>
    </row>
    <row r="210" spans="1:23" x14ac:dyDescent="0.35">
      <c r="A210" s="36">
        <v>712</v>
      </c>
      <c r="B210" s="37">
        <v>10</v>
      </c>
      <c r="C210" s="38">
        <v>-11</v>
      </c>
      <c r="D210" s="36" t="s">
        <v>594</v>
      </c>
      <c r="E210" s="40">
        <v>42121</v>
      </c>
      <c r="F210" s="41">
        <v>594</v>
      </c>
      <c r="G210" s="21">
        <v>14</v>
      </c>
      <c r="H210" s="36" t="s">
        <v>39</v>
      </c>
      <c r="I210" s="36" t="s">
        <v>22</v>
      </c>
      <c r="J210" s="36" t="str">
        <f t="shared" si="8"/>
        <v>🍃Leaves</v>
      </c>
      <c r="K210" s="36" t="s">
        <v>23</v>
      </c>
      <c r="L210" s="6" t="str">
        <f t="shared" si="7"/>
        <v>☕Coffee</v>
      </c>
      <c r="M210" s="36" t="s">
        <v>45</v>
      </c>
      <c r="N210" s="36" t="s">
        <v>46</v>
      </c>
      <c r="O210" s="42">
        <v>-1</v>
      </c>
      <c r="P210" s="42">
        <v>26</v>
      </c>
      <c r="Q210" s="36" t="s">
        <v>43</v>
      </c>
      <c r="R210" s="42">
        <v>0</v>
      </c>
      <c r="S210" s="42">
        <v>20</v>
      </c>
      <c r="T210" s="42">
        <v>10</v>
      </c>
      <c r="U210" s="37">
        <v>20</v>
      </c>
      <c r="V210" s="42">
        <v>15</v>
      </c>
      <c r="W210" s="36" t="s">
        <v>27</v>
      </c>
    </row>
    <row r="211" spans="1:23" x14ac:dyDescent="0.35">
      <c r="A211" s="36">
        <v>414</v>
      </c>
      <c r="B211" s="37">
        <v>83</v>
      </c>
      <c r="C211" s="38">
        <v>15</v>
      </c>
      <c r="D211" s="36" t="s">
        <v>595</v>
      </c>
      <c r="E211" s="40">
        <v>42122</v>
      </c>
      <c r="F211" s="41">
        <v>575</v>
      </c>
      <c r="G211" s="21">
        <v>112</v>
      </c>
      <c r="H211" s="36" t="s">
        <v>39</v>
      </c>
      <c r="I211" s="36" t="s">
        <v>22</v>
      </c>
      <c r="J211" s="36" t="str">
        <f t="shared" si="8"/>
        <v>🍃Leaves</v>
      </c>
      <c r="K211" s="36" t="s">
        <v>23</v>
      </c>
      <c r="L211" s="6" t="str">
        <f t="shared" si="7"/>
        <v>☕Coffee</v>
      </c>
      <c r="M211" s="36" t="s">
        <v>45</v>
      </c>
      <c r="N211" s="36" t="s">
        <v>46</v>
      </c>
      <c r="O211" s="42">
        <v>85</v>
      </c>
      <c r="P211" s="42">
        <v>208</v>
      </c>
      <c r="Q211" s="36" t="s">
        <v>64</v>
      </c>
      <c r="R211" s="42">
        <v>80</v>
      </c>
      <c r="S211" s="42">
        <v>110</v>
      </c>
      <c r="T211" s="42">
        <v>70</v>
      </c>
      <c r="U211" s="37">
        <v>190</v>
      </c>
      <c r="V211" s="42">
        <v>55</v>
      </c>
      <c r="W211" s="36" t="s">
        <v>27</v>
      </c>
    </row>
    <row r="212" spans="1:23" x14ac:dyDescent="0.35">
      <c r="A212" s="36">
        <v>573</v>
      </c>
      <c r="B212" s="37">
        <v>68</v>
      </c>
      <c r="C212" s="38">
        <v>-1</v>
      </c>
      <c r="D212" s="36" t="s">
        <v>596</v>
      </c>
      <c r="E212" s="40">
        <v>42123</v>
      </c>
      <c r="F212" s="41">
        <v>619</v>
      </c>
      <c r="G212" s="21">
        <v>85</v>
      </c>
      <c r="H212" s="36" t="s">
        <v>39</v>
      </c>
      <c r="I212" s="36" t="s">
        <v>22</v>
      </c>
      <c r="J212" s="36" t="str">
        <f t="shared" si="8"/>
        <v>🍃Leaves</v>
      </c>
      <c r="K212" s="36" t="s">
        <v>23</v>
      </c>
      <c r="L212" s="6" t="str">
        <f t="shared" si="7"/>
        <v>☕Coffee</v>
      </c>
      <c r="M212" s="36" t="s">
        <v>45</v>
      </c>
      <c r="N212" s="36" t="s">
        <v>52</v>
      </c>
      <c r="O212" s="42">
        <v>39</v>
      </c>
      <c r="P212" s="42">
        <v>163</v>
      </c>
      <c r="Q212" s="36" t="s">
        <v>62</v>
      </c>
      <c r="R212" s="42">
        <v>60</v>
      </c>
      <c r="S212" s="42">
        <v>90</v>
      </c>
      <c r="T212" s="42">
        <v>40</v>
      </c>
      <c r="U212" s="37">
        <v>150</v>
      </c>
      <c r="V212" s="42">
        <v>59</v>
      </c>
      <c r="W212" s="36" t="s">
        <v>35</v>
      </c>
    </row>
    <row r="213" spans="1:23" x14ac:dyDescent="0.35">
      <c r="A213" s="36">
        <v>262</v>
      </c>
      <c r="B213" s="37">
        <v>105</v>
      </c>
      <c r="C213" s="38">
        <v>0</v>
      </c>
      <c r="D213" s="36" t="s">
        <v>597</v>
      </c>
      <c r="E213" s="40">
        <v>42124</v>
      </c>
      <c r="F213" s="41">
        <v>716</v>
      </c>
      <c r="G213" s="21">
        <v>145</v>
      </c>
      <c r="H213" s="36" t="s">
        <v>39</v>
      </c>
      <c r="I213" s="36" t="s">
        <v>22</v>
      </c>
      <c r="J213" s="36" t="str">
        <f t="shared" si="8"/>
        <v>🍃Leaves</v>
      </c>
      <c r="K213" s="36" t="s">
        <v>23</v>
      </c>
      <c r="L213" s="6" t="str">
        <f t="shared" si="7"/>
        <v>☕Coffee</v>
      </c>
      <c r="M213" s="36" t="s">
        <v>45</v>
      </c>
      <c r="N213" s="36" t="s">
        <v>52</v>
      </c>
      <c r="O213" s="42">
        <v>30</v>
      </c>
      <c r="P213" s="42">
        <v>266</v>
      </c>
      <c r="Q213" s="36" t="s">
        <v>64</v>
      </c>
      <c r="R213" s="42">
        <v>100</v>
      </c>
      <c r="S213" s="42">
        <v>140</v>
      </c>
      <c r="T213" s="42">
        <v>30</v>
      </c>
      <c r="U213" s="37">
        <v>240</v>
      </c>
      <c r="V213" s="42">
        <v>125</v>
      </c>
      <c r="W213" s="36" t="s">
        <v>35</v>
      </c>
    </row>
    <row r="214" spans="1:23" x14ac:dyDescent="0.35">
      <c r="A214" s="36">
        <v>951</v>
      </c>
      <c r="B214" s="37">
        <v>154</v>
      </c>
      <c r="C214" s="38">
        <v>-17</v>
      </c>
      <c r="D214" s="39">
        <v>42127</v>
      </c>
      <c r="E214" s="40">
        <v>42125</v>
      </c>
      <c r="F214" s="41">
        <v>3654</v>
      </c>
      <c r="G214" s="21">
        <v>-24</v>
      </c>
      <c r="H214" s="36" t="s">
        <v>21</v>
      </c>
      <c r="I214" s="36" t="s">
        <v>36</v>
      </c>
      <c r="J214" s="36" t="str">
        <f t="shared" si="8"/>
        <v>🍃Leaves</v>
      </c>
      <c r="K214" s="36" t="s">
        <v>23</v>
      </c>
      <c r="L214" s="6" t="str">
        <f t="shared" si="7"/>
        <v>☕Coffee</v>
      </c>
      <c r="M214" s="36" t="s">
        <v>45</v>
      </c>
      <c r="N214" s="36" t="s">
        <v>46</v>
      </c>
      <c r="O214" s="42">
        <v>-117</v>
      </c>
      <c r="P214" s="42">
        <v>130</v>
      </c>
      <c r="Q214" s="36" t="s">
        <v>38</v>
      </c>
      <c r="R214" s="42">
        <v>220</v>
      </c>
      <c r="S214" s="42">
        <v>-30</v>
      </c>
      <c r="T214" s="42">
        <v>-100</v>
      </c>
      <c r="U214" s="37">
        <v>190</v>
      </c>
      <c r="V214" s="42">
        <v>93</v>
      </c>
      <c r="W214" s="36" t="s">
        <v>27</v>
      </c>
    </row>
    <row r="215" spans="1:23" x14ac:dyDescent="0.35">
      <c r="A215" s="36">
        <v>818</v>
      </c>
      <c r="B215" s="37">
        <v>122</v>
      </c>
      <c r="C215" s="38">
        <v>-14</v>
      </c>
      <c r="D215" s="39">
        <v>42188</v>
      </c>
      <c r="E215" s="40">
        <v>42126</v>
      </c>
      <c r="F215" s="41">
        <v>2555</v>
      </c>
      <c r="G215" s="21">
        <v>-13</v>
      </c>
      <c r="H215" s="36" t="s">
        <v>21</v>
      </c>
      <c r="I215" s="36" t="s">
        <v>36</v>
      </c>
      <c r="J215" s="36" t="str">
        <f t="shared" si="8"/>
        <v>🍃Leaves</v>
      </c>
      <c r="K215" s="36" t="s">
        <v>23</v>
      </c>
      <c r="L215" s="6" t="str">
        <f t="shared" si="7"/>
        <v>☕Coffee</v>
      </c>
      <c r="M215" s="36" t="s">
        <v>45</v>
      </c>
      <c r="N215" s="36" t="s">
        <v>50</v>
      </c>
      <c r="O215" s="42">
        <v>-74</v>
      </c>
      <c r="P215" s="42">
        <v>109</v>
      </c>
      <c r="Q215" s="36" t="s">
        <v>38</v>
      </c>
      <c r="R215" s="42">
        <v>170</v>
      </c>
      <c r="S215" s="42">
        <v>-20</v>
      </c>
      <c r="T215" s="42">
        <v>-60</v>
      </c>
      <c r="U215" s="37">
        <v>150</v>
      </c>
      <c r="V215" s="42">
        <v>61</v>
      </c>
      <c r="W215" s="36" t="s">
        <v>35</v>
      </c>
    </row>
    <row r="216" spans="1:23" x14ac:dyDescent="0.35">
      <c r="A216" s="36">
        <v>626</v>
      </c>
      <c r="B216" s="37">
        <v>260</v>
      </c>
      <c r="C216" s="38">
        <v>-223</v>
      </c>
      <c r="D216" s="39">
        <v>42219</v>
      </c>
      <c r="E216" s="40">
        <v>42127</v>
      </c>
      <c r="F216" s="41">
        <v>2548</v>
      </c>
      <c r="G216" s="21">
        <v>390</v>
      </c>
      <c r="H216" s="36" t="s">
        <v>21</v>
      </c>
      <c r="I216" s="36" t="s">
        <v>36</v>
      </c>
      <c r="J216" s="36" t="str">
        <f t="shared" si="8"/>
        <v>🍃Leaves</v>
      </c>
      <c r="K216" s="36" t="s">
        <v>23</v>
      </c>
      <c r="L216" s="6" t="str">
        <f t="shared" si="7"/>
        <v>☕Coffee</v>
      </c>
      <c r="M216" s="36" t="s">
        <v>45</v>
      </c>
      <c r="N216" s="36" t="s">
        <v>52</v>
      </c>
      <c r="O216" s="42">
        <v>247</v>
      </c>
      <c r="P216" s="42">
        <v>650</v>
      </c>
      <c r="Q216" s="36" t="s">
        <v>38</v>
      </c>
      <c r="R216" s="42">
        <v>380</v>
      </c>
      <c r="S216" s="42">
        <v>580</v>
      </c>
      <c r="T216" s="42">
        <v>470</v>
      </c>
      <c r="U216" s="37">
        <v>960</v>
      </c>
      <c r="V216" s="42">
        <v>143</v>
      </c>
      <c r="W216" s="36" t="s">
        <v>35</v>
      </c>
    </row>
    <row r="217" spans="1:23" x14ac:dyDescent="0.35">
      <c r="A217" s="36">
        <v>971</v>
      </c>
      <c r="B217" s="37">
        <v>43</v>
      </c>
      <c r="C217" s="38">
        <v>-51</v>
      </c>
      <c r="D217" s="36" t="s">
        <v>602</v>
      </c>
      <c r="E217" s="40">
        <v>42128</v>
      </c>
      <c r="F217" s="41">
        <v>419</v>
      </c>
      <c r="G217" s="21">
        <v>64</v>
      </c>
      <c r="H217" s="36" t="s">
        <v>39</v>
      </c>
      <c r="I217" s="36" t="s">
        <v>36</v>
      </c>
      <c r="J217" s="36" t="str">
        <f t="shared" si="8"/>
        <v>🍃Leaves</v>
      </c>
      <c r="K217" s="36" t="s">
        <v>23</v>
      </c>
      <c r="L217" s="6" t="str">
        <f t="shared" si="7"/>
        <v>☕Coffee</v>
      </c>
      <c r="M217" s="36" t="s">
        <v>45</v>
      </c>
      <c r="N217" s="36" t="s">
        <v>46</v>
      </c>
      <c r="O217" s="42">
        <v>29</v>
      </c>
      <c r="P217" s="42">
        <v>107</v>
      </c>
      <c r="Q217" s="36" t="s">
        <v>59</v>
      </c>
      <c r="R217" s="42">
        <v>50</v>
      </c>
      <c r="S217" s="42">
        <v>100</v>
      </c>
      <c r="T217" s="42">
        <v>80</v>
      </c>
      <c r="U217" s="37">
        <v>150</v>
      </c>
      <c r="V217" s="42">
        <v>35</v>
      </c>
      <c r="W217" s="36" t="s">
        <v>27</v>
      </c>
    </row>
    <row r="218" spans="1:23" x14ac:dyDescent="0.35">
      <c r="A218" s="36">
        <v>435</v>
      </c>
      <c r="B218" s="37">
        <v>79</v>
      </c>
      <c r="C218" s="38">
        <v>-86</v>
      </c>
      <c r="D218" s="36" t="s">
        <v>603</v>
      </c>
      <c r="E218" s="40">
        <v>42129</v>
      </c>
      <c r="F218" s="41">
        <v>593</v>
      </c>
      <c r="G218" s="21">
        <v>98</v>
      </c>
      <c r="H218" s="36" t="s">
        <v>39</v>
      </c>
      <c r="I218" s="36" t="s">
        <v>36</v>
      </c>
      <c r="J218" s="36" t="str">
        <f t="shared" si="8"/>
        <v>🍃Leaves</v>
      </c>
      <c r="K218" s="36" t="s">
        <v>23</v>
      </c>
      <c r="L218" s="6" t="str">
        <f t="shared" si="7"/>
        <v>☕Coffee</v>
      </c>
      <c r="M218" s="36" t="s">
        <v>45</v>
      </c>
      <c r="N218" s="36" t="s">
        <v>46</v>
      </c>
      <c r="O218" s="42">
        <v>34</v>
      </c>
      <c r="P218" s="42">
        <v>177</v>
      </c>
      <c r="Q218" s="36" t="s">
        <v>49</v>
      </c>
      <c r="R218" s="42">
        <v>100</v>
      </c>
      <c r="S218" s="42">
        <v>160</v>
      </c>
      <c r="T218" s="42">
        <v>120</v>
      </c>
      <c r="U218" s="37">
        <v>260</v>
      </c>
      <c r="V218" s="42">
        <v>64</v>
      </c>
      <c r="W218" s="36" t="s">
        <v>27</v>
      </c>
    </row>
    <row r="219" spans="1:23" x14ac:dyDescent="0.35">
      <c r="A219" s="36">
        <v>425</v>
      </c>
      <c r="B219" s="37">
        <v>96</v>
      </c>
      <c r="C219" s="38">
        <v>-83</v>
      </c>
      <c r="D219" s="36" t="s">
        <v>604</v>
      </c>
      <c r="E219" s="40">
        <v>42130</v>
      </c>
      <c r="F219" s="41">
        <v>683</v>
      </c>
      <c r="G219" s="21">
        <v>134</v>
      </c>
      <c r="H219" s="36" t="s">
        <v>39</v>
      </c>
      <c r="I219" s="36" t="s">
        <v>36</v>
      </c>
      <c r="J219" s="36" t="str">
        <f t="shared" si="8"/>
        <v>🍃Leaves</v>
      </c>
      <c r="K219" s="36" t="s">
        <v>23</v>
      </c>
      <c r="L219" s="6" t="str">
        <f t="shared" si="7"/>
        <v>☕Coffee</v>
      </c>
      <c r="M219" s="36" t="s">
        <v>45</v>
      </c>
      <c r="N219" s="36" t="s">
        <v>46</v>
      </c>
      <c r="O219" s="42">
        <v>17</v>
      </c>
      <c r="P219" s="42">
        <v>230</v>
      </c>
      <c r="Q219" s="36" t="s">
        <v>67</v>
      </c>
      <c r="R219" s="42">
        <v>140</v>
      </c>
      <c r="S219" s="42">
        <v>190</v>
      </c>
      <c r="T219" s="42">
        <v>100</v>
      </c>
      <c r="U219" s="37">
        <v>330</v>
      </c>
      <c r="V219" s="42">
        <v>117</v>
      </c>
      <c r="W219" s="36" t="s">
        <v>27</v>
      </c>
    </row>
    <row r="220" spans="1:23" x14ac:dyDescent="0.35">
      <c r="A220" s="36">
        <v>971</v>
      </c>
      <c r="B220" s="37">
        <v>51</v>
      </c>
      <c r="C220" s="38">
        <v>-55</v>
      </c>
      <c r="D220" s="36" t="s">
        <v>607</v>
      </c>
      <c r="E220" s="40">
        <v>42131</v>
      </c>
      <c r="F220" s="41">
        <v>503</v>
      </c>
      <c r="G220" s="21">
        <v>71</v>
      </c>
      <c r="H220" s="36" t="s">
        <v>39</v>
      </c>
      <c r="I220" s="36" t="s">
        <v>36</v>
      </c>
      <c r="J220" s="36" t="str">
        <f t="shared" si="8"/>
        <v>🍃Leaves</v>
      </c>
      <c r="K220" s="36" t="s">
        <v>23</v>
      </c>
      <c r="L220" s="6" t="str">
        <f t="shared" si="7"/>
        <v>☕Coffee</v>
      </c>
      <c r="M220" s="36" t="s">
        <v>45</v>
      </c>
      <c r="N220" s="36" t="s">
        <v>50</v>
      </c>
      <c r="O220" s="42">
        <v>-5</v>
      </c>
      <c r="P220" s="42">
        <v>122</v>
      </c>
      <c r="Q220" s="36" t="s">
        <v>59</v>
      </c>
      <c r="R220" s="42">
        <v>70</v>
      </c>
      <c r="S220" s="42">
        <v>100</v>
      </c>
      <c r="T220" s="42">
        <v>50</v>
      </c>
      <c r="U220" s="37">
        <v>170</v>
      </c>
      <c r="V220" s="42">
        <v>76</v>
      </c>
      <c r="W220" s="36" t="s">
        <v>35</v>
      </c>
    </row>
    <row r="221" spans="1:23" x14ac:dyDescent="0.35">
      <c r="A221" s="36">
        <v>435</v>
      </c>
      <c r="B221" s="37">
        <v>65</v>
      </c>
      <c r="C221" s="38">
        <v>-54</v>
      </c>
      <c r="D221" s="36" t="s">
        <v>608</v>
      </c>
      <c r="E221" s="40">
        <v>42132</v>
      </c>
      <c r="F221" s="41">
        <v>1053</v>
      </c>
      <c r="G221" s="21">
        <v>77</v>
      </c>
      <c r="H221" s="36" t="s">
        <v>39</v>
      </c>
      <c r="I221" s="36" t="s">
        <v>36</v>
      </c>
      <c r="J221" s="36" t="str">
        <f t="shared" si="8"/>
        <v>🍃Leaves</v>
      </c>
      <c r="K221" s="36" t="s">
        <v>23</v>
      </c>
      <c r="L221" s="6" t="str">
        <f t="shared" si="7"/>
        <v>☕Coffee</v>
      </c>
      <c r="M221" s="36" t="s">
        <v>45</v>
      </c>
      <c r="N221" s="36" t="s">
        <v>50</v>
      </c>
      <c r="O221" s="42">
        <v>36</v>
      </c>
      <c r="P221" s="42">
        <v>142</v>
      </c>
      <c r="Q221" s="36" t="s">
        <v>49</v>
      </c>
      <c r="R221" s="42">
        <v>90</v>
      </c>
      <c r="S221" s="42">
        <v>110</v>
      </c>
      <c r="T221" s="42">
        <v>90</v>
      </c>
      <c r="U221" s="37">
        <v>200</v>
      </c>
      <c r="V221" s="42">
        <v>41</v>
      </c>
      <c r="W221" s="36" t="s">
        <v>35</v>
      </c>
    </row>
    <row r="222" spans="1:23" x14ac:dyDescent="0.35">
      <c r="A222" s="36">
        <v>971</v>
      </c>
      <c r="B222" s="37">
        <v>60</v>
      </c>
      <c r="C222" s="38">
        <v>-69</v>
      </c>
      <c r="D222" s="36" t="s">
        <v>609</v>
      </c>
      <c r="E222" s="40">
        <v>42133</v>
      </c>
      <c r="F222" s="41">
        <v>463</v>
      </c>
      <c r="G222" s="21">
        <v>84</v>
      </c>
      <c r="H222" s="36" t="s">
        <v>39</v>
      </c>
      <c r="I222" s="36" t="s">
        <v>36</v>
      </c>
      <c r="J222" s="36" t="str">
        <f t="shared" si="8"/>
        <v>🍃Leaves</v>
      </c>
      <c r="K222" s="36" t="s">
        <v>23</v>
      </c>
      <c r="L222" s="6" t="str">
        <f t="shared" si="7"/>
        <v>☕Coffee</v>
      </c>
      <c r="M222" s="36" t="s">
        <v>45</v>
      </c>
      <c r="N222" s="36" t="s">
        <v>52</v>
      </c>
      <c r="O222" s="42">
        <v>21</v>
      </c>
      <c r="P222" s="42">
        <v>144</v>
      </c>
      <c r="Q222" s="36" t="s">
        <v>59</v>
      </c>
      <c r="R222" s="42">
        <v>80</v>
      </c>
      <c r="S222" s="42">
        <v>130</v>
      </c>
      <c r="T222" s="42">
        <v>90</v>
      </c>
      <c r="U222" s="37">
        <v>210</v>
      </c>
      <c r="V222" s="42">
        <v>63</v>
      </c>
      <c r="W222" s="36" t="s">
        <v>35</v>
      </c>
    </row>
    <row r="223" spans="1:23" x14ac:dyDescent="0.35">
      <c r="A223" s="36">
        <v>435</v>
      </c>
      <c r="B223" s="37">
        <v>47</v>
      </c>
      <c r="C223" s="38">
        <v>-58</v>
      </c>
      <c r="D223" s="36" t="s">
        <v>610</v>
      </c>
      <c r="E223" s="40">
        <v>42134</v>
      </c>
      <c r="F223" s="41">
        <v>375</v>
      </c>
      <c r="G223" s="21">
        <v>64</v>
      </c>
      <c r="H223" s="36" t="s">
        <v>39</v>
      </c>
      <c r="I223" s="36" t="s">
        <v>36</v>
      </c>
      <c r="J223" s="36" t="str">
        <f t="shared" si="8"/>
        <v>🍃Leaves</v>
      </c>
      <c r="K223" s="36" t="s">
        <v>23</v>
      </c>
      <c r="L223" s="6" t="str">
        <f t="shared" si="7"/>
        <v>☕Coffee</v>
      </c>
      <c r="M223" s="36" t="s">
        <v>45</v>
      </c>
      <c r="N223" s="36" t="s">
        <v>52</v>
      </c>
      <c r="O223" s="42">
        <v>22</v>
      </c>
      <c r="P223" s="42">
        <v>111</v>
      </c>
      <c r="Q223" s="36" t="s">
        <v>49</v>
      </c>
      <c r="R223" s="42">
        <v>50</v>
      </c>
      <c r="S223" s="42">
        <v>100</v>
      </c>
      <c r="T223" s="42">
        <v>80</v>
      </c>
      <c r="U223" s="37">
        <v>150</v>
      </c>
      <c r="V223" s="42">
        <v>42</v>
      </c>
      <c r="W223" s="36" t="s">
        <v>35</v>
      </c>
    </row>
    <row r="224" spans="1:23" x14ac:dyDescent="0.35">
      <c r="A224" s="36">
        <v>206</v>
      </c>
      <c r="B224" s="37">
        <v>68</v>
      </c>
      <c r="C224" s="38">
        <v>-54</v>
      </c>
      <c r="D224" s="36" t="s">
        <v>611</v>
      </c>
      <c r="E224" s="40">
        <v>42135</v>
      </c>
      <c r="F224" s="41">
        <v>438</v>
      </c>
      <c r="G224" s="21">
        <v>99</v>
      </c>
      <c r="H224" s="36" t="s">
        <v>39</v>
      </c>
      <c r="I224" s="36" t="s">
        <v>36</v>
      </c>
      <c r="J224" s="36" t="str">
        <f t="shared" si="8"/>
        <v>🍃Leaves</v>
      </c>
      <c r="K224" s="36" t="s">
        <v>23</v>
      </c>
      <c r="L224" s="6" t="str">
        <f t="shared" si="7"/>
        <v>☕Coffee</v>
      </c>
      <c r="M224" s="36" t="s">
        <v>45</v>
      </c>
      <c r="N224" s="36" t="s">
        <v>52</v>
      </c>
      <c r="O224" s="42">
        <v>56</v>
      </c>
      <c r="P224" s="42">
        <v>167</v>
      </c>
      <c r="Q224" s="36" t="s">
        <v>67</v>
      </c>
      <c r="R224" s="42">
        <v>90</v>
      </c>
      <c r="S224" s="42">
        <v>140</v>
      </c>
      <c r="T224" s="42">
        <v>110</v>
      </c>
      <c r="U224" s="37">
        <v>230</v>
      </c>
      <c r="V224" s="42">
        <v>43</v>
      </c>
      <c r="W224" s="36" t="s">
        <v>35</v>
      </c>
    </row>
    <row r="225" spans="1:23" x14ac:dyDescent="0.35">
      <c r="A225" s="36">
        <v>909</v>
      </c>
      <c r="B225" s="37">
        <v>173</v>
      </c>
      <c r="C225" s="38">
        <v>3</v>
      </c>
      <c r="D225" s="39">
        <v>42189</v>
      </c>
      <c r="E225" s="40">
        <v>42136</v>
      </c>
      <c r="F225" s="41">
        <v>3909</v>
      </c>
      <c r="G225" s="21">
        <v>-27</v>
      </c>
      <c r="H225" s="36" t="s">
        <v>21</v>
      </c>
      <c r="I225" s="36" t="s">
        <v>36</v>
      </c>
      <c r="J225" s="36" t="str">
        <f t="shared" si="8"/>
        <v>🍃Leaves</v>
      </c>
      <c r="K225" s="36" t="s">
        <v>23</v>
      </c>
      <c r="L225" s="6" t="str">
        <f t="shared" si="7"/>
        <v>☕Coffee</v>
      </c>
      <c r="M225" s="36" t="s">
        <v>45</v>
      </c>
      <c r="N225" s="36" t="s">
        <v>46</v>
      </c>
      <c r="O225" s="42">
        <v>-127</v>
      </c>
      <c r="P225" s="42">
        <v>146</v>
      </c>
      <c r="Q225" s="36" t="s">
        <v>38</v>
      </c>
      <c r="R225" s="42">
        <v>200</v>
      </c>
      <c r="S225" s="42">
        <v>-30</v>
      </c>
      <c r="T225" s="42">
        <v>-130</v>
      </c>
      <c r="U225" s="37">
        <v>170</v>
      </c>
      <c r="V225" s="42">
        <v>100</v>
      </c>
      <c r="W225" s="36" t="s">
        <v>27</v>
      </c>
    </row>
    <row r="226" spans="1:23" x14ac:dyDescent="0.35">
      <c r="A226" s="36">
        <v>619</v>
      </c>
      <c r="B226" s="37">
        <v>113</v>
      </c>
      <c r="C226" s="38">
        <v>-6</v>
      </c>
      <c r="D226" s="39">
        <v>42251</v>
      </c>
      <c r="E226" s="40">
        <v>42137</v>
      </c>
      <c r="F226" s="41">
        <v>2758</v>
      </c>
      <c r="G226" s="21">
        <v>3</v>
      </c>
      <c r="H226" s="36" t="s">
        <v>21</v>
      </c>
      <c r="I226" s="36" t="s">
        <v>36</v>
      </c>
      <c r="J226" s="36" t="str">
        <f t="shared" si="8"/>
        <v>🍃Leaves</v>
      </c>
      <c r="K226" s="36" t="s">
        <v>23</v>
      </c>
      <c r="L226" s="6" t="str">
        <f t="shared" si="7"/>
        <v>☕Coffee</v>
      </c>
      <c r="M226" s="36" t="s">
        <v>45</v>
      </c>
      <c r="N226" s="36" t="s">
        <v>50</v>
      </c>
      <c r="O226" s="42">
        <v>-56</v>
      </c>
      <c r="P226" s="42">
        <v>116</v>
      </c>
      <c r="Q226" s="36" t="s">
        <v>38</v>
      </c>
      <c r="R226" s="42">
        <v>130</v>
      </c>
      <c r="S226" s="42">
        <v>0</v>
      </c>
      <c r="T226" s="42">
        <v>-50</v>
      </c>
      <c r="U226" s="37">
        <v>130</v>
      </c>
      <c r="V226" s="42">
        <v>59</v>
      </c>
      <c r="W226" s="36" t="s">
        <v>35</v>
      </c>
    </row>
    <row r="227" spans="1:23" x14ac:dyDescent="0.35">
      <c r="A227" s="36">
        <v>951</v>
      </c>
      <c r="B227" s="37">
        <v>249</v>
      </c>
      <c r="C227" s="38">
        <v>-75</v>
      </c>
      <c r="D227" s="39">
        <v>42281</v>
      </c>
      <c r="E227" s="40">
        <v>42138</v>
      </c>
      <c r="F227" s="41">
        <v>2580</v>
      </c>
      <c r="G227" s="21">
        <v>374</v>
      </c>
      <c r="H227" s="36" t="s">
        <v>21</v>
      </c>
      <c r="I227" s="36" t="s">
        <v>36</v>
      </c>
      <c r="J227" s="36" t="str">
        <f t="shared" si="8"/>
        <v>🍃Leaves</v>
      </c>
      <c r="K227" s="36" t="s">
        <v>23</v>
      </c>
      <c r="L227" s="6" t="str">
        <f t="shared" si="7"/>
        <v>☕Coffee</v>
      </c>
      <c r="M227" s="36" t="s">
        <v>45</v>
      </c>
      <c r="N227" s="36" t="s">
        <v>52</v>
      </c>
      <c r="O227" s="42">
        <v>235</v>
      </c>
      <c r="P227" s="42">
        <v>623</v>
      </c>
      <c r="Q227" s="36" t="s">
        <v>38</v>
      </c>
      <c r="R227" s="42">
        <v>290</v>
      </c>
      <c r="S227" s="42">
        <v>450</v>
      </c>
      <c r="T227" s="42">
        <v>310</v>
      </c>
      <c r="U227" s="37">
        <v>740</v>
      </c>
      <c r="V227" s="42">
        <v>139</v>
      </c>
      <c r="W227" s="36" t="s">
        <v>35</v>
      </c>
    </row>
    <row r="228" spans="1:23" x14ac:dyDescent="0.35">
      <c r="A228" s="36">
        <v>801</v>
      </c>
      <c r="B228" s="37">
        <v>82</v>
      </c>
      <c r="C228" s="38">
        <v>-22</v>
      </c>
      <c r="D228" s="36" t="s">
        <v>623</v>
      </c>
      <c r="E228" s="40">
        <v>42139</v>
      </c>
      <c r="F228" s="41">
        <v>601</v>
      </c>
      <c r="G228" s="21">
        <v>102</v>
      </c>
      <c r="H228" s="36" t="s">
        <v>39</v>
      </c>
      <c r="I228" s="36" t="s">
        <v>36</v>
      </c>
      <c r="J228" s="36" t="str">
        <f t="shared" si="8"/>
        <v>🍃Leaves</v>
      </c>
      <c r="K228" s="36" t="s">
        <v>23</v>
      </c>
      <c r="L228" s="6" t="str">
        <f t="shared" si="7"/>
        <v>☕Coffee</v>
      </c>
      <c r="M228" s="36" t="s">
        <v>45</v>
      </c>
      <c r="N228" s="36" t="s">
        <v>46</v>
      </c>
      <c r="O228" s="42">
        <v>38</v>
      </c>
      <c r="P228" s="42">
        <v>184</v>
      </c>
      <c r="Q228" s="36" t="s">
        <v>49</v>
      </c>
      <c r="R228" s="42">
        <v>90</v>
      </c>
      <c r="S228" s="42">
        <v>120</v>
      </c>
      <c r="T228" s="42">
        <v>60</v>
      </c>
      <c r="U228" s="37">
        <v>210</v>
      </c>
      <c r="V228" s="42">
        <v>64</v>
      </c>
      <c r="W228" s="36" t="s">
        <v>27</v>
      </c>
    </row>
    <row r="229" spans="1:23" x14ac:dyDescent="0.35">
      <c r="A229" s="36">
        <v>253</v>
      </c>
      <c r="B229" s="37">
        <v>94</v>
      </c>
      <c r="C229" s="38">
        <v>-24</v>
      </c>
      <c r="D229" s="36" t="s">
        <v>624</v>
      </c>
      <c r="E229" s="40">
        <v>42140</v>
      </c>
      <c r="F229" s="41">
        <v>694</v>
      </c>
      <c r="G229" s="21">
        <v>130</v>
      </c>
      <c r="H229" s="36" t="s">
        <v>39</v>
      </c>
      <c r="I229" s="36" t="s">
        <v>36</v>
      </c>
      <c r="J229" s="36" t="str">
        <f t="shared" si="8"/>
        <v>🍃Leaves</v>
      </c>
      <c r="K229" s="36" t="s">
        <v>23</v>
      </c>
      <c r="L229" s="6" t="str">
        <f t="shared" si="7"/>
        <v>☕Coffee</v>
      </c>
      <c r="M229" s="36" t="s">
        <v>45</v>
      </c>
      <c r="N229" s="36" t="s">
        <v>46</v>
      </c>
      <c r="O229" s="42">
        <v>16</v>
      </c>
      <c r="P229" s="42">
        <v>224</v>
      </c>
      <c r="Q229" s="36" t="s">
        <v>67</v>
      </c>
      <c r="R229" s="42">
        <v>110</v>
      </c>
      <c r="S229" s="42">
        <v>150</v>
      </c>
      <c r="T229" s="42">
        <v>40</v>
      </c>
      <c r="U229" s="37">
        <v>260</v>
      </c>
      <c r="V229" s="42">
        <v>114</v>
      </c>
      <c r="W229" s="36" t="s">
        <v>27</v>
      </c>
    </row>
    <row r="230" spans="1:23" x14ac:dyDescent="0.35">
      <c r="A230" s="36">
        <v>801</v>
      </c>
      <c r="B230" s="37">
        <v>69</v>
      </c>
      <c r="C230" s="38">
        <v>-11</v>
      </c>
      <c r="D230" s="36" t="s">
        <v>626</v>
      </c>
      <c r="E230" s="40">
        <v>42141</v>
      </c>
      <c r="F230" s="41">
        <v>1060</v>
      </c>
      <c r="G230" s="21">
        <v>81</v>
      </c>
      <c r="H230" s="36" t="s">
        <v>39</v>
      </c>
      <c r="I230" s="36" t="s">
        <v>36</v>
      </c>
      <c r="J230" s="36" t="str">
        <f t="shared" si="8"/>
        <v>🍃Leaves</v>
      </c>
      <c r="K230" s="36" t="s">
        <v>23</v>
      </c>
      <c r="L230" s="6" t="str">
        <f t="shared" si="7"/>
        <v>☕Coffee</v>
      </c>
      <c r="M230" s="36" t="s">
        <v>45</v>
      </c>
      <c r="N230" s="36" t="s">
        <v>50</v>
      </c>
      <c r="O230" s="42">
        <v>39</v>
      </c>
      <c r="P230" s="42">
        <v>150</v>
      </c>
      <c r="Q230" s="36" t="s">
        <v>49</v>
      </c>
      <c r="R230" s="42">
        <v>80</v>
      </c>
      <c r="S230" s="42">
        <v>90</v>
      </c>
      <c r="T230" s="42">
        <v>50</v>
      </c>
      <c r="U230" s="37">
        <v>170</v>
      </c>
      <c r="V230" s="42">
        <v>42</v>
      </c>
      <c r="W230" s="36" t="s">
        <v>35</v>
      </c>
    </row>
    <row r="231" spans="1:23" x14ac:dyDescent="0.35">
      <c r="A231" s="36">
        <v>971</v>
      </c>
      <c r="B231" s="37">
        <v>53</v>
      </c>
      <c r="C231" s="38">
        <v>-26</v>
      </c>
      <c r="D231" s="36" t="s">
        <v>627</v>
      </c>
      <c r="E231" s="40">
        <v>42142</v>
      </c>
      <c r="F231" s="41">
        <v>470</v>
      </c>
      <c r="G231" s="21">
        <v>75</v>
      </c>
      <c r="H231" s="36" t="s">
        <v>39</v>
      </c>
      <c r="I231" s="36" t="s">
        <v>36</v>
      </c>
      <c r="J231" s="36" t="str">
        <f t="shared" si="8"/>
        <v>🍃Leaves</v>
      </c>
      <c r="K231" s="36" t="s">
        <v>23</v>
      </c>
      <c r="L231" s="6" t="str">
        <f t="shared" si="7"/>
        <v>☕Coffee</v>
      </c>
      <c r="M231" s="36" t="s">
        <v>45</v>
      </c>
      <c r="N231" s="36" t="s">
        <v>52</v>
      </c>
      <c r="O231" s="42">
        <v>14</v>
      </c>
      <c r="P231" s="42">
        <v>128</v>
      </c>
      <c r="Q231" s="36" t="s">
        <v>59</v>
      </c>
      <c r="R231" s="42">
        <v>60</v>
      </c>
      <c r="S231" s="42">
        <v>90</v>
      </c>
      <c r="T231" s="42">
        <v>40</v>
      </c>
      <c r="U231" s="37">
        <v>150</v>
      </c>
      <c r="V231" s="42">
        <v>61</v>
      </c>
      <c r="W231" s="36" t="s">
        <v>35</v>
      </c>
    </row>
    <row r="232" spans="1:23" x14ac:dyDescent="0.35">
      <c r="A232" s="36">
        <v>425</v>
      </c>
      <c r="B232" s="37">
        <v>63</v>
      </c>
      <c r="C232" s="38">
        <v>-20</v>
      </c>
      <c r="D232" s="36" t="s">
        <v>628</v>
      </c>
      <c r="E232" s="40">
        <v>42143</v>
      </c>
      <c r="F232" s="41">
        <v>446</v>
      </c>
      <c r="G232" s="21">
        <v>93</v>
      </c>
      <c r="H232" s="36" t="s">
        <v>39</v>
      </c>
      <c r="I232" s="36" t="s">
        <v>36</v>
      </c>
      <c r="J232" s="36" t="str">
        <f t="shared" si="8"/>
        <v>🍃Leaves</v>
      </c>
      <c r="K232" s="36" t="s">
        <v>23</v>
      </c>
      <c r="L232" s="6" t="str">
        <f t="shared" si="7"/>
        <v>☕Coffee</v>
      </c>
      <c r="M232" s="36" t="s">
        <v>45</v>
      </c>
      <c r="N232" s="36" t="s">
        <v>52</v>
      </c>
      <c r="O232" s="42">
        <v>50</v>
      </c>
      <c r="P232" s="42">
        <v>156</v>
      </c>
      <c r="Q232" s="36" t="s">
        <v>67</v>
      </c>
      <c r="R232" s="42">
        <v>70</v>
      </c>
      <c r="S232" s="42">
        <v>110</v>
      </c>
      <c r="T232" s="42">
        <v>70</v>
      </c>
      <c r="U232" s="37">
        <v>180</v>
      </c>
      <c r="V232" s="42">
        <v>43</v>
      </c>
      <c r="W232" s="36" t="s">
        <v>35</v>
      </c>
    </row>
    <row r="233" spans="1:23" x14ac:dyDescent="0.35">
      <c r="A233" s="36">
        <v>714</v>
      </c>
      <c r="B233" s="37">
        <v>224</v>
      </c>
      <c r="C233" s="38">
        <v>1</v>
      </c>
      <c r="D233" s="39">
        <v>42099</v>
      </c>
      <c r="E233" s="40">
        <v>42144</v>
      </c>
      <c r="F233" s="41">
        <v>4216</v>
      </c>
      <c r="G233" s="21">
        <v>-32</v>
      </c>
      <c r="H233" s="36" t="s">
        <v>21</v>
      </c>
      <c r="I233" s="36" t="s">
        <v>36</v>
      </c>
      <c r="J233" s="36" t="str">
        <f t="shared" si="8"/>
        <v>🍃Leaves</v>
      </c>
      <c r="K233" s="36" t="s">
        <v>23</v>
      </c>
      <c r="L233" s="6" t="str">
        <f t="shared" si="7"/>
        <v>☕Coffee</v>
      </c>
      <c r="M233" s="36" t="s">
        <v>45</v>
      </c>
      <c r="N233" s="36" t="s">
        <v>46</v>
      </c>
      <c r="O233" s="42">
        <v>-149</v>
      </c>
      <c r="P233" s="42">
        <v>192</v>
      </c>
      <c r="Q233" s="36" t="s">
        <v>38</v>
      </c>
      <c r="R233" s="42">
        <v>260</v>
      </c>
      <c r="S233" s="42">
        <v>-40</v>
      </c>
      <c r="T233" s="42">
        <v>-150</v>
      </c>
      <c r="U233" s="37">
        <v>220</v>
      </c>
      <c r="V233" s="42">
        <v>117</v>
      </c>
      <c r="W233" s="36" t="s">
        <v>27</v>
      </c>
    </row>
    <row r="234" spans="1:23" x14ac:dyDescent="0.35">
      <c r="A234" s="36">
        <v>951</v>
      </c>
      <c r="B234" s="37">
        <v>127</v>
      </c>
      <c r="C234" s="38">
        <v>2</v>
      </c>
      <c r="D234" s="39">
        <v>42160</v>
      </c>
      <c r="E234" s="40">
        <v>42145</v>
      </c>
      <c r="F234" s="41">
        <v>2947</v>
      </c>
      <c r="G234" s="21">
        <v>-25</v>
      </c>
      <c r="H234" s="36" t="s">
        <v>21</v>
      </c>
      <c r="I234" s="36" t="s">
        <v>36</v>
      </c>
      <c r="J234" s="36" t="str">
        <f t="shared" si="8"/>
        <v>🍃Leaves</v>
      </c>
      <c r="K234" s="36" t="s">
        <v>23</v>
      </c>
      <c r="L234" s="6" t="str">
        <f t="shared" si="7"/>
        <v>☕Coffee</v>
      </c>
      <c r="M234" s="36" t="s">
        <v>45</v>
      </c>
      <c r="N234" s="36" t="s">
        <v>50</v>
      </c>
      <c r="O234" s="42">
        <v>-88</v>
      </c>
      <c r="P234" s="42">
        <v>102</v>
      </c>
      <c r="Q234" s="36" t="s">
        <v>38</v>
      </c>
      <c r="R234" s="42">
        <v>150</v>
      </c>
      <c r="S234" s="42">
        <v>-30</v>
      </c>
      <c r="T234" s="42">
        <v>-90</v>
      </c>
      <c r="U234" s="37">
        <v>120</v>
      </c>
      <c r="V234" s="42">
        <v>63</v>
      </c>
      <c r="W234" s="36" t="s">
        <v>35</v>
      </c>
    </row>
    <row r="235" spans="1:23" x14ac:dyDescent="0.35">
      <c r="A235" s="36">
        <v>707</v>
      </c>
      <c r="B235" s="37">
        <v>279</v>
      </c>
      <c r="C235" s="38">
        <v>-79</v>
      </c>
      <c r="D235" s="39">
        <v>42190</v>
      </c>
      <c r="E235" s="40">
        <v>42146</v>
      </c>
      <c r="F235" s="41">
        <v>2642</v>
      </c>
      <c r="G235" s="21">
        <v>420</v>
      </c>
      <c r="H235" s="36" t="s">
        <v>21</v>
      </c>
      <c r="I235" s="36" t="s">
        <v>36</v>
      </c>
      <c r="J235" s="36" t="str">
        <f t="shared" si="8"/>
        <v>🍃Leaves</v>
      </c>
      <c r="K235" s="36" t="s">
        <v>23</v>
      </c>
      <c r="L235" s="6" t="str">
        <f t="shared" si="7"/>
        <v>☕Coffee</v>
      </c>
      <c r="M235" s="36" t="s">
        <v>45</v>
      </c>
      <c r="N235" s="36" t="s">
        <v>52</v>
      </c>
      <c r="O235" s="42">
        <v>271</v>
      </c>
      <c r="P235" s="42">
        <v>699</v>
      </c>
      <c r="Q235" s="36" t="s">
        <v>38</v>
      </c>
      <c r="R235" s="42">
        <v>330</v>
      </c>
      <c r="S235" s="42">
        <v>500</v>
      </c>
      <c r="T235" s="42">
        <v>350</v>
      </c>
      <c r="U235" s="37">
        <v>830</v>
      </c>
      <c r="V235" s="42">
        <v>149</v>
      </c>
      <c r="W235" s="36" t="s">
        <v>35</v>
      </c>
    </row>
    <row r="236" spans="1:23" x14ac:dyDescent="0.35">
      <c r="A236" s="36">
        <v>435</v>
      </c>
      <c r="B236" s="37">
        <v>68</v>
      </c>
      <c r="C236" s="38">
        <v>-24</v>
      </c>
      <c r="D236" s="36" t="s">
        <v>638</v>
      </c>
      <c r="E236" s="40">
        <v>42147</v>
      </c>
      <c r="F236" s="41">
        <v>619</v>
      </c>
      <c r="G236" s="21">
        <v>85</v>
      </c>
      <c r="H236" s="36" t="s">
        <v>39</v>
      </c>
      <c r="I236" s="36" t="s">
        <v>36</v>
      </c>
      <c r="J236" s="36" t="str">
        <f t="shared" si="8"/>
        <v>🍃Leaves</v>
      </c>
      <c r="K236" s="36" t="s">
        <v>23</v>
      </c>
      <c r="L236" s="6" t="str">
        <f t="shared" si="7"/>
        <v>☕Coffee</v>
      </c>
      <c r="M236" s="36" t="s">
        <v>45</v>
      </c>
      <c r="N236" s="36" t="s">
        <v>46</v>
      </c>
      <c r="O236" s="42">
        <v>26</v>
      </c>
      <c r="P236" s="42">
        <v>153</v>
      </c>
      <c r="Q236" s="36" t="s">
        <v>49</v>
      </c>
      <c r="R236" s="42">
        <v>80</v>
      </c>
      <c r="S236" s="42">
        <v>100</v>
      </c>
      <c r="T236" s="42">
        <v>50</v>
      </c>
      <c r="U236" s="37">
        <v>180</v>
      </c>
      <c r="V236" s="42">
        <v>59</v>
      </c>
      <c r="W236" s="36" t="s">
        <v>27</v>
      </c>
    </row>
    <row r="237" spans="1:23" x14ac:dyDescent="0.35">
      <c r="A237" s="36">
        <v>509</v>
      </c>
      <c r="B237" s="37">
        <v>105</v>
      </c>
      <c r="C237" s="38">
        <v>-30</v>
      </c>
      <c r="D237" s="36" t="s">
        <v>639</v>
      </c>
      <c r="E237" s="40">
        <v>42148</v>
      </c>
      <c r="F237" s="41">
        <v>716</v>
      </c>
      <c r="G237" s="21">
        <v>145</v>
      </c>
      <c r="H237" s="36" t="s">
        <v>39</v>
      </c>
      <c r="I237" s="36" t="s">
        <v>36</v>
      </c>
      <c r="J237" s="36" t="str">
        <f t="shared" si="8"/>
        <v>🍃Leaves</v>
      </c>
      <c r="K237" s="36" t="s">
        <v>23</v>
      </c>
      <c r="L237" s="6" t="str">
        <f t="shared" si="7"/>
        <v>☕Coffee</v>
      </c>
      <c r="M237" s="36" t="s">
        <v>45</v>
      </c>
      <c r="N237" s="36" t="s">
        <v>46</v>
      </c>
      <c r="O237" s="42">
        <v>20</v>
      </c>
      <c r="P237" s="42">
        <v>250</v>
      </c>
      <c r="Q237" s="36" t="s">
        <v>67</v>
      </c>
      <c r="R237" s="42">
        <v>120</v>
      </c>
      <c r="S237" s="42">
        <v>170</v>
      </c>
      <c r="T237" s="42">
        <v>50</v>
      </c>
      <c r="U237" s="37">
        <v>290</v>
      </c>
      <c r="V237" s="42">
        <v>125</v>
      </c>
      <c r="W237" s="36" t="s">
        <v>27</v>
      </c>
    </row>
    <row r="238" spans="1:23" x14ac:dyDescent="0.35">
      <c r="A238" s="36">
        <v>435</v>
      </c>
      <c r="B238" s="37">
        <v>63</v>
      </c>
      <c r="C238" s="38">
        <v>-14</v>
      </c>
      <c r="D238" s="36" t="s">
        <v>642</v>
      </c>
      <c r="E238" s="40">
        <v>42149</v>
      </c>
      <c r="F238" s="41">
        <v>1075</v>
      </c>
      <c r="G238" s="21">
        <v>76</v>
      </c>
      <c r="H238" s="36" t="s">
        <v>39</v>
      </c>
      <c r="I238" s="36" t="s">
        <v>36</v>
      </c>
      <c r="J238" s="36" t="str">
        <f t="shared" si="8"/>
        <v>🍃Leaves</v>
      </c>
      <c r="K238" s="36" t="s">
        <v>23</v>
      </c>
      <c r="L238" s="6" t="str">
        <f t="shared" si="7"/>
        <v>☕Coffee</v>
      </c>
      <c r="M238" s="36" t="s">
        <v>45</v>
      </c>
      <c r="N238" s="36" t="s">
        <v>50</v>
      </c>
      <c r="O238" s="42">
        <v>36</v>
      </c>
      <c r="P238" s="42">
        <v>139</v>
      </c>
      <c r="Q238" s="36" t="s">
        <v>49</v>
      </c>
      <c r="R238" s="42">
        <v>70</v>
      </c>
      <c r="S238" s="42">
        <v>90</v>
      </c>
      <c r="T238" s="42">
        <v>50</v>
      </c>
      <c r="U238" s="37">
        <v>160</v>
      </c>
      <c r="V238" s="42">
        <v>40</v>
      </c>
      <c r="W238" s="36" t="s">
        <v>35</v>
      </c>
    </row>
    <row r="239" spans="1:23" x14ac:dyDescent="0.35">
      <c r="A239" s="36">
        <v>253</v>
      </c>
      <c r="B239" s="37">
        <v>72</v>
      </c>
      <c r="C239" s="38">
        <v>-22</v>
      </c>
      <c r="D239" s="36" t="s">
        <v>643</v>
      </c>
      <c r="E239" s="40">
        <v>42150</v>
      </c>
      <c r="F239" s="41">
        <v>461</v>
      </c>
      <c r="G239" s="21">
        <v>104</v>
      </c>
      <c r="H239" s="36" t="s">
        <v>39</v>
      </c>
      <c r="I239" s="36" t="s">
        <v>36</v>
      </c>
      <c r="J239" s="36" t="str">
        <f t="shared" si="8"/>
        <v>🍃Leaves</v>
      </c>
      <c r="K239" s="36" t="s">
        <v>23</v>
      </c>
      <c r="L239" s="6" t="str">
        <f t="shared" si="7"/>
        <v>☕Coffee</v>
      </c>
      <c r="M239" s="36" t="s">
        <v>45</v>
      </c>
      <c r="N239" s="36" t="s">
        <v>52</v>
      </c>
      <c r="O239" s="42">
        <v>58</v>
      </c>
      <c r="P239" s="42">
        <v>176</v>
      </c>
      <c r="Q239" s="36" t="s">
        <v>67</v>
      </c>
      <c r="R239" s="42">
        <v>80</v>
      </c>
      <c r="S239" s="42">
        <v>120</v>
      </c>
      <c r="T239" s="42">
        <v>80</v>
      </c>
      <c r="U239" s="37">
        <v>200</v>
      </c>
      <c r="V239" s="42">
        <v>46</v>
      </c>
      <c r="W239" s="36" t="s">
        <v>35</v>
      </c>
    </row>
    <row r="240" spans="1:23" x14ac:dyDescent="0.35">
      <c r="A240" s="36">
        <v>650</v>
      </c>
      <c r="B240" s="37">
        <v>154</v>
      </c>
      <c r="C240" s="38">
        <v>-74</v>
      </c>
      <c r="D240" s="39">
        <v>42010</v>
      </c>
      <c r="E240" s="40">
        <v>42151</v>
      </c>
      <c r="F240" s="41">
        <v>3654</v>
      </c>
      <c r="G240" s="21">
        <v>-24</v>
      </c>
      <c r="H240" s="36" t="s">
        <v>21</v>
      </c>
      <c r="I240" s="36" t="s">
        <v>36</v>
      </c>
      <c r="J240" s="36" t="str">
        <f t="shared" si="8"/>
        <v>🍃Leaves</v>
      </c>
      <c r="K240" s="36" t="s">
        <v>23</v>
      </c>
      <c r="L240" s="6" t="str">
        <f t="shared" si="7"/>
        <v>☕Coffee</v>
      </c>
      <c r="M240" s="36" t="s">
        <v>45</v>
      </c>
      <c r="N240" s="36" t="s">
        <v>46</v>
      </c>
      <c r="O240" s="42">
        <v>-174</v>
      </c>
      <c r="P240" s="42">
        <v>139</v>
      </c>
      <c r="Q240" s="36" t="s">
        <v>38</v>
      </c>
      <c r="R240" s="42">
        <v>220</v>
      </c>
      <c r="S240" s="42">
        <v>-30</v>
      </c>
      <c r="T240" s="42">
        <v>-100</v>
      </c>
      <c r="U240" s="37">
        <v>190</v>
      </c>
      <c r="V240" s="42">
        <v>93</v>
      </c>
      <c r="W240" s="36" t="s">
        <v>27</v>
      </c>
    </row>
    <row r="241" spans="1:23" x14ac:dyDescent="0.35">
      <c r="A241" s="36">
        <v>909</v>
      </c>
      <c r="B241" s="37">
        <v>122</v>
      </c>
      <c r="C241" s="38">
        <v>-50</v>
      </c>
      <c r="D241" s="39">
        <v>42069</v>
      </c>
      <c r="E241" s="40">
        <v>42152</v>
      </c>
      <c r="F241" s="41">
        <v>2555</v>
      </c>
      <c r="G241" s="21">
        <v>-13</v>
      </c>
      <c r="H241" s="36" t="s">
        <v>21</v>
      </c>
      <c r="I241" s="36" t="s">
        <v>36</v>
      </c>
      <c r="J241" s="36" t="str">
        <f t="shared" si="8"/>
        <v>🍃Leaves</v>
      </c>
      <c r="K241" s="36" t="s">
        <v>23</v>
      </c>
      <c r="L241" s="6" t="str">
        <f t="shared" si="7"/>
        <v>☕Coffee</v>
      </c>
      <c r="M241" s="36" t="s">
        <v>45</v>
      </c>
      <c r="N241" s="36" t="s">
        <v>50</v>
      </c>
      <c r="O241" s="42">
        <v>-110</v>
      </c>
      <c r="P241" s="42">
        <v>116</v>
      </c>
      <c r="Q241" s="36" t="s">
        <v>38</v>
      </c>
      <c r="R241" s="42">
        <v>170</v>
      </c>
      <c r="S241" s="42">
        <v>-20</v>
      </c>
      <c r="T241" s="42">
        <v>-60</v>
      </c>
      <c r="U241" s="37">
        <v>150</v>
      </c>
      <c r="V241" s="42">
        <v>61</v>
      </c>
      <c r="W241" s="36" t="s">
        <v>35</v>
      </c>
    </row>
    <row r="242" spans="1:23" x14ac:dyDescent="0.35">
      <c r="A242" s="36">
        <v>818</v>
      </c>
      <c r="B242" s="37">
        <v>260</v>
      </c>
      <c r="C242" s="38">
        <v>-103</v>
      </c>
      <c r="D242" s="39">
        <v>42100</v>
      </c>
      <c r="E242" s="40">
        <v>42153</v>
      </c>
      <c r="F242" s="41">
        <v>2548</v>
      </c>
      <c r="G242" s="21">
        <v>390</v>
      </c>
      <c r="H242" s="36" t="s">
        <v>21</v>
      </c>
      <c r="I242" s="36" t="s">
        <v>36</v>
      </c>
      <c r="J242" s="36" t="str">
        <f t="shared" si="8"/>
        <v>🍃Leaves</v>
      </c>
      <c r="K242" s="36" t="s">
        <v>23</v>
      </c>
      <c r="L242" s="6" t="str">
        <f t="shared" si="7"/>
        <v>☕Coffee</v>
      </c>
      <c r="M242" s="36" t="s">
        <v>45</v>
      </c>
      <c r="N242" s="36" t="s">
        <v>52</v>
      </c>
      <c r="O242" s="42">
        <v>367</v>
      </c>
      <c r="P242" s="42">
        <v>693</v>
      </c>
      <c r="Q242" s="36" t="s">
        <v>38</v>
      </c>
      <c r="R242" s="42">
        <v>380</v>
      </c>
      <c r="S242" s="42">
        <v>580</v>
      </c>
      <c r="T242" s="42">
        <v>470</v>
      </c>
      <c r="U242" s="37">
        <v>960</v>
      </c>
      <c r="V242" s="42">
        <v>143</v>
      </c>
      <c r="W242" s="36" t="s">
        <v>35</v>
      </c>
    </row>
    <row r="243" spans="1:23" x14ac:dyDescent="0.35">
      <c r="A243" s="36">
        <v>971</v>
      </c>
      <c r="B243" s="37">
        <v>43</v>
      </c>
      <c r="C243" s="38">
        <v>-37</v>
      </c>
      <c r="D243" s="39">
        <v>42283</v>
      </c>
      <c r="E243" s="40">
        <v>42154</v>
      </c>
      <c r="F243" s="41">
        <v>419</v>
      </c>
      <c r="G243" s="21">
        <v>64</v>
      </c>
      <c r="H243" s="36" t="s">
        <v>39</v>
      </c>
      <c r="I243" s="36" t="s">
        <v>36</v>
      </c>
      <c r="J243" s="36" t="str">
        <f t="shared" si="8"/>
        <v>🍃Leaves</v>
      </c>
      <c r="K243" s="36" t="s">
        <v>23</v>
      </c>
      <c r="L243" s="6" t="str">
        <f t="shared" si="7"/>
        <v>☕Coffee</v>
      </c>
      <c r="M243" s="36" t="s">
        <v>45</v>
      </c>
      <c r="N243" s="36" t="s">
        <v>46</v>
      </c>
      <c r="O243" s="42">
        <v>43</v>
      </c>
      <c r="P243" s="42">
        <v>114</v>
      </c>
      <c r="Q243" s="36" t="s">
        <v>59</v>
      </c>
      <c r="R243" s="42">
        <v>50</v>
      </c>
      <c r="S243" s="42">
        <v>100</v>
      </c>
      <c r="T243" s="42">
        <v>80</v>
      </c>
      <c r="U243" s="37">
        <v>150</v>
      </c>
      <c r="V243" s="42">
        <v>35</v>
      </c>
      <c r="W243" s="36" t="s">
        <v>27</v>
      </c>
    </row>
    <row r="244" spans="1:23" x14ac:dyDescent="0.35">
      <c r="A244" s="36">
        <v>435</v>
      </c>
      <c r="B244" s="37">
        <v>79</v>
      </c>
      <c r="C244" s="38">
        <v>-70</v>
      </c>
      <c r="D244" s="39">
        <v>42314</v>
      </c>
      <c r="E244" s="40">
        <v>42155</v>
      </c>
      <c r="F244" s="41">
        <v>593</v>
      </c>
      <c r="G244" s="21">
        <v>98</v>
      </c>
      <c r="H244" s="36" t="s">
        <v>39</v>
      </c>
      <c r="I244" s="36" t="s">
        <v>36</v>
      </c>
      <c r="J244" s="36" t="str">
        <f t="shared" si="8"/>
        <v>🍃Leaves</v>
      </c>
      <c r="K244" s="36" t="s">
        <v>23</v>
      </c>
      <c r="L244" s="6" t="str">
        <f t="shared" si="7"/>
        <v>☕Coffee</v>
      </c>
      <c r="M244" s="36" t="s">
        <v>45</v>
      </c>
      <c r="N244" s="36" t="s">
        <v>46</v>
      </c>
      <c r="O244" s="42">
        <v>50</v>
      </c>
      <c r="P244" s="42">
        <v>189</v>
      </c>
      <c r="Q244" s="36" t="s">
        <v>49</v>
      </c>
      <c r="R244" s="42">
        <v>100</v>
      </c>
      <c r="S244" s="42">
        <v>160</v>
      </c>
      <c r="T244" s="42">
        <v>120</v>
      </c>
      <c r="U244" s="37">
        <v>260</v>
      </c>
      <c r="V244" s="42">
        <v>64</v>
      </c>
      <c r="W244" s="36" t="s">
        <v>27</v>
      </c>
    </row>
    <row r="245" spans="1:23" x14ac:dyDescent="0.35">
      <c r="A245" s="36">
        <v>206</v>
      </c>
      <c r="B245" s="37">
        <v>96</v>
      </c>
      <c r="C245" s="38">
        <v>-75</v>
      </c>
      <c r="D245" s="39">
        <v>42344</v>
      </c>
      <c r="E245" s="40">
        <v>42156</v>
      </c>
      <c r="F245" s="41">
        <v>683</v>
      </c>
      <c r="G245" s="21">
        <v>134</v>
      </c>
      <c r="H245" s="36" t="s">
        <v>39</v>
      </c>
      <c r="I245" s="36" t="s">
        <v>36</v>
      </c>
      <c r="J245" s="36" t="str">
        <f t="shared" si="8"/>
        <v>🍃Leaves</v>
      </c>
      <c r="K245" s="36" t="s">
        <v>23</v>
      </c>
      <c r="L245" s="6" t="str">
        <f t="shared" si="7"/>
        <v>☕Coffee</v>
      </c>
      <c r="M245" s="36" t="s">
        <v>45</v>
      </c>
      <c r="N245" s="36" t="s">
        <v>46</v>
      </c>
      <c r="O245" s="42">
        <v>25</v>
      </c>
      <c r="P245" s="42">
        <v>245</v>
      </c>
      <c r="Q245" s="36" t="s">
        <v>67</v>
      </c>
      <c r="R245" s="42">
        <v>140</v>
      </c>
      <c r="S245" s="42">
        <v>190</v>
      </c>
      <c r="T245" s="42">
        <v>100</v>
      </c>
      <c r="U245" s="37">
        <v>330</v>
      </c>
      <c r="V245" s="42">
        <v>117</v>
      </c>
      <c r="W245" s="36" t="s">
        <v>27</v>
      </c>
    </row>
    <row r="246" spans="1:23" x14ac:dyDescent="0.35">
      <c r="A246" s="36">
        <v>503</v>
      </c>
      <c r="B246" s="37">
        <v>51</v>
      </c>
      <c r="C246" s="38">
        <v>-57</v>
      </c>
      <c r="D246" s="36" t="s">
        <v>659</v>
      </c>
      <c r="E246" s="40">
        <v>42157</v>
      </c>
      <c r="F246" s="41">
        <v>503</v>
      </c>
      <c r="G246" s="21">
        <v>71</v>
      </c>
      <c r="H246" s="36" t="s">
        <v>39</v>
      </c>
      <c r="I246" s="36" t="s">
        <v>36</v>
      </c>
      <c r="J246" s="36" t="str">
        <f t="shared" si="8"/>
        <v>🍃Leaves</v>
      </c>
      <c r="K246" s="36" t="s">
        <v>23</v>
      </c>
      <c r="L246" s="6" t="str">
        <f t="shared" si="7"/>
        <v>☕Coffee</v>
      </c>
      <c r="M246" s="36" t="s">
        <v>45</v>
      </c>
      <c r="N246" s="36" t="s">
        <v>50</v>
      </c>
      <c r="O246" s="42">
        <v>-7</v>
      </c>
      <c r="P246" s="42">
        <v>130</v>
      </c>
      <c r="Q246" s="36" t="s">
        <v>59</v>
      </c>
      <c r="R246" s="42">
        <v>70</v>
      </c>
      <c r="S246" s="42">
        <v>100</v>
      </c>
      <c r="T246" s="42">
        <v>50</v>
      </c>
      <c r="U246" s="37">
        <v>170</v>
      </c>
      <c r="V246" s="42">
        <v>76</v>
      </c>
      <c r="W246" s="36" t="s">
        <v>35</v>
      </c>
    </row>
    <row r="247" spans="1:23" x14ac:dyDescent="0.35">
      <c r="A247" s="36">
        <v>435</v>
      </c>
      <c r="B247" s="37">
        <v>65</v>
      </c>
      <c r="C247" s="38">
        <v>-37</v>
      </c>
      <c r="D247" s="36" t="s">
        <v>660</v>
      </c>
      <c r="E247" s="40">
        <v>42158</v>
      </c>
      <c r="F247" s="41">
        <v>1053</v>
      </c>
      <c r="G247" s="21">
        <v>77</v>
      </c>
      <c r="H247" s="36" t="s">
        <v>39</v>
      </c>
      <c r="I247" s="36" t="s">
        <v>36</v>
      </c>
      <c r="J247" s="36" t="str">
        <f t="shared" si="8"/>
        <v>🍃Leaves</v>
      </c>
      <c r="K247" s="36" t="s">
        <v>23</v>
      </c>
      <c r="L247" s="6" t="str">
        <f t="shared" si="7"/>
        <v>☕Coffee</v>
      </c>
      <c r="M247" s="36" t="s">
        <v>45</v>
      </c>
      <c r="N247" s="36" t="s">
        <v>50</v>
      </c>
      <c r="O247" s="42">
        <v>53</v>
      </c>
      <c r="P247" s="42">
        <v>151</v>
      </c>
      <c r="Q247" s="36" t="s">
        <v>49</v>
      </c>
      <c r="R247" s="42">
        <v>90</v>
      </c>
      <c r="S247" s="42">
        <v>110</v>
      </c>
      <c r="T247" s="42">
        <v>90</v>
      </c>
      <c r="U247" s="37">
        <v>200</v>
      </c>
      <c r="V247" s="42">
        <v>41</v>
      </c>
      <c r="W247" s="36" t="s">
        <v>35</v>
      </c>
    </row>
    <row r="248" spans="1:23" x14ac:dyDescent="0.35">
      <c r="A248" s="36">
        <v>503</v>
      </c>
      <c r="B248" s="37">
        <v>60</v>
      </c>
      <c r="C248" s="38">
        <v>-59</v>
      </c>
      <c r="D248" s="36" t="s">
        <v>661</v>
      </c>
      <c r="E248" s="40">
        <v>42159</v>
      </c>
      <c r="F248" s="41">
        <v>463</v>
      </c>
      <c r="G248" s="21">
        <v>84</v>
      </c>
      <c r="H248" s="36" t="s">
        <v>39</v>
      </c>
      <c r="I248" s="36" t="s">
        <v>36</v>
      </c>
      <c r="J248" s="36" t="str">
        <f t="shared" si="8"/>
        <v>🍃Leaves</v>
      </c>
      <c r="K248" s="36" t="s">
        <v>23</v>
      </c>
      <c r="L248" s="6" t="str">
        <f t="shared" si="7"/>
        <v>☕Coffee</v>
      </c>
      <c r="M248" s="36" t="s">
        <v>45</v>
      </c>
      <c r="N248" s="36" t="s">
        <v>52</v>
      </c>
      <c r="O248" s="42">
        <v>31</v>
      </c>
      <c r="P248" s="42">
        <v>153</v>
      </c>
      <c r="Q248" s="36" t="s">
        <v>59</v>
      </c>
      <c r="R248" s="42">
        <v>80</v>
      </c>
      <c r="S248" s="42">
        <v>130</v>
      </c>
      <c r="T248" s="42">
        <v>90</v>
      </c>
      <c r="U248" s="37">
        <v>210</v>
      </c>
      <c r="V248" s="42">
        <v>63</v>
      </c>
      <c r="W248" s="36" t="s">
        <v>35</v>
      </c>
    </row>
    <row r="249" spans="1:23" x14ac:dyDescent="0.35">
      <c r="A249" s="36">
        <v>435</v>
      </c>
      <c r="B249" s="37">
        <v>47</v>
      </c>
      <c r="C249" s="38">
        <v>-47</v>
      </c>
      <c r="D249" s="36" t="s">
        <v>662</v>
      </c>
      <c r="E249" s="40">
        <v>42160</v>
      </c>
      <c r="F249" s="41">
        <v>375</v>
      </c>
      <c r="G249" s="21">
        <v>64</v>
      </c>
      <c r="H249" s="36" t="s">
        <v>39</v>
      </c>
      <c r="I249" s="36" t="s">
        <v>36</v>
      </c>
      <c r="J249" s="36" t="str">
        <f t="shared" si="8"/>
        <v>🍃Leaves</v>
      </c>
      <c r="K249" s="36" t="s">
        <v>23</v>
      </c>
      <c r="L249" s="6" t="str">
        <f t="shared" si="7"/>
        <v>☕Coffee</v>
      </c>
      <c r="M249" s="36" t="s">
        <v>45</v>
      </c>
      <c r="N249" s="36" t="s">
        <v>52</v>
      </c>
      <c r="O249" s="42">
        <v>33</v>
      </c>
      <c r="P249" s="42">
        <v>118</v>
      </c>
      <c r="Q249" s="36" t="s">
        <v>49</v>
      </c>
      <c r="R249" s="42">
        <v>50</v>
      </c>
      <c r="S249" s="42">
        <v>100</v>
      </c>
      <c r="T249" s="42">
        <v>80</v>
      </c>
      <c r="U249" s="37">
        <v>150</v>
      </c>
      <c r="V249" s="42">
        <v>42</v>
      </c>
      <c r="W249" s="36" t="s">
        <v>35</v>
      </c>
    </row>
    <row r="250" spans="1:23" x14ac:dyDescent="0.35">
      <c r="A250" s="36">
        <v>360</v>
      </c>
      <c r="B250" s="37">
        <v>68</v>
      </c>
      <c r="C250" s="38">
        <v>-27</v>
      </c>
      <c r="D250" s="36" t="s">
        <v>663</v>
      </c>
      <c r="E250" s="40">
        <v>42161</v>
      </c>
      <c r="F250" s="41">
        <v>438</v>
      </c>
      <c r="G250" s="21">
        <v>99</v>
      </c>
      <c r="H250" s="36" t="s">
        <v>39</v>
      </c>
      <c r="I250" s="36" t="s">
        <v>36</v>
      </c>
      <c r="J250" s="36" t="str">
        <f t="shared" si="8"/>
        <v>🍃Leaves</v>
      </c>
      <c r="K250" s="36" t="s">
        <v>23</v>
      </c>
      <c r="L250" s="6" t="str">
        <f t="shared" si="7"/>
        <v>☕Coffee</v>
      </c>
      <c r="M250" s="36" t="s">
        <v>45</v>
      </c>
      <c r="N250" s="36" t="s">
        <v>52</v>
      </c>
      <c r="O250" s="42">
        <v>83</v>
      </c>
      <c r="P250" s="42">
        <v>178</v>
      </c>
      <c r="Q250" s="36" t="s">
        <v>67</v>
      </c>
      <c r="R250" s="42">
        <v>90</v>
      </c>
      <c r="S250" s="42">
        <v>140</v>
      </c>
      <c r="T250" s="42">
        <v>110</v>
      </c>
      <c r="U250" s="37">
        <v>230</v>
      </c>
      <c r="V250" s="42">
        <v>43</v>
      </c>
      <c r="W250" s="36" t="s">
        <v>35</v>
      </c>
    </row>
    <row r="251" spans="1:23" x14ac:dyDescent="0.35">
      <c r="A251" s="36">
        <v>626</v>
      </c>
      <c r="B251" s="37">
        <v>173</v>
      </c>
      <c r="C251" s="38">
        <v>-58</v>
      </c>
      <c r="D251" s="39">
        <v>42101</v>
      </c>
      <c r="E251" s="40">
        <v>42162</v>
      </c>
      <c r="F251" s="41">
        <v>3909</v>
      </c>
      <c r="G251" s="21">
        <v>-27</v>
      </c>
      <c r="H251" s="36" t="s">
        <v>21</v>
      </c>
      <c r="I251" s="36" t="s">
        <v>36</v>
      </c>
      <c r="J251" s="36" t="str">
        <f t="shared" si="8"/>
        <v>🍃Leaves</v>
      </c>
      <c r="K251" s="36" t="s">
        <v>23</v>
      </c>
      <c r="L251" s="6" t="str">
        <f t="shared" si="7"/>
        <v>☕Coffee</v>
      </c>
      <c r="M251" s="36" t="s">
        <v>45</v>
      </c>
      <c r="N251" s="36" t="s">
        <v>46</v>
      </c>
      <c r="O251" s="42">
        <v>-188</v>
      </c>
      <c r="P251" s="42">
        <v>156</v>
      </c>
      <c r="Q251" s="36" t="s">
        <v>38</v>
      </c>
      <c r="R251" s="42">
        <v>200</v>
      </c>
      <c r="S251" s="42">
        <v>-30</v>
      </c>
      <c r="T251" s="42">
        <v>-130</v>
      </c>
      <c r="U251" s="37">
        <v>170</v>
      </c>
      <c r="V251" s="42">
        <v>100</v>
      </c>
      <c r="W251" s="36" t="s">
        <v>27</v>
      </c>
    </row>
    <row r="252" spans="1:23" x14ac:dyDescent="0.35">
      <c r="A252" s="36">
        <v>916</v>
      </c>
      <c r="B252" s="37">
        <v>113</v>
      </c>
      <c r="C252" s="38">
        <v>-33</v>
      </c>
      <c r="D252" s="39">
        <v>42162</v>
      </c>
      <c r="E252" s="40">
        <v>42163</v>
      </c>
      <c r="F252" s="41">
        <v>2758</v>
      </c>
      <c r="G252" s="21">
        <v>3</v>
      </c>
      <c r="H252" s="36" t="s">
        <v>21</v>
      </c>
      <c r="I252" s="36" t="s">
        <v>36</v>
      </c>
      <c r="J252" s="36" t="str">
        <f t="shared" si="8"/>
        <v>🍃Leaves</v>
      </c>
      <c r="K252" s="36" t="s">
        <v>23</v>
      </c>
      <c r="L252" s="6" t="str">
        <f t="shared" si="7"/>
        <v>☕Coffee</v>
      </c>
      <c r="M252" s="36" t="s">
        <v>45</v>
      </c>
      <c r="N252" s="36" t="s">
        <v>50</v>
      </c>
      <c r="O252" s="42">
        <v>-83</v>
      </c>
      <c r="P252" s="42">
        <v>124</v>
      </c>
      <c r="Q252" s="36" t="s">
        <v>38</v>
      </c>
      <c r="R252" s="42">
        <v>130</v>
      </c>
      <c r="S252" s="42">
        <v>0</v>
      </c>
      <c r="T252" s="42">
        <v>-50</v>
      </c>
      <c r="U252" s="37">
        <v>130</v>
      </c>
      <c r="V252" s="42">
        <v>59</v>
      </c>
      <c r="W252" s="36" t="s">
        <v>35</v>
      </c>
    </row>
    <row r="253" spans="1:23" x14ac:dyDescent="0.35">
      <c r="A253" s="36">
        <v>213</v>
      </c>
      <c r="B253" s="37">
        <v>249</v>
      </c>
      <c r="C253" s="38">
        <v>39</v>
      </c>
      <c r="D253" s="39">
        <v>42192</v>
      </c>
      <c r="E253" s="40">
        <v>42164</v>
      </c>
      <c r="F253" s="41">
        <v>2580</v>
      </c>
      <c r="G253" s="21">
        <v>374</v>
      </c>
      <c r="H253" s="36" t="s">
        <v>21</v>
      </c>
      <c r="I253" s="36" t="s">
        <v>36</v>
      </c>
      <c r="J253" s="36" t="str">
        <f t="shared" si="8"/>
        <v>🍃Leaves</v>
      </c>
      <c r="K253" s="36" t="s">
        <v>23</v>
      </c>
      <c r="L253" s="6" t="str">
        <f t="shared" si="7"/>
        <v>☕Coffee</v>
      </c>
      <c r="M253" s="36" t="s">
        <v>45</v>
      </c>
      <c r="N253" s="36" t="s">
        <v>52</v>
      </c>
      <c r="O253" s="42">
        <v>349</v>
      </c>
      <c r="P253" s="42">
        <v>664</v>
      </c>
      <c r="Q253" s="36" t="s">
        <v>38</v>
      </c>
      <c r="R253" s="42">
        <v>290</v>
      </c>
      <c r="S253" s="42">
        <v>450</v>
      </c>
      <c r="T253" s="42">
        <v>310</v>
      </c>
      <c r="U253" s="37">
        <v>740</v>
      </c>
      <c r="V253" s="42">
        <v>139</v>
      </c>
      <c r="W253" s="36" t="s">
        <v>35</v>
      </c>
    </row>
    <row r="254" spans="1:23" x14ac:dyDescent="0.35">
      <c r="A254" s="36">
        <v>435</v>
      </c>
      <c r="B254" s="37">
        <v>82</v>
      </c>
      <c r="C254" s="38">
        <v>-4</v>
      </c>
      <c r="D254" s="36" t="s">
        <v>675</v>
      </c>
      <c r="E254" s="40">
        <v>42165</v>
      </c>
      <c r="F254" s="41">
        <v>601</v>
      </c>
      <c r="G254" s="21">
        <v>102</v>
      </c>
      <c r="H254" s="36" t="s">
        <v>39</v>
      </c>
      <c r="I254" s="36" t="s">
        <v>36</v>
      </c>
      <c r="J254" s="36" t="str">
        <f t="shared" si="8"/>
        <v>🍃Leaves</v>
      </c>
      <c r="K254" s="36" t="s">
        <v>23</v>
      </c>
      <c r="L254" s="6" t="str">
        <f t="shared" si="7"/>
        <v>☕Coffee</v>
      </c>
      <c r="M254" s="36" t="s">
        <v>45</v>
      </c>
      <c r="N254" s="36" t="s">
        <v>46</v>
      </c>
      <c r="O254" s="42">
        <v>56</v>
      </c>
      <c r="P254" s="42">
        <v>196</v>
      </c>
      <c r="Q254" s="36" t="s">
        <v>49</v>
      </c>
      <c r="R254" s="42">
        <v>90</v>
      </c>
      <c r="S254" s="42">
        <v>120</v>
      </c>
      <c r="T254" s="42">
        <v>60</v>
      </c>
      <c r="U254" s="37">
        <v>210</v>
      </c>
      <c r="V254" s="42">
        <v>64</v>
      </c>
      <c r="W254" s="36" t="s">
        <v>27</v>
      </c>
    </row>
    <row r="255" spans="1:23" x14ac:dyDescent="0.35">
      <c r="A255" s="36">
        <v>509</v>
      </c>
      <c r="B255" s="37">
        <v>94</v>
      </c>
      <c r="C255" s="38">
        <v>-16</v>
      </c>
      <c r="D255" s="36" t="s">
        <v>676</v>
      </c>
      <c r="E255" s="40">
        <v>42166</v>
      </c>
      <c r="F255" s="41">
        <v>694</v>
      </c>
      <c r="G255" s="21">
        <v>130</v>
      </c>
      <c r="H255" s="36" t="s">
        <v>39</v>
      </c>
      <c r="I255" s="36" t="s">
        <v>36</v>
      </c>
      <c r="J255" s="36" t="str">
        <f t="shared" si="8"/>
        <v>🍃Leaves</v>
      </c>
      <c r="K255" s="36" t="s">
        <v>23</v>
      </c>
      <c r="L255" s="6" t="str">
        <f t="shared" si="7"/>
        <v>☕Coffee</v>
      </c>
      <c r="M255" s="36" t="s">
        <v>45</v>
      </c>
      <c r="N255" s="36" t="s">
        <v>46</v>
      </c>
      <c r="O255" s="42">
        <v>24</v>
      </c>
      <c r="P255" s="42">
        <v>239</v>
      </c>
      <c r="Q255" s="36" t="s">
        <v>67</v>
      </c>
      <c r="R255" s="42">
        <v>110</v>
      </c>
      <c r="S255" s="42">
        <v>150</v>
      </c>
      <c r="T255" s="42">
        <v>40</v>
      </c>
      <c r="U255" s="37">
        <v>260</v>
      </c>
      <c r="V255" s="42">
        <v>114</v>
      </c>
      <c r="W255" s="36" t="s">
        <v>27</v>
      </c>
    </row>
    <row r="256" spans="1:23" x14ac:dyDescent="0.35">
      <c r="A256" s="36">
        <v>435</v>
      </c>
      <c r="B256" s="37">
        <v>69</v>
      </c>
      <c r="C256" s="38">
        <v>8</v>
      </c>
      <c r="D256" s="36" t="s">
        <v>678</v>
      </c>
      <c r="E256" s="40">
        <v>42167</v>
      </c>
      <c r="F256" s="41">
        <v>1060</v>
      </c>
      <c r="G256" s="21">
        <v>81</v>
      </c>
      <c r="H256" s="36" t="s">
        <v>39</v>
      </c>
      <c r="I256" s="36" t="s">
        <v>36</v>
      </c>
      <c r="J256" s="36" t="str">
        <f t="shared" si="8"/>
        <v>🍃Leaves</v>
      </c>
      <c r="K256" s="36" t="s">
        <v>23</v>
      </c>
      <c r="L256" s="6" t="str">
        <f t="shared" si="7"/>
        <v>☕Coffee</v>
      </c>
      <c r="M256" s="36" t="s">
        <v>45</v>
      </c>
      <c r="N256" s="36" t="s">
        <v>50</v>
      </c>
      <c r="O256" s="42">
        <v>58</v>
      </c>
      <c r="P256" s="42">
        <v>160</v>
      </c>
      <c r="Q256" s="36" t="s">
        <v>49</v>
      </c>
      <c r="R256" s="42">
        <v>80</v>
      </c>
      <c r="S256" s="42">
        <v>90</v>
      </c>
      <c r="T256" s="42">
        <v>50</v>
      </c>
      <c r="U256" s="37">
        <v>170</v>
      </c>
      <c r="V256" s="42">
        <v>42</v>
      </c>
      <c r="W256" s="36" t="s">
        <v>35</v>
      </c>
    </row>
    <row r="257" spans="1:23" x14ac:dyDescent="0.35">
      <c r="A257" s="36">
        <v>541</v>
      </c>
      <c r="B257" s="37">
        <v>53</v>
      </c>
      <c r="C257" s="38">
        <v>-19</v>
      </c>
      <c r="D257" s="36" t="s">
        <v>679</v>
      </c>
      <c r="E257" s="40">
        <v>42168</v>
      </c>
      <c r="F257" s="41">
        <v>470</v>
      </c>
      <c r="G257" s="21">
        <v>75</v>
      </c>
      <c r="H257" s="36" t="s">
        <v>39</v>
      </c>
      <c r="I257" s="36" t="s">
        <v>36</v>
      </c>
      <c r="J257" s="36" t="str">
        <f t="shared" si="8"/>
        <v>🍃Leaves</v>
      </c>
      <c r="K257" s="36" t="s">
        <v>23</v>
      </c>
      <c r="L257" s="6" t="str">
        <f t="shared" si="7"/>
        <v>☕Coffee</v>
      </c>
      <c r="M257" s="36" t="s">
        <v>45</v>
      </c>
      <c r="N257" s="36" t="s">
        <v>52</v>
      </c>
      <c r="O257" s="42">
        <v>21</v>
      </c>
      <c r="P257" s="42">
        <v>136</v>
      </c>
      <c r="Q257" s="36" t="s">
        <v>59</v>
      </c>
      <c r="R257" s="42">
        <v>60</v>
      </c>
      <c r="S257" s="42">
        <v>90</v>
      </c>
      <c r="T257" s="42">
        <v>40</v>
      </c>
      <c r="U257" s="37">
        <v>150</v>
      </c>
      <c r="V257" s="42">
        <v>61</v>
      </c>
      <c r="W257" s="36" t="s">
        <v>35</v>
      </c>
    </row>
    <row r="258" spans="1:23" x14ac:dyDescent="0.35">
      <c r="A258" s="36">
        <v>253</v>
      </c>
      <c r="B258" s="37">
        <v>63</v>
      </c>
      <c r="C258" s="38">
        <v>4</v>
      </c>
      <c r="D258" s="36" t="s">
        <v>680</v>
      </c>
      <c r="E258" s="40">
        <v>42169</v>
      </c>
      <c r="F258" s="41">
        <v>446</v>
      </c>
      <c r="G258" s="21">
        <v>93</v>
      </c>
      <c r="H258" s="36" t="s">
        <v>39</v>
      </c>
      <c r="I258" s="36" t="s">
        <v>36</v>
      </c>
      <c r="J258" s="36" t="str">
        <f t="shared" si="8"/>
        <v>🍃Leaves</v>
      </c>
      <c r="K258" s="36" t="s">
        <v>23</v>
      </c>
      <c r="L258" s="6" t="str">
        <f t="shared" ref="L258:L321" si="9">_xlfn.CONCAT(_xlfn.UNICHAR(9749),M258)</f>
        <v>☕Coffee</v>
      </c>
      <c r="M258" s="36" t="s">
        <v>45</v>
      </c>
      <c r="N258" s="36" t="s">
        <v>52</v>
      </c>
      <c r="O258" s="42">
        <v>74</v>
      </c>
      <c r="P258" s="42">
        <v>166</v>
      </c>
      <c r="Q258" s="36" t="s">
        <v>67</v>
      </c>
      <c r="R258" s="42">
        <v>70</v>
      </c>
      <c r="S258" s="42">
        <v>110</v>
      </c>
      <c r="T258" s="42">
        <v>70</v>
      </c>
      <c r="U258" s="37">
        <v>180</v>
      </c>
      <c r="V258" s="42">
        <v>43</v>
      </c>
      <c r="W258" s="36" t="s">
        <v>35</v>
      </c>
    </row>
    <row r="259" spans="1:23" x14ac:dyDescent="0.35">
      <c r="A259" s="36">
        <v>951</v>
      </c>
      <c r="B259" s="37">
        <v>224</v>
      </c>
      <c r="C259" s="38">
        <v>-71</v>
      </c>
      <c r="D259" s="36" t="s">
        <v>693</v>
      </c>
      <c r="E259" s="40">
        <v>42170</v>
      </c>
      <c r="F259" s="41">
        <v>4216</v>
      </c>
      <c r="G259" s="21">
        <v>-32</v>
      </c>
      <c r="H259" s="36" t="s">
        <v>21</v>
      </c>
      <c r="I259" s="36" t="s">
        <v>36</v>
      </c>
      <c r="J259" s="36" t="str">
        <f t="shared" si="8"/>
        <v>🍃Leaves</v>
      </c>
      <c r="K259" s="36" t="s">
        <v>23</v>
      </c>
      <c r="L259" s="6" t="str">
        <f t="shared" si="9"/>
        <v>☕Coffee</v>
      </c>
      <c r="M259" s="36" t="s">
        <v>45</v>
      </c>
      <c r="N259" s="36" t="s">
        <v>46</v>
      </c>
      <c r="O259" s="42">
        <v>-221</v>
      </c>
      <c r="P259" s="42">
        <v>205</v>
      </c>
      <c r="Q259" s="36" t="s">
        <v>38</v>
      </c>
      <c r="R259" s="42">
        <v>260</v>
      </c>
      <c r="S259" s="42">
        <v>-40</v>
      </c>
      <c r="T259" s="42">
        <v>-150</v>
      </c>
      <c r="U259" s="37">
        <v>220</v>
      </c>
      <c r="V259" s="42">
        <v>117</v>
      </c>
      <c r="W259" s="36" t="s">
        <v>27</v>
      </c>
    </row>
    <row r="260" spans="1:23" x14ac:dyDescent="0.35">
      <c r="A260" s="36">
        <v>209</v>
      </c>
      <c r="B260" s="37">
        <v>127</v>
      </c>
      <c r="C260" s="38">
        <v>-41</v>
      </c>
      <c r="D260" s="39">
        <v>42043</v>
      </c>
      <c r="E260" s="40">
        <v>42171</v>
      </c>
      <c r="F260" s="41">
        <v>2947</v>
      </c>
      <c r="G260" s="21">
        <v>-25</v>
      </c>
      <c r="H260" s="36" t="s">
        <v>21</v>
      </c>
      <c r="I260" s="36" t="s">
        <v>36</v>
      </c>
      <c r="J260" s="36" t="str">
        <f t="shared" ref="J260:J323" si="10">_xlfn.CONCAT(_xlfn.UNICHAR(127811),K260)</f>
        <v>🍃Leaves</v>
      </c>
      <c r="K260" s="36" t="s">
        <v>23</v>
      </c>
      <c r="L260" s="6" t="str">
        <f t="shared" si="9"/>
        <v>☕Coffee</v>
      </c>
      <c r="M260" s="36" t="s">
        <v>45</v>
      </c>
      <c r="N260" s="36" t="s">
        <v>50</v>
      </c>
      <c r="O260" s="42">
        <v>-131</v>
      </c>
      <c r="P260" s="42">
        <v>109</v>
      </c>
      <c r="Q260" s="36" t="s">
        <v>38</v>
      </c>
      <c r="R260" s="42">
        <v>150</v>
      </c>
      <c r="S260" s="42">
        <v>-30</v>
      </c>
      <c r="T260" s="42">
        <v>-90</v>
      </c>
      <c r="U260" s="37">
        <v>120</v>
      </c>
      <c r="V260" s="42">
        <v>63</v>
      </c>
      <c r="W260" s="36" t="s">
        <v>35</v>
      </c>
    </row>
    <row r="261" spans="1:23" x14ac:dyDescent="0.35">
      <c r="A261" s="36">
        <v>530</v>
      </c>
      <c r="B261" s="37">
        <v>279</v>
      </c>
      <c r="C261" s="38">
        <v>52</v>
      </c>
      <c r="D261" s="39">
        <v>42071</v>
      </c>
      <c r="E261" s="40">
        <v>42172</v>
      </c>
      <c r="F261" s="41">
        <v>2642</v>
      </c>
      <c r="G261" s="21">
        <v>420</v>
      </c>
      <c r="H261" s="36" t="s">
        <v>21</v>
      </c>
      <c r="I261" s="36" t="s">
        <v>36</v>
      </c>
      <c r="J261" s="36" t="str">
        <f t="shared" si="10"/>
        <v>🍃Leaves</v>
      </c>
      <c r="K261" s="36" t="s">
        <v>23</v>
      </c>
      <c r="L261" s="6" t="str">
        <f t="shared" si="9"/>
        <v>☕Coffee</v>
      </c>
      <c r="M261" s="36" t="s">
        <v>45</v>
      </c>
      <c r="N261" s="36" t="s">
        <v>52</v>
      </c>
      <c r="O261" s="42">
        <v>402</v>
      </c>
      <c r="P261" s="42">
        <v>745</v>
      </c>
      <c r="Q261" s="36" t="s">
        <v>38</v>
      </c>
      <c r="R261" s="42">
        <v>330</v>
      </c>
      <c r="S261" s="42">
        <v>500</v>
      </c>
      <c r="T261" s="42">
        <v>350</v>
      </c>
      <c r="U261" s="37">
        <v>830</v>
      </c>
      <c r="V261" s="42">
        <v>149</v>
      </c>
      <c r="W261" s="36" t="s">
        <v>35</v>
      </c>
    </row>
    <row r="262" spans="1:23" x14ac:dyDescent="0.35">
      <c r="A262" s="36">
        <v>801</v>
      </c>
      <c r="B262" s="37">
        <v>68</v>
      </c>
      <c r="C262" s="38">
        <v>-11</v>
      </c>
      <c r="D262" s="39">
        <v>42255</v>
      </c>
      <c r="E262" s="40">
        <v>42173</v>
      </c>
      <c r="F262" s="41">
        <v>619</v>
      </c>
      <c r="G262" s="21">
        <v>85</v>
      </c>
      <c r="H262" s="36" t="s">
        <v>39</v>
      </c>
      <c r="I262" s="36" t="s">
        <v>36</v>
      </c>
      <c r="J262" s="36" t="str">
        <f t="shared" si="10"/>
        <v>🍃Leaves</v>
      </c>
      <c r="K262" s="36" t="s">
        <v>23</v>
      </c>
      <c r="L262" s="6" t="str">
        <f t="shared" si="9"/>
        <v>☕Coffee</v>
      </c>
      <c r="M262" s="36" t="s">
        <v>45</v>
      </c>
      <c r="N262" s="36" t="s">
        <v>46</v>
      </c>
      <c r="O262" s="42">
        <v>39</v>
      </c>
      <c r="P262" s="42">
        <v>163</v>
      </c>
      <c r="Q262" s="36" t="s">
        <v>49</v>
      </c>
      <c r="R262" s="42">
        <v>80</v>
      </c>
      <c r="S262" s="42">
        <v>100</v>
      </c>
      <c r="T262" s="42">
        <v>50</v>
      </c>
      <c r="U262" s="37">
        <v>180</v>
      </c>
      <c r="V262" s="42">
        <v>59</v>
      </c>
      <c r="W262" s="36" t="s">
        <v>27</v>
      </c>
    </row>
    <row r="263" spans="1:23" x14ac:dyDescent="0.35">
      <c r="A263" s="36">
        <v>206</v>
      </c>
      <c r="B263" s="37">
        <v>105</v>
      </c>
      <c r="C263" s="38">
        <v>-20</v>
      </c>
      <c r="D263" s="39">
        <v>42285</v>
      </c>
      <c r="E263" s="40">
        <v>42174</v>
      </c>
      <c r="F263" s="41">
        <v>716</v>
      </c>
      <c r="G263" s="21">
        <v>145</v>
      </c>
      <c r="H263" s="36" t="s">
        <v>39</v>
      </c>
      <c r="I263" s="36" t="s">
        <v>36</v>
      </c>
      <c r="J263" s="36" t="str">
        <f t="shared" si="10"/>
        <v>🍃Leaves</v>
      </c>
      <c r="K263" s="36" t="s">
        <v>23</v>
      </c>
      <c r="L263" s="6" t="str">
        <f t="shared" si="9"/>
        <v>☕Coffee</v>
      </c>
      <c r="M263" s="36" t="s">
        <v>45</v>
      </c>
      <c r="N263" s="36" t="s">
        <v>46</v>
      </c>
      <c r="O263" s="42">
        <v>30</v>
      </c>
      <c r="P263" s="42">
        <v>266</v>
      </c>
      <c r="Q263" s="36" t="s">
        <v>67</v>
      </c>
      <c r="R263" s="42">
        <v>120</v>
      </c>
      <c r="S263" s="42">
        <v>170</v>
      </c>
      <c r="T263" s="42">
        <v>50</v>
      </c>
      <c r="U263" s="37">
        <v>290</v>
      </c>
      <c r="V263" s="42">
        <v>125</v>
      </c>
      <c r="W263" s="36" t="s">
        <v>27</v>
      </c>
    </row>
    <row r="264" spans="1:23" x14ac:dyDescent="0.35">
      <c r="A264" s="36">
        <v>435</v>
      </c>
      <c r="B264" s="37">
        <v>63</v>
      </c>
      <c r="C264" s="38">
        <v>3</v>
      </c>
      <c r="D264" s="36" t="s">
        <v>694</v>
      </c>
      <c r="E264" s="40">
        <v>42175</v>
      </c>
      <c r="F264" s="41">
        <v>1075</v>
      </c>
      <c r="G264" s="21">
        <v>76</v>
      </c>
      <c r="H264" s="36" t="s">
        <v>39</v>
      </c>
      <c r="I264" s="36" t="s">
        <v>36</v>
      </c>
      <c r="J264" s="36" t="str">
        <f t="shared" si="10"/>
        <v>🍃Leaves</v>
      </c>
      <c r="K264" s="36" t="s">
        <v>23</v>
      </c>
      <c r="L264" s="6" t="str">
        <f t="shared" si="9"/>
        <v>☕Coffee</v>
      </c>
      <c r="M264" s="36" t="s">
        <v>45</v>
      </c>
      <c r="N264" s="36" t="s">
        <v>50</v>
      </c>
      <c r="O264" s="42">
        <v>53</v>
      </c>
      <c r="P264" s="42">
        <v>148</v>
      </c>
      <c r="Q264" s="36" t="s">
        <v>49</v>
      </c>
      <c r="R264" s="42">
        <v>70</v>
      </c>
      <c r="S264" s="42">
        <v>90</v>
      </c>
      <c r="T264" s="42">
        <v>50</v>
      </c>
      <c r="U264" s="37">
        <v>160</v>
      </c>
      <c r="V264" s="42">
        <v>40</v>
      </c>
      <c r="W264" s="36" t="s">
        <v>35</v>
      </c>
    </row>
    <row r="265" spans="1:23" x14ac:dyDescent="0.35">
      <c r="A265" s="36">
        <v>360</v>
      </c>
      <c r="B265" s="37">
        <v>72</v>
      </c>
      <c r="C265" s="38">
        <v>6</v>
      </c>
      <c r="D265" s="36" t="s">
        <v>695</v>
      </c>
      <c r="E265" s="40">
        <v>42176</v>
      </c>
      <c r="F265" s="41">
        <v>461</v>
      </c>
      <c r="G265" s="21">
        <v>104</v>
      </c>
      <c r="H265" s="36" t="s">
        <v>39</v>
      </c>
      <c r="I265" s="36" t="s">
        <v>36</v>
      </c>
      <c r="J265" s="36" t="str">
        <f t="shared" si="10"/>
        <v>🍃Leaves</v>
      </c>
      <c r="K265" s="36" t="s">
        <v>23</v>
      </c>
      <c r="L265" s="6" t="str">
        <f t="shared" si="9"/>
        <v>☕Coffee</v>
      </c>
      <c r="M265" s="36" t="s">
        <v>45</v>
      </c>
      <c r="N265" s="36" t="s">
        <v>52</v>
      </c>
      <c r="O265" s="42">
        <v>86</v>
      </c>
      <c r="P265" s="42">
        <v>188</v>
      </c>
      <c r="Q265" s="36" t="s">
        <v>67</v>
      </c>
      <c r="R265" s="42">
        <v>80</v>
      </c>
      <c r="S265" s="42">
        <v>120</v>
      </c>
      <c r="T265" s="42">
        <v>80</v>
      </c>
      <c r="U265" s="37">
        <v>200</v>
      </c>
      <c r="V265" s="42">
        <v>46</v>
      </c>
      <c r="W265" s="36" t="s">
        <v>35</v>
      </c>
    </row>
    <row r="266" spans="1:23" x14ac:dyDescent="0.35">
      <c r="A266" s="36">
        <v>712</v>
      </c>
      <c r="B266" s="37">
        <v>0</v>
      </c>
      <c r="C266" s="38">
        <v>-29</v>
      </c>
      <c r="D266" s="39">
        <v>41039</v>
      </c>
      <c r="E266" s="40">
        <v>40923</v>
      </c>
      <c r="F266" s="41">
        <v>430</v>
      </c>
      <c r="G266" s="21">
        <v>43</v>
      </c>
      <c r="H266" s="36" t="s">
        <v>39</v>
      </c>
      <c r="I266" s="36" t="s">
        <v>22</v>
      </c>
      <c r="J266" s="36" t="str">
        <f t="shared" si="10"/>
        <v>🍃Leaves</v>
      </c>
      <c r="K266" s="36" t="s">
        <v>23</v>
      </c>
      <c r="L266" s="6" t="str">
        <f t="shared" si="9"/>
        <v>☕Espresso</v>
      </c>
      <c r="M266" s="36" t="s">
        <v>41</v>
      </c>
      <c r="N266" s="36" t="s">
        <v>42</v>
      </c>
      <c r="O266" s="42">
        <v>31</v>
      </c>
      <c r="P266" s="42">
        <v>43</v>
      </c>
      <c r="Q266" s="36" t="s">
        <v>43</v>
      </c>
      <c r="R266" s="42">
        <v>0</v>
      </c>
      <c r="S266" s="42">
        <v>60</v>
      </c>
      <c r="T266" s="42">
        <v>60</v>
      </c>
      <c r="U266" s="37">
        <v>60</v>
      </c>
      <c r="V266" s="42">
        <v>12</v>
      </c>
      <c r="W266" s="36" t="s">
        <v>27</v>
      </c>
    </row>
    <row r="267" spans="1:23" x14ac:dyDescent="0.35">
      <c r="A267" s="36">
        <v>860</v>
      </c>
      <c r="B267" s="37">
        <v>47</v>
      </c>
      <c r="C267" s="38">
        <v>-29</v>
      </c>
      <c r="D267" s="39">
        <v>41070</v>
      </c>
      <c r="E267" s="40">
        <v>40924</v>
      </c>
      <c r="F267" s="41">
        <v>375</v>
      </c>
      <c r="G267" s="21">
        <v>64</v>
      </c>
      <c r="H267" s="36" t="s">
        <v>39</v>
      </c>
      <c r="I267" s="36" t="s">
        <v>31</v>
      </c>
      <c r="J267" s="36" t="str">
        <f t="shared" si="10"/>
        <v>🍃Leaves</v>
      </c>
      <c r="K267" s="36" t="s">
        <v>23</v>
      </c>
      <c r="L267" s="6" t="str">
        <f t="shared" si="9"/>
        <v>☕Espresso</v>
      </c>
      <c r="M267" s="36" t="s">
        <v>41</v>
      </c>
      <c r="N267" s="36" t="s">
        <v>42</v>
      </c>
      <c r="O267" s="42">
        <v>21</v>
      </c>
      <c r="P267" s="42">
        <v>111</v>
      </c>
      <c r="Q267" s="36" t="s">
        <v>44</v>
      </c>
      <c r="R267" s="42">
        <v>30</v>
      </c>
      <c r="S267" s="42">
        <v>60</v>
      </c>
      <c r="T267" s="42">
        <v>50</v>
      </c>
      <c r="U267" s="37">
        <v>90</v>
      </c>
      <c r="V267" s="42">
        <v>43</v>
      </c>
      <c r="W267" s="36" t="s">
        <v>27</v>
      </c>
    </row>
    <row r="268" spans="1:23" x14ac:dyDescent="0.35">
      <c r="A268" s="36">
        <v>435</v>
      </c>
      <c r="B268" s="37">
        <v>40</v>
      </c>
      <c r="C268" s="38">
        <v>-23</v>
      </c>
      <c r="D268" s="39">
        <v>41162</v>
      </c>
      <c r="E268" s="40">
        <v>40925</v>
      </c>
      <c r="F268" s="41">
        <v>881</v>
      </c>
      <c r="G268" s="21">
        <v>59</v>
      </c>
      <c r="H268" s="36" t="s">
        <v>39</v>
      </c>
      <c r="I268" s="36" t="s">
        <v>36</v>
      </c>
      <c r="J268" s="36" t="str">
        <f t="shared" si="10"/>
        <v>🍃Leaves</v>
      </c>
      <c r="K268" s="36" t="s">
        <v>23</v>
      </c>
      <c r="L268" s="6" t="str">
        <f t="shared" si="9"/>
        <v>☕Espresso</v>
      </c>
      <c r="M268" s="36" t="s">
        <v>41</v>
      </c>
      <c r="N268" s="36" t="s">
        <v>42</v>
      </c>
      <c r="O268" s="42">
        <v>37</v>
      </c>
      <c r="P268" s="42">
        <v>99</v>
      </c>
      <c r="Q268" s="36" t="s">
        <v>49</v>
      </c>
      <c r="R268" s="42">
        <v>20</v>
      </c>
      <c r="S268" s="42">
        <v>60</v>
      </c>
      <c r="T268" s="42">
        <v>60</v>
      </c>
      <c r="U268" s="37">
        <v>80</v>
      </c>
      <c r="V268" s="42">
        <v>22</v>
      </c>
      <c r="W268" s="36" t="s">
        <v>27</v>
      </c>
    </row>
    <row r="269" spans="1:23" x14ac:dyDescent="0.35">
      <c r="A269" s="36">
        <v>603</v>
      </c>
      <c r="B269" s="37">
        <v>45</v>
      </c>
      <c r="C269" s="38">
        <v>-37</v>
      </c>
      <c r="D269" s="39">
        <v>41253</v>
      </c>
      <c r="E269" s="40">
        <v>40926</v>
      </c>
      <c r="F269" s="41">
        <v>320</v>
      </c>
      <c r="G269" s="21">
        <v>64</v>
      </c>
      <c r="H269" s="36" t="s">
        <v>39</v>
      </c>
      <c r="I269" s="36" t="s">
        <v>31</v>
      </c>
      <c r="J269" s="36" t="str">
        <f t="shared" si="10"/>
        <v>🍃Leaves</v>
      </c>
      <c r="K269" s="36" t="s">
        <v>23</v>
      </c>
      <c r="L269" s="6" t="str">
        <f t="shared" si="9"/>
        <v>☕Espresso</v>
      </c>
      <c r="M269" s="36" t="s">
        <v>41</v>
      </c>
      <c r="N269" s="36" t="s">
        <v>53</v>
      </c>
      <c r="O269" s="42">
        <v>-7</v>
      </c>
      <c r="P269" s="42">
        <v>109</v>
      </c>
      <c r="Q269" s="36" t="s">
        <v>51</v>
      </c>
      <c r="R269" s="42">
        <v>30</v>
      </c>
      <c r="S269" s="42">
        <v>60</v>
      </c>
      <c r="T269" s="42">
        <v>30</v>
      </c>
      <c r="U269" s="37">
        <v>90</v>
      </c>
      <c r="V269" s="42">
        <v>71</v>
      </c>
      <c r="W269" s="36" t="s">
        <v>35</v>
      </c>
    </row>
    <row r="270" spans="1:23" x14ac:dyDescent="0.35">
      <c r="A270" s="36">
        <v>318</v>
      </c>
      <c r="B270" s="37">
        <v>60</v>
      </c>
      <c r="C270" s="38">
        <v>-9</v>
      </c>
      <c r="D270" s="36" t="s">
        <v>54</v>
      </c>
      <c r="E270" s="40">
        <v>40927</v>
      </c>
      <c r="F270" s="41">
        <v>-762</v>
      </c>
      <c r="G270" s="21">
        <v>84</v>
      </c>
      <c r="H270" s="36" t="s">
        <v>39</v>
      </c>
      <c r="I270" s="36" t="s">
        <v>29</v>
      </c>
      <c r="J270" s="36" t="str">
        <f t="shared" si="10"/>
        <v>🍃Leaves</v>
      </c>
      <c r="K270" s="36" t="s">
        <v>23</v>
      </c>
      <c r="L270" s="6" t="str">
        <f t="shared" si="9"/>
        <v>☕Espresso</v>
      </c>
      <c r="M270" s="36" t="s">
        <v>41</v>
      </c>
      <c r="N270" s="36" t="s">
        <v>55</v>
      </c>
      <c r="O270" s="42">
        <v>1</v>
      </c>
      <c r="P270" s="42">
        <v>144</v>
      </c>
      <c r="Q270" s="36" t="s">
        <v>56</v>
      </c>
      <c r="R270" s="42">
        <v>30</v>
      </c>
      <c r="S270" s="42">
        <v>60</v>
      </c>
      <c r="T270" s="42">
        <v>10</v>
      </c>
      <c r="U270" s="37">
        <v>90</v>
      </c>
      <c r="V270" s="42">
        <v>83</v>
      </c>
      <c r="W270" s="36" t="s">
        <v>35</v>
      </c>
    </row>
    <row r="271" spans="1:23" x14ac:dyDescent="0.35">
      <c r="A271" s="36">
        <v>503</v>
      </c>
      <c r="B271" s="37">
        <v>54</v>
      </c>
      <c r="C271" s="38">
        <v>-28</v>
      </c>
      <c r="D271" s="36" t="s">
        <v>58</v>
      </c>
      <c r="E271" s="40">
        <v>40928</v>
      </c>
      <c r="F271" s="41">
        <v>404</v>
      </c>
      <c r="G271" s="21">
        <v>66</v>
      </c>
      <c r="H271" s="36" t="s">
        <v>39</v>
      </c>
      <c r="I271" s="36" t="s">
        <v>36</v>
      </c>
      <c r="J271" s="36" t="str">
        <f t="shared" si="10"/>
        <v>🍃Leaves</v>
      </c>
      <c r="K271" s="36" t="s">
        <v>23</v>
      </c>
      <c r="L271" s="6" t="str">
        <f t="shared" si="9"/>
        <v>☕Espresso</v>
      </c>
      <c r="M271" s="36" t="s">
        <v>41</v>
      </c>
      <c r="N271" s="36" t="s">
        <v>55</v>
      </c>
      <c r="O271" s="42">
        <v>12</v>
      </c>
      <c r="P271" s="42">
        <v>120</v>
      </c>
      <c r="Q271" s="36" t="s">
        <v>59</v>
      </c>
      <c r="R271" s="42">
        <v>40</v>
      </c>
      <c r="S271" s="42">
        <v>60</v>
      </c>
      <c r="T271" s="42">
        <v>40</v>
      </c>
      <c r="U271" s="37">
        <v>100</v>
      </c>
      <c r="V271" s="42">
        <v>54</v>
      </c>
      <c r="W271" s="36" t="s">
        <v>35</v>
      </c>
    </row>
    <row r="272" spans="1:23" x14ac:dyDescent="0.35">
      <c r="A272" s="36">
        <v>210</v>
      </c>
      <c r="B272" s="37">
        <v>50</v>
      </c>
      <c r="C272" s="38">
        <v>8</v>
      </c>
      <c r="D272" s="36" t="s">
        <v>73</v>
      </c>
      <c r="E272" s="40">
        <v>40929</v>
      </c>
      <c r="F272" s="41">
        <v>589</v>
      </c>
      <c r="G272" s="21">
        <v>73</v>
      </c>
      <c r="H272" s="36" t="s">
        <v>21</v>
      </c>
      <c r="I272" s="36" t="s">
        <v>29</v>
      </c>
      <c r="J272" s="36" t="str">
        <f t="shared" si="10"/>
        <v>🍃Leaves</v>
      </c>
      <c r="K272" s="36" t="s">
        <v>23</v>
      </c>
      <c r="L272" s="6" t="str">
        <f t="shared" si="9"/>
        <v>☕Espresso</v>
      </c>
      <c r="M272" s="36" t="s">
        <v>41</v>
      </c>
      <c r="N272" s="36" t="s">
        <v>42</v>
      </c>
      <c r="O272" s="42">
        <v>48</v>
      </c>
      <c r="P272" s="42">
        <v>123</v>
      </c>
      <c r="Q272" s="36" t="s">
        <v>30</v>
      </c>
      <c r="R272" s="42">
        <v>30</v>
      </c>
      <c r="S272" s="42">
        <v>60</v>
      </c>
      <c r="T272" s="42">
        <v>40</v>
      </c>
      <c r="U272" s="37">
        <v>90</v>
      </c>
      <c r="V272" s="42">
        <v>25</v>
      </c>
      <c r="W272" s="36" t="s">
        <v>27</v>
      </c>
    </row>
    <row r="273" spans="1:23" x14ac:dyDescent="0.35">
      <c r="A273" s="36">
        <v>774</v>
      </c>
      <c r="B273" s="37">
        <v>52</v>
      </c>
      <c r="C273" s="38">
        <v>-8</v>
      </c>
      <c r="D273" s="36" t="s">
        <v>75</v>
      </c>
      <c r="E273" s="40">
        <v>40930</v>
      </c>
      <c r="F273" s="41">
        <v>554</v>
      </c>
      <c r="G273" s="21">
        <v>68</v>
      </c>
      <c r="H273" s="36" t="s">
        <v>21</v>
      </c>
      <c r="I273" s="36" t="s">
        <v>31</v>
      </c>
      <c r="J273" s="36" t="str">
        <f t="shared" si="10"/>
        <v>🍃Leaves</v>
      </c>
      <c r="K273" s="36" t="s">
        <v>23</v>
      </c>
      <c r="L273" s="6" t="str">
        <f t="shared" si="9"/>
        <v>☕Espresso</v>
      </c>
      <c r="M273" s="36" t="s">
        <v>41</v>
      </c>
      <c r="N273" s="36" t="s">
        <v>53</v>
      </c>
      <c r="O273" s="42">
        <v>-8</v>
      </c>
      <c r="P273" s="42">
        <v>120</v>
      </c>
      <c r="Q273" s="36" t="s">
        <v>76</v>
      </c>
      <c r="R273" s="42">
        <v>50</v>
      </c>
      <c r="S273" s="42">
        <v>60</v>
      </c>
      <c r="T273" s="42">
        <v>0</v>
      </c>
      <c r="U273" s="37">
        <v>110</v>
      </c>
      <c r="V273" s="42">
        <v>76</v>
      </c>
      <c r="W273" s="36" t="s">
        <v>35</v>
      </c>
    </row>
    <row r="274" spans="1:23" x14ac:dyDescent="0.35">
      <c r="A274" s="36">
        <v>314</v>
      </c>
      <c r="B274" s="37">
        <v>33</v>
      </c>
      <c r="C274" s="38">
        <v>-23</v>
      </c>
      <c r="D274" s="39">
        <v>40950</v>
      </c>
      <c r="E274" s="40">
        <v>40931</v>
      </c>
      <c r="F274" s="41">
        <v>836</v>
      </c>
      <c r="G274" s="21">
        <v>48</v>
      </c>
      <c r="H274" s="36" t="s">
        <v>39</v>
      </c>
      <c r="I274" s="36" t="s">
        <v>22</v>
      </c>
      <c r="J274" s="36" t="str">
        <f t="shared" si="10"/>
        <v>🍃Leaves</v>
      </c>
      <c r="K274" s="36" t="s">
        <v>23</v>
      </c>
      <c r="L274" s="6" t="str">
        <f t="shared" si="9"/>
        <v>☕Espresso</v>
      </c>
      <c r="M274" s="36" t="s">
        <v>41</v>
      </c>
      <c r="N274" s="36" t="s">
        <v>42</v>
      </c>
      <c r="O274" s="42">
        <v>27</v>
      </c>
      <c r="P274" s="42">
        <v>81</v>
      </c>
      <c r="Q274" s="36" t="s">
        <v>62</v>
      </c>
      <c r="R274" s="42">
        <v>40</v>
      </c>
      <c r="S274" s="42">
        <v>60</v>
      </c>
      <c r="T274" s="42">
        <v>50</v>
      </c>
      <c r="U274" s="37">
        <v>100</v>
      </c>
      <c r="V274" s="42">
        <v>21</v>
      </c>
      <c r="W274" s="36" t="s">
        <v>27</v>
      </c>
    </row>
    <row r="275" spans="1:23" x14ac:dyDescent="0.35">
      <c r="A275" s="36">
        <v>225</v>
      </c>
      <c r="B275" s="37">
        <v>49</v>
      </c>
      <c r="C275" s="38">
        <v>4</v>
      </c>
      <c r="D275" s="39">
        <v>41040</v>
      </c>
      <c r="E275" s="40">
        <v>40932</v>
      </c>
      <c r="F275" s="41">
        <v>454</v>
      </c>
      <c r="G275" s="21">
        <v>71</v>
      </c>
      <c r="H275" s="36" t="s">
        <v>39</v>
      </c>
      <c r="I275" s="36" t="s">
        <v>29</v>
      </c>
      <c r="J275" s="36" t="str">
        <f t="shared" si="10"/>
        <v>🍃Leaves</v>
      </c>
      <c r="K275" s="36" t="s">
        <v>23</v>
      </c>
      <c r="L275" s="6" t="str">
        <f t="shared" si="9"/>
        <v>☕Espresso</v>
      </c>
      <c r="M275" s="36" t="s">
        <v>41</v>
      </c>
      <c r="N275" s="36" t="s">
        <v>42</v>
      </c>
      <c r="O275" s="42">
        <v>34</v>
      </c>
      <c r="P275" s="42">
        <v>120</v>
      </c>
      <c r="Q275" s="36" t="s">
        <v>56</v>
      </c>
      <c r="R275" s="42">
        <v>30</v>
      </c>
      <c r="S275" s="42">
        <v>60</v>
      </c>
      <c r="T275" s="42">
        <v>30</v>
      </c>
      <c r="U275" s="37">
        <v>90</v>
      </c>
      <c r="V275" s="42">
        <v>37</v>
      </c>
      <c r="W275" s="36" t="s">
        <v>27</v>
      </c>
    </row>
    <row r="276" spans="1:23" x14ac:dyDescent="0.35">
      <c r="A276" s="36">
        <v>603</v>
      </c>
      <c r="B276" s="37">
        <v>44</v>
      </c>
      <c r="C276" s="38">
        <v>-18</v>
      </c>
      <c r="D276" s="39">
        <v>41163</v>
      </c>
      <c r="E276" s="40">
        <v>40933</v>
      </c>
      <c r="F276" s="41">
        <v>325</v>
      </c>
      <c r="G276" s="21">
        <v>62</v>
      </c>
      <c r="H276" s="36" t="s">
        <v>39</v>
      </c>
      <c r="I276" s="36" t="s">
        <v>31</v>
      </c>
      <c r="J276" s="36" t="str">
        <f t="shared" si="10"/>
        <v>🍃Leaves</v>
      </c>
      <c r="K276" s="36" t="s">
        <v>23</v>
      </c>
      <c r="L276" s="6" t="str">
        <f t="shared" si="9"/>
        <v>☕Espresso</v>
      </c>
      <c r="M276" s="36" t="s">
        <v>41</v>
      </c>
      <c r="N276" s="36" t="s">
        <v>53</v>
      </c>
      <c r="O276" s="42">
        <v>-8</v>
      </c>
      <c r="P276" s="42">
        <v>106</v>
      </c>
      <c r="Q276" s="36" t="s">
        <v>51</v>
      </c>
      <c r="R276" s="42">
        <v>40</v>
      </c>
      <c r="S276" s="42">
        <v>60</v>
      </c>
      <c r="T276" s="42">
        <v>10</v>
      </c>
      <c r="U276" s="37">
        <v>100</v>
      </c>
      <c r="V276" s="42">
        <v>70</v>
      </c>
      <c r="W276" s="36" t="s">
        <v>35</v>
      </c>
    </row>
    <row r="277" spans="1:23" x14ac:dyDescent="0.35">
      <c r="A277" s="36">
        <v>225</v>
      </c>
      <c r="B277" s="37">
        <v>53</v>
      </c>
      <c r="C277" s="38">
        <v>19</v>
      </c>
      <c r="D277" s="39">
        <v>41193</v>
      </c>
      <c r="E277" s="40">
        <v>40934</v>
      </c>
      <c r="F277" s="41">
        <v>321</v>
      </c>
      <c r="G277" s="21">
        <v>88</v>
      </c>
      <c r="H277" s="36" t="s">
        <v>39</v>
      </c>
      <c r="I277" s="36" t="s">
        <v>29</v>
      </c>
      <c r="J277" s="36" t="str">
        <f t="shared" si="10"/>
        <v>🍃Leaves</v>
      </c>
      <c r="K277" s="36" t="s">
        <v>23</v>
      </c>
      <c r="L277" s="6" t="str">
        <f t="shared" si="9"/>
        <v>☕Espresso</v>
      </c>
      <c r="M277" s="36" t="s">
        <v>41</v>
      </c>
      <c r="N277" s="36" t="s">
        <v>53</v>
      </c>
      <c r="O277" s="42">
        <v>49</v>
      </c>
      <c r="P277" s="42">
        <v>141</v>
      </c>
      <c r="Q277" s="36" t="s">
        <v>56</v>
      </c>
      <c r="R277" s="42">
        <v>40</v>
      </c>
      <c r="S277" s="42">
        <v>60</v>
      </c>
      <c r="T277" s="42">
        <v>30</v>
      </c>
      <c r="U277" s="37">
        <v>100</v>
      </c>
      <c r="V277" s="42">
        <v>39</v>
      </c>
      <c r="W277" s="36" t="s">
        <v>35</v>
      </c>
    </row>
    <row r="278" spans="1:23" x14ac:dyDescent="0.35">
      <c r="A278" s="36">
        <v>425</v>
      </c>
      <c r="B278" s="37">
        <v>54</v>
      </c>
      <c r="C278" s="38">
        <v>-7</v>
      </c>
      <c r="D278" s="39">
        <v>41224</v>
      </c>
      <c r="E278" s="40">
        <v>40935</v>
      </c>
      <c r="F278" s="41">
        <v>391</v>
      </c>
      <c r="G278" s="21">
        <v>67</v>
      </c>
      <c r="H278" s="36" t="s">
        <v>39</v>
      </c>
      <c r="I278" s="36" t="s">
        <v>36</v>
      </c>
      <c r="J278" s="36" t="str">
        <f t="shared" si="10"/>
        <v>🍃Leaves</v>
      </c>
      <c r="K278" s="36" t="s">
        <v>23</v>
      </c>
      <c r="L278" s="6" t="str">
        <f t="shared" si="9"/>
        <v>☕Espresso</v>
      </c>
      <c r="M278" s="36" t="s">
        <v>41</v>
      </c>
      <c r="N278" s="36" t="s">
        <v>53</v>
      </c>
      <c r="O278" s="42">
        <v>13</v>
      </c>
      <c r="P278" s="42">
        <v>121</v>
      </c>
      <c r="Q278" s="36" t="s">
        <v>67</v>
      </c>
      <c r="R278" s="42">
        <v>50</v>
      </c>
      <c r="S278" s="42">
        <v>60</v>
      </c>
      <c r="T278" s="42">
        <v>20</v>
      </c>
      <c r="U278" s="37">
        <v>110</v>
      </c>
      <c r="V278" s="42">
        <v>54</v>
      </c>
      <c r="W278" s="36" t="s">
        <v>35</v>
      </c>
    </row>
    <row r="279" spans="1:23" x14ac:dyDescent="0.35">
      <c r="A279" s="36">
        <v>214</v>
      </c>
      <c r="B279" s="37">
        <v>54</v>
      </c>
      <c r="C279" s="38">
        <v>12</v>
      </c>
      <c r="D279" s="36" t="s">
        <v>89</v>
      </c>
      <c r="E279" s="40">
        <v>40936</v>
      </c>
      <c r="F279" s="41">
        <v>601</v>
      </c>
      <c r="G279" s="21">
        <v>79</v>
      </c>
      <c r="H279" s="36" t="s">
        <v>21</v>
      </c>
      <c r="I279" s="36" t="s">
        <v>29</v>
      </c>
      <c r="J279" s="36" t="str">
        <f t="shared" si="10"/>
        <v>🍃Leaves</v>
      </c>
      <c r="K279" s="36" t="s">
        <v>23</v>
      </c>
      <c r="L279" s="6" t="str">
        <f t="shared" si="9"/>
        <v>☕Espresso</v>
      </c>
      <c r="M279" s="36" t="s">
        <v>41</v>
      </c>
      <c r="N279" s="36" t="s">
        <v>42</v>
      </c>
      <c r="O279" s="42">
        <v>52</v>
      </c>
      <c r="P279" s="42">
        <v>133</v>
      </c>
      <c r="Q279" s="36" t="s">
        <v>30</v>
      </c>
      <c r="R279" s="42">
        <v>40</v>
      </c>
      <c r="S279" s="42">
        <v>60</v>
      </c>
      <c r="T279" s="42">
        <v>40</v>
      </c>
      <c r="U279" s="37">
        <v>100</v>
      </c>
      <c r="V279" s="42">
        <v>27</v>
      </c>
      <c r="W279" s="36" t="s">
        <v>27</v>
      </c>
    </row>
    <row r="280" spans="1:23" x14ac:dyDescent="0.35">
      <c r="A280" s="36">
        <v>314</v>
      </c>
      <c r="B280" s="37">
        <v>31</v>
      </c>
      <c r="C280" s="38">
        <v>-23</v>
      </c>
      <c r="D280" s="36" t="s">
        <v>97</v>
      </c>
      <c r="E280" s="40">
        <v>40937</v>
      </c>
      <c r="F280" s="41">
        <v>844</v>
      </c>
      <c r="G280" s="21">
        <v>46</v>
      </c>
      <c r="H280" s="36" t="s">
        <v>39</v>
      </c>
      <c r="I280" s="36" t="s">
        <v>22</v>
      </c>
      <c r="J280" s="36" t="str">
        <f t="shared" si="10"/>
        <v>🍃Leaves</v>
      </c>
      <c r="K280" s="36" t="s">
        <v>23</v>
      </c>
      <c r="L280" s="6" t="str">
        <f t="shared" si="9"/>
        <v>☕Espresso</v>
      </c>
      <c r="M280" s="36" t="s">
        <v>41</v>
      </c>
      <c r="N280" s="36" t="s">
        <v>42</v>
      </c>
      <c r="O280" s="42">
        <v>27</v>
      </c>
      <c r="P280" s="42">
        <v>77</v>
      </c>
      <c r="Q280" s="36" t="s">
        <v>62</v>
      </c>
      <c r="R280" s="42">
        <v>30</v>
      </c>
      <c r="S280" s="42">
        <v>60</v>
      </c>
      <c r="T280" s="42">
        <v>50</v>
      </c>
      <c r="U280" s="37">
        <v>90</v>
      </c>
      <c r="V280" s="42">
        <v>19</v>
      </c>
      <c r="W280" s="36" t="s">
        <v>27</v>
      </c>
    </row>
    <row r="281" spans="1:23" x14ac:dyDescent="0.35">
      <c r="A281" s="36">
        <v>985</v>
      </c>
      <c r="B281" s="37">
        <v>55</v>
      </c>
      <c r="C281" s="38">
        <v>-3</v>
      </c>
      <c r="D281" s="39">
        <v>40920</v>
      </c>
      <c r="E281" s="40">
        <v>40938</v>
      </c>
      <c r="F281" s="41">
        <v>-1053</v>
      </c>
      <c r="G281" s="21">
        <v>76</v>
      </c>
      <c r="H281" s="36" t="s">
        <v>39</v>
      </c>
      <c r="I281" s="36" t="s">
        <v>29</v>
      </c>
      <c r="J281" s="36" t="str">
        <f t="shared" si="10"/>
        <v>🍃Leaves</v>
      </c>
      <c r="K281" s="36" t="s">
        <v>23</v>
      </c>
      <c r="L281" s="6" t="str">
        <f t="shared" si="9"/>
        <v>☕Espresso</v>
      </c>
      <c r="M281" s="36" t="s">
        <v>41</v>
      </c>
      <c r="N281" s="36" t="s">
        <v>55</v>
      </c>
      <c r="O281" s="42">
        <v>-3</v>
      </c>
      <c r="P281" s="42">
        <v>131</v>
      </c>
      <c r="Q281" s="36" t="s">
        <v>56</v>
      </c>
      <c r="R281" s="42">
        <v>40</v>
      </c>
      <c r="S281" s="42">
        <v>60</v>
      </c>
      <c r="T281" s="42">
        <v>0</v>
      </c>
      <c r="U281" s="37">
        <v>100</v>
      </c>
      <c r="V281" s="42">
        <v>79</v>
      </c>
      <c r="W281" s="36" t="s">
        <v>35</v>
      </c>
    </row>
    <row r="282" spans="1:23" x14ac:dyDescent="0.35">
      <c r="A282" s="36">
        <v>505</v>
      </c>
      <c r="B282" s="37">
        <v>49</v>
      </c>
      <c r="C282" s="38">
        <v>-15</v>
      </c>
      <c r="D282" s="39">
        <v>40951</v>
      </c>
      <c r="E282" s="40">
        <v>40939</v>
      </c>
      <c r="F282" s="41">
        <v>335</v>
      </c>
      <c r="G282" s="21">
        <v>69</v>
      </c>
      <c r="H282" s="36" t="s">
        <v>39</v>
      </c>
      <c r="I282" s="36" t="s">
        <v>29</v>
      </c>
      <c r="J282" s="36" t="str">
        <f t="shared" si="10"/>
        <v>🍃Leaves</v>
      </c>
      <c r="K282" s="36" t="s">
        <v>23</v>
      </c>
      <c r="L282" s="6" t="str">
        <f t="shared" si="9"/>
        <v>☕Espresso</v>
      </c>
      <c r="M282" s="36" t="s">
        <v>41</v>
      </c>
      <c r="N282" s="36" t="s">
        <v>53</v>
      </c>
      <c r="O282" s="42">
        <v>-5</v>
      </c>
      <c r="P282" s="42">
        <v>118</v>
      </c>
      <c r="Q282" s="36" t="s">
        <v>101</v>
      </c>
      <c r="R282" s="42">
        <v>30</v>
      </c>
      <c r="S282" s="42">
        <v>60</v>
      </c>
      <c r="T282" s="42">
        <v>10</v>
      </c>
      <c r="U282" s="37">
        <v>90</v>
      </c>
      <c r="V282" s="42">
        <v>74</v>
      </c>
      <c r="W282" s="36" t="s">
        <v>35</v>
      </c>
    </row>
    <row r="283" spans="1:23" x14ac:dyDescent="0.35">
      <c r="A283" s="36">
        <v>563</v>
      </c>
      <c r="B283" s="37">
        <v>0</v>
      </c>
      <c r="C283" s="38">
        <v>-14</v>
      </c>
      <c r="D283" s="36" t="s">
        <v>105</v>
      </c>
      <c r="E283" s="40">
        <v>40940</v>
      </c>
      <c r="F283" s="41">
        <v>430</v>
      </c>
      <c r="G283" s="21">
        <v>43</v>
      </c>
      <c r="H283" s="36" t="s">
        <v>39</v>
      </c>
      <c r="I283" s="36" t="s">
        <v>22</v>
      </c>
      <c r="J283" s="36" t="str">
        <f t="shared" si="10"/>
        <v>🍃Leaves</v>
      </c>
      <c r="K283" s="36" t="s">
        <v>23</v>
      </c>
      <c r="L283" s="6" t="str">
        <f t="shared" si="9"/>
        <v>☕Espresso</v>
      </c>
      <c r="M283" s="36" t="s">
        <v>41</v>
      </c>
      <c r="N283" s="36" t="s">
        <v>42</v>
      </c>
      <c r="O283" s="42">
        <v>46</v>
      </c>
      <c r="P283" s="42">
        <v>46</v>
      </c>
      <c r="Q283" s="36" t="s">
        <v>43</v>
      </c>
      <c r="R283" s="42">
        <v>0</v>
      </c>
      <c r="S283" s="42">
        <v>60</v>
      </c>
      <c r="T283" s="42">
        <v>60</v>
      </c>
      <c r="U283" s="37">
        <v>60</v>
      </c>
      <c r="V283" s="42">
        <v>12</v>
      </c>
      <c r="W283" s="36" t="s">
        <v>27</v>
      </c>
    </row>
    <row r="284" spans="1:23" x14ac:dyDescent="0.35">
      <c r="A284" s="36">
        <v>203</v>
      </c>
      <c r="B284" s="37">
        <v>47</v>
      </c>
      <c r="C284" s="38">
        <v>-19</v>
      </c>
      <c r="D284" s="36" t="s">
        <v>106</v>
      </c>
      <c r="E284" s="40">
        <v>40941</v>
      </c>
      <c r="F284" s="41">
        <v>375</v>
      </c>
      <c r="G284" s="21">
        <v>64</v>
      </c>
      <c r="H284" s="36" t="s">
        <v>39</v>
      </c>
      <c r="I284" s="36" t="s">
        <v>31</v>
      </c>
      <c r="J284" s="36" t="str">
        <f t="shared" si="10"/>
        <v>🍃Leaves</v>
      </c>
      <c r="K284" s="36" t="s">
        <v>23</v>
      </c>
      <c r="L284" s="6" t="str">
        <f t="shared" si="9"/>
        <v>☕Espresso</v>
      </c>
      <c r="M284" s="36" t="s">
        <v>41</v>
      </c>
      <c r="N284" s="36" t="s">
        <v>42</v>
      </c>
      <c r="O284" s="42">
        <v>31</v>
      </c>
      <c r="P284" s="42">
        <v>118</v>
      </c>
      <c r="Q284" s="36" t="s">
        <v>44</v>
      </c>
      <c r="R284" s="42">
        <v>30</v>
      </c>
      <c r="S284" s="42">
        <v>60</v>
      </c>
      <c r="T284" s="42">
        <v>50</v>
      </c>
      <c r="U284" s="37">
        <v>90</v>
      </c>
      <c r="V284" s="42">
        <v>43</v>
      </c>
      <c r="W284" s="36" t="s">
        <v>27</v>
      </c>
    </row>
    <row r="285" spans="1:23" x14ac:dyDescent="0.35">
      <c r="A285" s="36">
        <v>435</v>
      </c>
      <c r="B285" s="37">
        <v>40</v>
      </c>
      <c r="C285" s="38">
        <v>-5</v>
      </c>
      <c r="D285" s="36" t="s">
        <v>109</v>
      </c>
      <c r="E285" s="40">
        <v>40942</v>
      </c>
      <c r="F285" s="41">
        <v>881</v>
      </c>
      <c r="G285" s="21">
        <v>59</v>
      </c>
      <c r="H285" s="36" t="s">
        <v>39</v>
      </c>
      <c r="I285" s="36" t="s">
        <v>36</v>
      </c>
      <c r="J285" s="36" t="str">
        <f t="shared" si="10"/>
        <v>🍃Leaves</v>
      </c>
      <c r="K285" s="36" t="s">
        <v>23</v>
      </c>
      <c r="L285" s="6" t="str">
        <f t="shared" si="9"/>
        <v>☕Espresso</v>
      </c>
      <c r="M285" s="36" t="s">
        <v>41</v>
      </c>
      <c r="N285" s="36" t="s">
        <v>42</v>
      </c>
      <c r="O285" s="42">
        <v>55</v>
      </c>
      <c r="P285" s="42">
        <v>106</v>
      </c>
      <c r="Q285" s="36" t="s">
        <v>49</v>
      </c>
      <c r="R285" s="42">
        <v>20</v>
      </c>
      <c r="S285" s="42">
        <v>60</v>
      </c>
      <c r="T285" s="42">
        <v>60</v>
      </c>
      <c r="U285" s="37">
        <v>80</v>
      </c>
      <c r="V285" s="42">
        <v>22</v>
      </c>
      <c r="W285" s="36" t="s">
        <v>27</v>
      </c>
    </row>
    <row r="286" spans="1:23" x14ac:dyDescent="0.35">
      <c r="A286" s="36">
        <v>603</v>
      </c>
      <c r="B286" s="37">
        <v>45</v>
      </c>
      <c r="C286" s="38">
        <v>-40</v>
      </c>
      <c r="D286" s="36" t="s">
        <v>112</v>
      </c>
      <c r="E286" s="40">
        <v>40943</v>
      </c>
      <c r="F286" s="41">
        <v>320</v>
      </c>
      <c r="G286" s="21">
        <v>64</v>
      </c>
      <c r="H286" s="36" t="s">
        <v>39</v>
      </c>
      <c r="I286" s="36" t="s">
        <v>31</v>
      </c>
      <c r="J286" s="36" t="str">
        <f t="shared" si="10"/>
        <v>🍃Leaves</v>
      </c>
      <c r="K286" s="36" t="s">
        <v>23</v>
      </c>
      <c r="L286" s="6" t="str">
        <f t="shared" si="9"/>
        <v>☕Espresso</v>
      </c>
      <c r="M286" s="36" t="s">
        <v>41</v>
      </c>
      <c r="N286" s="36" t="s">
        <v>53</v>
      </c>
      <c r="O286" s="42">
        <v>-10</v>
      </c>
      <c r="P286" s="42">
        <v>116</v>
      </c>
      <c r="Q286" s="36" t="s">
        <v>51</v>
      </c>
      <c r="R286" s="42">
        <v>30</v>
      </c>
      <c r="S286" s="42">
        <v>60</v>
      </c>
      <c r="T286" s="42">
        <v>30</v>
      </c>
      <c r="U286" s="37">
        <v>90</v>
      </c>
      <c r="V286" s="42">
        <v>71</v>
      </c>
      <c r="W286" s="36" t="s">
        <v>35</v>
      </c>
    </row>
    <row r="287" spans="1:23" x14ac:dyDescent="0.35">
      <c r="A287" s="36">
        <v>504</v>
      </c>
      <c r="B287" s="37">
        <v>60</v>
      </c>
      <c r="C287" s="38">
        <v>-9</v>
      </c>
      <c r="D287" s="36" t="s">
        <v>113</v>
      </c>
      <c r="E287" s="40">
        <v>40944</v>
      </c>
      <c r="F287" s="41">
        <v>-762</v>
      </c>
      <c r="G287" s="21">
        <v>84</v>
      </c>
      <c r="H287" s="36" t="s">
        <v>39</v>
      </c>
      <c r="I287" s="36" t="s">
        <v>29</v>
      </c>
      <c r="J287" s="36" t="str">
        <f t="shared" si="10"/>
        <v>🍃Leaves</v>
      </c>
      <c r="K287" s="36" t="s">
        <v>23</v>
      </c>
      <c r="L287" s="6" t="str">
        <f t="shared" si="9"/>
        <v>☕Espresso</v>
      </c>
      <c r="M287" s="36" t="s">
        <v>41</v>
      </c>
      <c r="N287" s="36" t="s">
        <v>55</v>
      </c>
      <c r="O287" s="42">
        <v>1</v>
      </c>
      <c r="P287" s="42">
        <v>153</v>
      </c>
      <c r="Q287" s="36" t="s">
        <v>56</v>
      </c>
      <c r="R287" s="42">
        <v>30</v>
      </c>
      <c r="S287" s="42">
        <v>60</v>
      </c>
      <c r="T287" s="42">
        <v>10</v>
      </c>
      <c r="U287" s="37">
        <v>90</v>
      </c>
      <c r="V287" s="42">
        <v>83</v>
      </c>
      <c r="W287" s="36" t="s">
        <v>35</v>
      </c>
    </row>
    <row r="288" spans="1:23" x14ac:dyDescent="0.35">
      <c r="A288" s="36">
        <v>971</v>
      </c>
      <c r="B288" s="37">
        <v>54</v>
      </c>
      <c r="C288" s="38">
        <v>-22</v>
      </c>
      <c r="D288" s="36" t="s">
        <v>115</v>
      </c>
      <c r="E288" s="40">
        <v>40945</v>
      </c>
      <c r="F288" s="41">
        <v>404</v>
      </c>
      <c r="G288" s="21">
        <v>66</v>
      </c>
      <c r="H288" s="36" t="s">
        <v>39</v>
      </c>
      <c r="I288" s="36" t="s">
        <v>36</v>
      </c>
      <c r="J288" s="36" t="str">
        <f t="shared" si="10"/>
        <v>🍃Leaves</v>
      </c>
      <c r="K288" s="36" t="s">
        <v>23</v>
      </c>
      <c r="L288" s="6" t="str">
        <f t="shared" si="9"/>
        <v>☕Espresso</v>
      </c>
      <c r="M288" s="36" t="s">
        <v>41</v>
      </c>
      <c r="N288" s="36" t="s">
        <v>55</v>
      </c>
      <c r="O288" s="42">
        <v>18</v>
      </c>
      <c r="P288" s="42">
        <v>128</v>
      </c>
      <c r="Q288" s="36" t="s">
        <v>59</v>
      </c>
      <c r="R288" s="42">
        <v>40</v>
      </c>
      <c r="S288" s="42">
        <v>60</v>
      </c>
      <c r="T288" s="42">
        <v>40</v>
      </c>
      <c r="U288" s="37">
        <v>100</v>
      </c>
      <c r="V288" s="42">
        <v>54</v>
      </c>
      <c r="W288" s="36" t="s">
        <v>35</v>
      </c>
    </row>
    <row r="289" spans="1:23" x14ac:dyDescent="0.35">
      <c r="A289" s="36">
        <v>254</v>
      </c>
      <c r="B289" s="37">
        <v>50</v>
      </c>
      <c r="C289" s="38">
        <v>31</v>
      </c>
      <c r="D289" s="39">
        <v>41365</v>
      </c>
      <c r="E289" s="40">
        <v>41379</v>
      </c>
      <c r="F289" s="41">
        <v>589</v>
      </c>
      <c r="G289" s="21">
        <v>73</v>
      </c>
      <c r="H289" s="36" t="s">
        <v>21</v>
      </c>
      <c r="I289" s="36" t="s">
        <v>29</v>
      </c>
      <c r="J289" s="36" t="str">
        <f t="shared" si="10"/>
        <v>🍃Leaves</v>
      </c>
      <c r="K289" s="36" t="s">
        <v>23</v>
      </c>
      <c r="L289" s="6" t="str">
        <f t="shared" si="9"/>
        <v>☕Espresso</v>
      </c>
      <c r="M289" s="36" t="s">
        <v>41</v>
      </c>
      <c r="N289" s="36" t="s">
        <v>42</v>
      </c>
      <c r="O289" s="42">
        <v>71</v>
      </c>
      <c r="P289" s="42">
        <v>131</v>
      </c>
      <c r="Q289" s="36" t="s">
        <v>30</v>
      </c>
      <c r="R289" s="42">
        <v>30</v>
      </c>
      <c r="S289" s="42">
        <v>60</v>
      </c>
      <c r="T289" s="42">
        <v>40</v>
      </c>
      <c r="U289" s="37">
        <v>90</v>
      </c>
      <c r="V289" s="42">
        <v>25</v>
      </c>
      <c r="W289" s="36" t="s">
        <v>27</v>
      </c>
    </row>
    <row r="290" spans="1:23" x14ac:dyDescent="0.35">
      <c r="A290" s="36">
        <v>339</v>
      </c>
      <c r="B290" s="37">
        <v>52</v>
      </c>
      <c r="C290" s="38">
        <v>-12</v>
      </c>
      <c r="D290" s="39">
        <v>41426</v>
      </c>
      <c r="E290" s="40">
        <v>41380</v>
      </c>
      <c r="F290" s="41">
        <v>554</v>
      </c>
      <c r="G290" s="21">
        <v>68</v>
      </c>
      <c r="H290" s="36" t="s">
        <v>21</v>
      </c>
      <c r="I290" s="36" t="s">
        <v>31</v>
      </c>
      <c r="J290" s="36" t="str">
        <f t="shared" si="10"/>
        <v>🍃Leaves</v>
      </c>
      <c r="K290" s="36" t="s">
        <v>23</v>
      </c>
      <c r="L290" s="6" t="str">
        <f t="shared" si="9"/>
        <v>☕Espresso</v>
      </c>
      <c r="M290" s="36" t="s">
        <v>41</v>
      </c>
      <c r="N290" s="36" t="s">
        <v>53</v>
      </c>
      <c r="O290" s="42">
        <v>-12</v>
      </c>
      <c r="P290" s="42">
        <v>128</v>
      </c>
      <c r="Q290" s="36" t="s">
        <v>76</v>
      </c>
      <c r="R290" s="42">
        <v>50</v>
      </c>
      <c r="S290" s="42">
        <v>60</v>
      </c>
      <c r="T290" s="42">
        <v>0</v>
      </c>
      <c r="U290" s="37">
        <v>110</v>
      </c>
      <c r="V290" s="42">
        <v>76</v>
      </c>
      <c r="W290" s="36" t="s">
        <v>35</v>
      </c>
    </row>
    <row r="291" spans="1:23" x14ac:dyDescent="0.35">
      <c r="A291" s="36">
        <v>636</v>
      </c>
      <c r="B291" s="37">
        <v>33</v>
      </c>
      <c r="C291" s="38">
        <v>-10</v>
      </c>
      <c r="D291" s="36" t="s">
        <v>121</v>
      </c>
      <c r="E291" s="40">
        <v>41381</v>
      </c>
      <c r="F291" s="41">
        <v>836</v>
      </c>
      <c r="G291" s="21">
        <v>48</v>
      </c>
      <c r="H291" s="36" t="s">
        <v>39</v>
      </c>
      <c r="I291" s="36" t="s">
        <v>22</v>
      </c>
      <c r="J291" s="36" t="str">
        <f t="shared" si="10"/>
        <v>🍃Leaves</v>
      </c>
      <c r="K291" s="36" t="s">
        <v>23</v>
      </c>
      <c r="L291" s="6" t="str">
        <f t="shared" si="9"/>
        <v>☕Espresso</v>
      </c>
      <c r="M291" s="36" t="s">
        <v>41</v>
      </c>
      <c r="N291" s="36" t="s">
        <v>42</v>
      </c>
      <c r="O291" s="42">
        <v>40</v>
      </c>
      <c r="P291" s="42">
        <v>86</v>
      </c>
      <c r="Q291" s="36" t="s">
        <v>62</v>
      </c>
      <c r="R291" s="42">
        <v>40</v>
      </c>
      <c r="S291" s="42">
        <v>60</v>
      </c>
      <c r="T291" s="42">
        <v>50</v>
      </c>
      <c r="U291" s="37">
        <v>100</v>
      </c>
      <c r="V291" s="42">
        <v>21</v>
      </c>
      <c r="W291" s="36" t="s">
        <v>27</v>
      </c>
    </row>
    <row r="292" spans="1:23" x14ac:dyDescent="0.35">
      <c r="A292" s="36">
        <v>337</v>
      </c>
      <c r="B292" s="37">
        <v>49</v>
      </c>
      <c r="C292" s="38">
        <v>20</v>
      </c>
      <c r="D292" s="36" t="s">
        <v>124</v>
      </c>
      <c r="E292" s="40">
        <v>41382</v>
      </c>
      <c r="F292" s="41">
        <v>454</v>
      </c>
      <c r="G292" s="21">
        <v>71</v>
      </c>
      <c r="H292" s="36" t="s">
        <v>39</v>
      </c>
      <c r="I292" s="36" t="s">
        <v>29</v>
      </c>
      <c r="J292" s="36" t="str">
        <f t="shared" si="10"/>
        <v>🍃Leaves</v>
      </c>
      <c r="K292" s="36" t="s">
        <v>23</v>
      </c>
      <c r="L292" s="6" t="str">
        <f t="shared" si="9"/>
        <v>☕Espresso</v>
      </c>
      <c r="M292" s="36" t="s">
        <v>41</v>
      </c>
      <c r="N292" s="36" t="s">
        <v>42</v>
      </c>
      <c r="O292" s="42">
        <v>50</v>
      </c>
      <c r="P292" s="42">
        <v>128</v>
      </c>
      <c r="Q292" s="36" t="s">
        <v>56</v>
      </c>
      <c r="R292" s="42">
        <v>30</v>
      </c>
      <c r="S292" s="42">
        <v>60</v>
      </c>
      <c r="T292" s="42">
        <v>30</v>
      </c>
      <c r="U292" s="37">
        <v>90</v>
      </c>
      <c r="V292" s="42">
        <v>37</v>
      </c>
      <c r="W292" s="36" t="s">
        <v>27</v>
      </c>
    </row>
    <row r="293" spans="1:23" x14ac:dyDescent="0.35">
      <c r="A293" s="36">
        <v>603</v>
      </c>
      <c r="B293" s="37">
        <v>44</v>
      </c>
      <c r="C293" s="38">
        <v>-22</v>
      </c>
      <c r="D293" s="36" t="s">
        <v>128</v>
      </c>
      <c r="E293" s="40">
        <v>41383</v>
      </c>
      <c r="F293" s="41">
        <v>325</v>
      </c>
      <c r="G293" s="21">
        <v>62</v>
      </c>
      <c r="H293" s="36" t="s">
        <v>39</v>
      </c>
      <c r="I293" s="36" t="s">
        <v>31</v>
      </c>
      <c r="J293" s="36" t="str">
        <f t="shared" si="10"/>
        <v>🍃Leaves</v>
      </c>
      <c r="K293" s="36" t="s">
        <v>23</v>
      </c>
      <c r="L293" s="6" t="str">
        <f t="shared" si="9"/>
        <v>☕Espresso</v>
      </c>
      <c r="M293" s="36" t="s">
        <v>41</v>
      </c>
      <c r="N293" s="36" t="s">
        <v>53</v>
      </c>
      <c r="O293" s="42">
        <v>-12</v>
      </c>
      <c r="P293" s="42">
        <v>113</v>
      </c>
      <c r="Q293" s="36" t="s">
        <v>51</v>
      </c>
      <c r="R293" s="42">
        <v>40</v>
      </c>
      <c r="S293" s="42">
        <v>60</v>
      </c>
      <c r="T293" s="42">
        <v>10</v>
      </c>
      <c r="U293" s="37">
        <v>100</v>
      </c>
      <c r="V293" s="42">
        <v>70</v>
      </c>
      <c r="W293" s="36" t="s">
        <v>35</v>
      </c>
    </row>
    <row r="294" spans="1:23" x14ac:dyDescent="0.35">
      <c r="A294" s="36">
        <v>318</v>
      </c>
      <c r="B294" s="37">
        <v>53</v>
      </c>
      <c r="C294" s="38">
        <v>43</v>
      </c>
      <c r="D294" s="36" t="s">
        <v>129</v>
      </c>
      <c r="E294" s="40">
        <v>41384</v>
      </c>
      <c r="F294" s="41">
        <v>321</v>
      </c>
      <c r="G294" s="21">
        <v>88</v>
      </c>
      <c r="H294" s="36" t="s">
        <v>39</v>
      </c>
      <c r="I294" s="36" t="s">
        <v>29</v>
      </c>
      <c r="J294" s="36" t="str">
        <f t="shared" si="10"/>
        <v>🍃Leaves</v>
      </c>
      <c r="K294" s="36" t="s">
        <v>23</v>
      </c>
      <c r="L294" s="6" t="str">
        <f t="shared" si="9"/>
        <v>☕Espresso</v>
      </c>
      <c r="M294" s="36" t="s">
        <v>41</v>
      </c>
      <c r="N294" s="36" t="s">
        <v>53</v>
      </c>
      <c r="O294" s="42">
        <v>73</v>
      </c>
      <c r="P294" s="42">
        <v>150</v>
      </c>
      <c r="Q294" s="36" t="s">
        <v>56</v>
      </c>
      <c r="R294" s="42">
        <v>40</v>
      </c>
      <c r="S294" s="42">
        <v>60</v>
      </c>
      <c r="T294" s="42">
        <v>30</v>
      </c>
      <c r="U294" s="37">
        <v>100</v>
      </c>
      <c r="V294" s="42">
        <v>39</v>
      </c>
      <c r="W294" s="36" t="s">
        <v>35</v>
      </c>
    </row>
    <row r="295" spans="1:23" x14ac:dyDescent="0.35">
      <c r="A295" s="36">
        <v>206</v>
      </c>
      <c r="B295" s="37">
        <v>54</v>
      </c>
      <c r="C295" s="38">
        <v>-1</v>
      </c>
      <c r="D295" s="36" t="s">
        <v>130</v>
      </c>
      <c r="E295" s="40">
        <v>41385</v>
      </c>
      <c r="F295" s="41">
        <v>391</v>
      </c>
      <c r="G295" s="21">
        <v>67</v>
      </c>
      <c r="H295" s="36" t="s">
        <v>39</v>
      </c>
      <c r="I295" s="36" t="s">
        <v>36</v>
      </c>
      <c r="J295" s="36" t="str">
        <f t="shared" si="10"/>
        <v>🍃Leaves</v>
      </c>
      <c r="K295" s="36" t="s">
        <v>23</v>
      </c>
      <c r="L295" s="6" t="str">
        <f t="shared" si="9"/>
        <v>☕Espresso</v>
      </c>
      <c r="M295" s="36" t="s">
        <v>41</v>
      </c>
      <c r="N295" s="36" t="s">
        <v>53</v>
      </c>
      <c r="O295" s="42">
        <v>19</v>
      </c>
      <c r="P295" s="42">
        <v>129</v>
      </c>
      <c r="Q295" s="36" t="s">
        <v>67</v>
      </c>
      <c r="R295" s="42">
        <v>50</v>
      </c>
      <c r="S295" s="42">
        <v>60</v>
      </c>
      <c r="T295" s="42">
        <v>20</v>
      </c>
      <c r="U295" s="37">
        <v>110</v>
      </c>
      <c r="V295" s="42">
        <v>54</v>
      </c>
      <c r="W295" s="36" t="s">
        <v>35</v>
      </c>
    </row>
    <row r="296" spans="1:23" x14ac:dyDescent="0.35">
      <c r="A296" s="36">
        <v>430</v>
      </c>
      <c r="B296" s="37">
        <v>54</v>
      </c>
      <c r="C296" s="38">
        <v>37</v>
      </c>
      <c r="D296" s="36" t="s">
        <v>138</v>
      </c>
      <c r="E296" s="40">
        <v>41386</v>
      </c>
      <c r="F296" s="41">
        <v>601</v>
      </c>
      <c r="G296" s="21">
        <v>79</v>
      </c>
      <c r="H296" s="36" t="s">
        <v>21</v>
      </c>
      <c r="I296" s="36" t="s">
        <v>29</v>
      </c>
      <c r="J296" s="36" t="str">
        <f t="shared" si="10"/>
        <v>🍃Leaves</v>
      </c>
      <c r="K296" s="36" t="s">
        <v>23</v>
      </c>
      <c r="L296" s="6" t="str">
        <f t="shared" si="9"/>
        <v>☕Espresso</v>
      </c>
      <c r="M296" s="36" t="s">
        <v>41</v>
      </c>
      <c r="N296" s="36" t="s">
        <v>42</v>
      </c>
      <c r="O296" s="42">
        <v>77</v>
      </c>
      <c r="P296" s="42">
        <v>142</v>
      </c>
      <c r="Q296" s="36" t="s">
        <v>30</v>
      </c>
      <c r="R296" s="42">
        <v>40</v>
      </c>
      <c r="S296" s="42">
        <v>60</v>
      </c>
      <c r="T296" s="42">
        <v>40</v>
      </c>
      <c r="U296" s="37">
        <v>100</v>
      </c>
      <c r="V296" s="42">
        <v>27</v>
      </c>
      <c r="W296" s="36" t="s">
        <v>27</v>
      </c>
    </row>
    <row r="297" spans="1:23" x14ac:dyDescent="0.35">
      <c r="A297" s="36">
        <v>816</v>
      </c>
      <c r="B297" s="37">
        <v>31</v>
      </c>
      <c r="C297" s="38">
        <v>-10</v>
      </c>
      <c r="D297" s="39">
        <v>41457</v>
      </c>
      <c r="E297" s="40">
        <v>41387</v>
      </c>
      <c r="F297" s="41">
        <v>844</v>
      </c>
      <c r="G297" s="21">
        <v>46</v>
      </c>
      <c r="H297" s="36" t="s">
        <v>39</v>
      </c>
      <c r="I297" s="36" t="s">
        <v>22</v>
      </c>
      <c r="J297" s="36" t="str">
        <f t="shared" si="10"/>
        <v>🍃Leaves</v>
      </c>
      <c r="K297" s="36" t="s">
        <v>23</v>
      </c>
      <c r="L297" s="6" t="str">
        <f t="shared" si="9"/>
        <v>☕Espresso</v>
      </c>
      <c r="M297" s="36" t="s">
        <v>41</v>
      </c>
      <c r="N297" s="36" t="s">
        <v>42</v>
      </c>
      <c r="O297" s="42">
        <v>40</v>
      </c>
      <c r="P297" s="42">
        <v>82</v>
      </c>
      <c r="Q297" s="36" t="s">
        <v>62</v>
      </c>
      <c r="R297" s="42">
        <v>30</v>
      </c>
      <c r="S297" s="42">
        <v>60</v>
      </c>
      <c r="T297" s="42">
        <v>50</v>
      </c>
      <c r="U297" s="37">
        <v>90</v>
      </c>
      <c r="V297" s="42">
        <v>19</v>
      </c>
      <c r="W297" s="36" t="s">
        <v>27</v>
      </c>
    </row>
    <row r="298" spans="1:23" x14ac:dyDescent="0.35">
      <c r="A298" s="36">
        <v>225</v>
      </c>
      <c r="B298" s="37">
        <v>55</v>
      </c>
      <c r="C298" s="38">
        <v>-4</v>
      </c>
      <c r="D298" s="39">
        <v>41580</v>
      </c>
      <c r="E298" s="40">
        <v>41388</v>
      </c>
      <c r="F298" s="41">
        <v>-1053</v>
      </c>
      <c r="G298" s="21">
        <v>76</v>
      </c>
      <c r="H298" s="36" t="s">
        <v>39</v>
      </c>
      <c r="I298" s="36" t="s">
        <v>29</v>
      </c>
      <c r="J298" s="36" t="str">
        <f t="shared" si="10"/>
        <v>🍃Leaves</v>
      </c>
      <c r="K298" s="36" t="s">
        <v>23</v>
      </c>
      <c r="L298" s="6" t="str">
        <f t="shared" si="9"/>
        <v>☕Espresso</v>
      </c>
      <c r="M298" s="36" t="s">
        <v>41</v>
      </c>
      <c r="N298" s="36" t="s">
        <v>55</v>
      </c>
      <c r="O298" s="42">
        <v>-4</v>
      </c>
      <c r="P298" s="42">
        <v>140</v>
      </c>
      <c r="Q298" s="36" t="s">
        <v>56</v>
      </c>
      <c r="R298" s="42">
        <v>40</v>
      </c>
      <c r="S298" s="42">
        <v>60</v>
      </c>
      <c r="T298" s="42">
        <v>0</v>
      </c>
      <c r="U298" s="37">
        <v>100</v>
      </c>
      <c r="V298" s="42">
        <v>79</v>
      </c>
      <c r="W298" s="36" t="s">
        <v>35</v>
      </c>
    </row>
    <row r="299" spans="1:23" x14ac:dyDescent="0.35">
      <c r="A299" s="36">
        <v>505</v>
      </c>
      <c r="B299" s="37">
        <v>49</v>
      </c>
      <c r="C299" s="38">
        <v>-17</v>
      </c>
      <c r="D299" s="39">
        <v>41610</v>
      </c>
      <c r="E299" s="40">
        <v>41389</v>
      </c>
      <c r="F299" s="41">
        <v>335</v>
      </c>
      <c r="G299" s="21">
        <v>69</v>
      </c>
      <c r="H299" s="36" t="s">
        <v>39</v>
      </c>
      <c r="I299" s="36" t="s">
        <v>29</v>
      </c>
      <c r="J299" s="36" t="str">
        <f t="shared" si="10"/>
        <v>🍃Leaves</v>
      </c>
      <c r="K299" s="36" t="s">
        <v>23</v>
      </c>
      <c r="L299" s="6" t="str">
        <f t="shared" si="9"/>
        <v>☕Espresso</v>
      </c>
      <c r="M299" s="36" t="s">
        <v>41</v>
      </c>
      <c r="N299" s="36" t="s">
        <v>53</v>
      </c>
      <c r="O299" s="42">
        <v>-7</v>
      </c>
      <c r="P299" s="42">
        <v>126</v>
      </c>
      <c r="Q299" s="36" t="s">
        <v>101</v>
      </c>
      <c r="R299" s="42">
        <v>30</v>
      </c>
      <c r="S299" s="42">
        <v>60</v>
      </c>
      <c r="T299" s="42">
        <v>10</v>
      </c>
      <c r="U299" s="37">
        <v>90</v>
      </c>
      <c r="V299" s="42">
        <v>74</v>
      </c>
      <c r="W299" s="36" t="s">
        <v>35</v>
      </c>
    </row>
    <row r="300" spans="1:23" x14ac:dyDescent="0.35">
      <c r="A300" s="36">
        <v>715</v>
      </c>
      <c r="B300" s="37">
        <v>22</v>
      </c>
      <c r="C300" s="38">
        <v>-40</v>
      </c>
      <c r="D300" s="36" t="s">
        <v>154</v>
      </c>
      <c r="E300" s="40">
        <v>41390</v>
      </c>
      <c r="F300" s="41">
        <v>573</v>
      </c>
      <c r="G300" s="21">
        <v>29</v>
      </c>
      <c r="H300" s="36" t="s">
        <v>39</v>
      </c>
      <c r="I300" s="36" t="s">
        <v>22</v>
      </c>
      <c r="J300" s="36" t="str">
        <f t="shared" si="10"/>
        <v>🍃Leaves</v>
      </c>
      <c r="K300" s="36" t="s">
        <v>23</v>
      </c>
      <c r="L300" s="6" t="str">
        <f t="shared" si="9"/>
        <v>☕Espresso</v>
      </c>
      <c r="M300" s="36" t="s">
        <v>41</v>
      </c>
      <c r="N300" s="36" t="s">
        <v>42</v>
      </c>
      <c r="O300" s="42">
        <v>10</v>
      </c>
      <c r="P300" s="42">
        <v>51</v>
      </c>
      <c r="Q300" s="36" t="s">
        <v>64</v>
      </c>
      <c r="R300" s="42">
        <v>20</v>
      </c>
      <c r="S300" s="42">
        <v>50</v>
      </c>
      <c r="T300" s="42">
        <v>50</v>
      </c>
      <c r="U300" s="37">
        <v>70</v>
      </c>
      <c r="V300" s="42">
        <v>19</v>
      </c>
      <c r="W300" s="36" t="s">
        <v>27</v>
      </c>
    </row>
    <row r="301" spans="1:23" x14ac:dyDescent="0.35">
      <c r="A301" s="36">
        <v>319</v>
      </c>
      <c r="B301" s="37">
        <v>23</v>
      </c>
      <c r="C301" s="38">
        <v>-32</v>
      </c>
      <c r="D301" s="36" t="s">
        <v>155</v>
      </c>
      <c r="E301" s="40">
        <v>41391</v>
      </c>
      <c r="F301" s="41">
        <v>800</v>
      </c>
      <c r="G301" s="21">
        <v>35</v>
      </c>
      <c r="H301" s="36" t="s">
        <v>39</v>
      </c>
      <c r="I301" s="36" t="s">
        <v>22</v>
      </c>
      <c r="J301" s="36" t="str">
        <f t="shared" si="10"/>
        <v>🍃Leaves</v>
      </c>
      <c r="K301" s="36" t="s">
        <v>23</v>
      </c>
      <c r="L301" s="6" t="str">
        <f t="shared" si="9"/>
        <v>☕Espresso</v>
      </c>
      <c r="M301" s="36" t="s">
        <v>41</v>
      </c>
      <c r="N301" s="36" t="s">
        <v>53</v>
      </c>
      <c r="O301" s="42">
        <v>18</v>
      </c>
      <c r="P301" s="42">
        <v>58</v>
      </c>
      <c r="Q301" s="36" t="s">
        <v>43</v>
      </c>
      <c r="R301" s="42">
        <v>20</v>
      </c>
      <c r="S301" s="42">
        <v>50</v>
      </c>
      <c r="T301" s="42">
        <v>50</v>
      </c>
      <c r="U301" s="37">
        <v>70</v>
      </c>
      <c r="V301" s="42">
        <v>17</v>
      </c>
      <c r="W301" s="36" t="s">
        <v>35</v>
      </c>
    </row>
    <row r="302" spans="1:23" x14ac:dyDescent="0.35">
      <c r="A302" s="36">
        <v>712</v>
      </c>
      <c r="B302" s="37">
        <v>0</v>
      </c>
      <c r="C302" s="38">
        <v>-9</v>
      </c>
      <c r="D302" s="36" t="s">
        <v>158</v>
      </c>
      <c r="E302" s="40">
        <v>41392</v>
      </c>
      <c r="F302" s="41">
        <v>387</v>
      </c>
      <c r="G302" s="21">
        <v>43</v>
      </c>
      <c r="H302" s="36" t="s">
        <v>39</v>
      </c>
      <c r="I302" s="36" t="s">
        <v>22</v>
      </c>
      <c r="J302" s="36" t="str">
        <f t="shared" si="10"/>
        <v>🍃Leaves</v>
      </c>
      <c r="K302" s="36" t="s">
        <v>23</v>
      </c>
      <c r="L302" s="6" t="str">
        <f t="shared" si="9"/>
        <v>☕Espresso</v>
      </c>
      <c r="M302" s="36" t="s">
        <v>41</v>
      </c>
      <c r="N302" s="36" t="s">
        <v>42</v>
      </c>
      <c r="O302" s="42">
        <v>31</v>
      </c>
      <c r="P302" s="42">
        <v>43</v>
      </c>
      <c r="Q302" s="36" t="s">
        <v>43</v>
      </c>
      <c r="R302" s="42">
        <v>0</v>
      </c>
      <c r="S302" s="42">
        <v>50</v>
      </c>
      <c r="T302" s="42">
        <v>40</v>
      </c>
      <c r="U302" s="37">
        <v>50</v>
      </c>
      <c r="V302" s="42">
        <v>12</v>
      </c>
      <c r="W302" s="36" t="s">
        <v>27</v>
      </c>
    </row>
    <row r="303" spans="1:23" x14ac:dyDescent="0.35">
      <c r="A303" s="36">
        <v>515</v>
      </c>
      <c r="B303" s="37">
        <v>22</v>
      </c>
      <c r="C303" s="38">
        <v>-24</v>
      </c>
      <c r="D303" s="36" t="s">
        <v>160</v>
      </c>
      <c r="E303" s="40">
        <v>41393</v>
      </c>
      <c r="F303" s="41">
        <v>802</v>
      </c>
      <c r="G303" s="21">
        <v>34</v>
      </c>
      <c r="H303" s="36" t="s">
        <v>39</v>
      </c>
      <c r="I303" s="36" t="s">
        <v>22</v>
      </c>
      <c r="J303" s="36" t="str">
        <f t="shared" si="10"/>
        <v>🍃Leaves</v>
      </c>
      <c r="K303" s="36" t="s">
        <v>23</v>
      </c>
      <c r="L303" s="6" t="str">
        <f t="shared" si="9"/>
        <v>☕Espresso</v>
      </c>
      <c r="M303" s="36" t="s">
        <v>41</v>
      </c>
      <c r="N303" s="36" t="s">
        <v>53</v>
      </c>
      <c r="O303" s="42">
        <v>16</v>
      </c>
      <c r="P303" s="42">
        <v>56</v>
      </c>
      <c r="Q303" s="36" t="s">
        <v>43</v>
      </c>
      <c r="R303" s="42">
        <v>20</v>
      </c>
      <c r="S303" s="42">
        <v>50</v>
      </c>
      <c r="T303" s="42">
        <v>40</v>
      </c>
      <c r="U303" s="37">
        <v>70</v>
      </c>
      <c r="V303" s="42">
        <v>18</v>
      </c>
      <c r="W303" s="36" t="s">
        <v>35</v>
      </c>
    </row>
    <row r="304" spans="1:23" x14ac:dyDescent="0.35">
      <c r="A304" s="36">
        <v>505</v>
      </c>
      <c r="B304" s="37">
        <v>44</v>
      </c>
      <c r="C304" s="38">
        <v>-7</v>
      </c>
      <c r="D304" s="36" t="s">
        <v>161</v>
      </c>
      <c r="E304" s="40">
        <v>41394</v>
      </c>
      <c r="F304" s="41">
        <v>325</v>
      </c>
      <c r="G304" s="21">
        <v>62</v>
      </c>
      <c r="H304" s="36" t="s">
        <v>39</v>
      </c>
      <c r="I304" s="36" t="s">
        <v>29</v>
      </c>
      <c r="J304" s="36" t="str">
        <f t="shared" si="10"/>
        <v>🍃Leaves</v>
      </c>
      <c r="K304" s="36" t="s">
        <v>23</v>
      </c>
      <c r="L304" s="6" t="str">
        <f t="shared" si="9"/>
        <v>☕Espresso</v>
      </c>
      <c r="M304" s="36" t="s">
        <v>41</v>
      </c>
      <c r="N304" s="36" t="s">
        <v>53</v>
      </c>
      <c r="O304" s="42">
        <v>-7</v>
      </c>
      <c r="P304" s="42">
        <v>106</v>
      </c>
      <c r="Q304" s="36" t="s">
        <v>101</v>
      </c>
      <c r="R304" s="42">
        <v>30</v>
      </c>
      <c r="S304" s="42">
        <v>50</v>
      </c>
      <c r="T304" s="42">
        <v>0</v>
      </c>
      <c r="U304" s="37">
        <v>80</v>
      </c>
      <c r="V304" s="42">
        <v>69</v>
      </c>
      <c r="W304" s="36" t="s">
        <v>35</v>
      </c>
    </row>
    <row r="305" spans="1:23" x14ac:dyDescent="0.35">
      <c r="A305" s="36">
        <v>339</v>
      </c>
      <c r="B305" s="37">
        <v>47</v>
      </c>
      <c r="C305" s="38">
        <v>-10</v>
      </c>
      <c r="D305" s="36" t="s">
        <v>170</v>
      </c>
      <c r="E305" s="40">
        <v>41395</v>
      </c>
      <c r="F305" s="41">
        <v>571</v>
      </c>
      <c r="G305" s="21">
        <v>52</v>
      </c>
      <c r="H305" s="36" t="s">
        <v>21</v>
      </c>
      <c r="I305" s="36" t="s">
        <v>31</v>
      </c>
      <c r="J305" s="36" t="str">
        <f t="shared" si="10"/>
        <v>🍃Leaves</v>
      </c>
      <c r="K305" s="36" t="s">
        <v>23</v>
      </c>
      <c r="L305" s="6" t="str">
        <f t="shared" si="9"/>
        <v>☕Espresso</v>
      </c>
      <c r="M305" s="36" t="s">
        <v>41</v>
      </c>
      <c r="N305" s="36" t="s">
        <v>53</v>
      </c>
      <c r="O305" s="42">
        <v>-20</v>
      </c>
      <c r="P305" s="42">
        <v>99</v>
      </c>
      <c r="Q305" s="36" t="s">
        <v>76</v>
      </c>
      <c r="R305" s="42">
        <v>40</v>
      </c>
      <c r="S305" s="42">
        <v>50</v>
      </c>
      <c r="T305" s="42">
        <v>-10</v>
      </c>
      <c r="U305" s="37">
        <v>90</v>
      </c>
      <c r="V305" s="42">
        <v>72</v>
      </c>
      <c r="W305" s="36" t="s">
        <v>35</v>
      </c>
    </row>
    <row r="306" spans="1:23" x14ac:dyDescent="0.35">
      <c r="A306" s="36">
        <v>641</v>
      </c>
      <c r="B306" s="37">
        <v>0</v>
      </c>
      <c r="C306" s="38">
        <v>-8</v>
      </c>
      <c r="D306" s="39">
        <v>41309</v>
      </c>
      <c r="E306" s="40">
        <v>41396</v>
      </c>
      <c r="F306" s="41">
        <v>344</v>
      </c>
      <c r="G306" s="21">
        <v>43</v>
      </c>
      <c r="H306" s="36" t="s">
        <v>39</v>
      </c>
      <c r="I306" s="36" t="s">
        <v>22</v>
      </c>
      <c r="J306" s="36" t="str">
        <f t="shared" si="10"/>
        <v>🍃Leaves</v>
      </c>
      <c r="K306" s="36" t="s">
        <v>23</v>
      </c>
      <c r="L306" s="6" t="str">
        <f t="shared" si="9"/>
        <v>☕Espresso</v>
      </c>
      <c r="M306" s="36" t="s">
        <v>41</v>
      </c>
      <c r="N306" s="36" t="s">
        <v>42</v>
      </c>
      <c r="O306" s="42">
        <v>32</v>
      </c>
      <c r="P306" s="42">
        <v>43</v>
      </c>
      <c r="Q306" s="36" t="s">
        <v>43</v>
      </c>
      <c r="R306" s="42">
        <v>0</v>
      </c>
      <c r="S306" s="42">
        <v>50</v>
      </c>
      <c r="T306" s="42">
        <v>40</v>
      </c>
      <c r="U306" s="37">
        <v>50</v>
      </c>
      <c r="V306" s="42">
        <v>11</v>
      </c>
      <c r="W306" s="36" t="s">
        <v>27</v>
      </c>
    </row>
    <row r="307" spans="1:23" x14ac:dyDescent="0.35">
      <c r="A307" s="36">
        <v>225</v>
      </c>
      <c r="B307" s="37">
        <v>43</v>
      </c>
      <c r="C307" s="38">
        <v>7</v>
      </c>
      <c r="D307" s="39">
        <v>41337</v>
      </c>
      <c r="E307" s="40">
        <v>41397</v>
      </c>
      <c r="F307" s="41">
        <v>466</v>
      </c>
      <c r="G307" s="21">
        <v>63</v>
      </c>
      <c r="H307" s="36" t="s">
        <v>39</v>
      </c>
      <c r="I307" s="36" t="s">
        <v>29</v>
      </c>
      <c r="J307" s="36" t="str">
        <f t="shared" si="10"/>
        <v>🍃Leaves</v>
      </c>
      <c r="K307" s="36" t="s">
        <v>23</v>
      </c>
      <c r="L307" s="6" t="str">
        <f t="shared" si="9"/>
        <v>☕Espresso</v>
      </c>
      <c r="M307" s="36" t="s">
        <v>41</v>
      </c>
      <c r="N307" s="36" t="s">
        <v>42</v>
      </c>
      <c r="O307" s="42">
        <v>27</v>
      </c>
      <c r="P307" s="42">
        <v>106</v>
      </c>
      <c r="Q307" s="36" t="s">
        <v>56</v>
      </c>
      <c r="R307" s="42">
        <v>30</v>
      </c>
      <c r="S307" s="42">
        <v>50</v>
      </c>
      <c r="T307" s="42">
        <v>20</v>
      </c>
      <c r="U307" s="37">
        <v>80</v>
      </c>
      <c r="V307" s="42">
        <v>36</v>
      </c>
      <c r="W307" s="36" t="s">
        <v>27</v>
      </c>
    </row>
    <row r="308" spans="1:23" x14ac:dyDescent="0.35">
      <c r="A308" s="36">
        <v>515</v>
      </c>
      <c r="B308" s="37">
        <v>23</v>
      </c>
      <c r="C308" s="38">
        <v>-23</v>
      </c>
      <c r="D308" s="39">
        <v>41398</v>
      </c>
      <c r="E308" s="40">
        <v>41398</v>
      </c>
      <c r="F308" s="41">
        <v>807</v>
      </c>
      <c r="G308" s="21">
        <v>35</v>
      </c>
      <c r="H308" s="36" t="s">
        <v>39</v>
      </c>
      <c r="I308" s="36" t="s">
        <v>22</v>
      </c>
      <c r="J308" s="36" t="str">
        <f t="shared" si="10"/>
        <v>🍃Leaves</v>
      </c>
      <c r="K308" s="36" t="s">
        <v>23</v>
      </c>
      <c r="L308" s="6" t="str">
        <f t="shared" si="9"/>
        <v>☕Espresso</v>
      </c>
      <c r="M308" s="36" t="s">
        <v>41</v>
      </c>
      <c r="N308" s="36" t="s">
        <v>53</v>
      </c>
      <c r="O308" s="42">
        <v>17</v>
      </c>
      <c r="P308" s="42">
        <v>58</v>
      </c>
      <c r="Q308" s="36" t="s">
        <v>43</v>
      </c>
      <c r="R308" s="42">
        <v>20</v>
      </c>
      <c r="S308" s="42">
        <v>50</v>
      </c>
      <c r="T308" s="42">
        <v>40</v>
      </c>
      <c r="U308" s="37">
        <v>70</v>
      </c>
      <c r="V308" s="42">
        <v>18</v>
      </c>
      <c r="W308" s="36" t="s">
        <v>35</v>
      </c>
    </row>
    <row r="309" spans="1:23" x14ac:dyDescent="0.35">
      <c r="A309" s="36">
        <v>985</v>
      </c>
      <c r="B309" s="37">
        <v>41</v>
      </c>
      <c r="C309" s="38">
        <v>11</v>
      </c>
      <c r="D309" s="39">
        <v>41429</v>
      </c>
      <c r="E309" s="40">
        <v>41399</v>
      </c>
      <c r="F309" s="41">
        <v>320</v>
      </c>
      <c r="G309" s="21">
        <v>66</v>
      </c>
      <c r="H309" s="36" t="s">
        <v>39</v>
      </c>
      <c r="I309" s="36" t="s">
        <v>29</v>
      </c>
      <c r="J309" s="36" t="str">
        <f t="shared" si="10"/>
        <v>🍃Leaves</v>
      </c>
      <c r="K309" s="36" t="s">
        <v>23</v>
      </c>
      <c r="L309" s="6" t="str">
        <f t="shared" si="9"/>
        <v>☕Espresso</v>
      </c>
      <c r="M309" s="36" t="s">
        <v>41</v>
      </c>
      <c r="N309" s="36" t="s">
        <v>53</v>
      </c>
      <c r="O309" s="42">
        <v>31</v>
      </c>
      <c r="P309" s="42">
        <v>107</v>
      </c>
      <c r="Q309" s="36" t="s">
        <v>56</v>
      </c>
      <c r="R309" s="42">
        <v>30</v>
      </c>
      <c r="S309" s="42">
        <v>50</v>
      </c>
      <c r="T309" s="42">
        <v>20</v>
      </c>
      <c r="U309" s="37">
        <v>80</v>
      </c>
      <c r="V309" s="42">
        <v>35</v>
      </c>
      <c r="W309" s="36" t="s">
        <v>35</v>
      </c>
    </row>
    <row r="310" spans="1:23" x14ac:dyDescent="0.35">
      <c r="A310" s="36">
        <v>971</v>
      </c>
      <c r="B310" s="37">
        <v>46</v>
      </c>
      <c r="C310" s="38">
        <v>-4</v>
      </c>
      <c r="D310" s="39">
        <v>41459</v>
      </c>
      <c r="E310" s="40">
        <v>41400</v>
      </c>
      <c r="F310" s="41">
        <v>422</v>
      </c>
      <c r="G310" s="21">
        <v>57</v>
      </c>
      <c r="H310" s="36" t="s">
        <v>39</v>
      </c>
      <c r="I310" s="36" t="s">
        <v>36</v>
      </c>
      <c r="J310" s="36" t="str">
        <f t="shared" si="10"/>
        <v>🍃Leaves</v>
      </c>
      <c r="K310" s="36" t="s">
        <v>23</v>
      </c>
      <c r="L310" s="6" t="str">
        <f t="shared" si="9"/>
        <v>☕Espresso</v>
      </c>
      <c r="M310" s="36" t="s">
        <v>41</v>
      </c>
      <c r="N310" s="36" t="s">
        <v>55</v>
      </c>
      <c r="O310" s="42">
        <v>6</v>
      </c>
      <c r="P310" s="42">
        <v>103</v>
      </c>
      <c r="Q310" s="36" t="s">
        <v>59</v>
      </c>
      <c r="R310" s="42">
        <v>40</v>
      </c>
      <c r="S310" s="42">
        <v>50</v>
      </c>
      <c r="T310" s="42">
        <v>10</v>
      </c>
      <c r="U310" s="37">
        <v>90</v>
      </c>
      <c r="V310" s="42">
        <v>51</v>
      </c>
      <c r="W310" s="36" t="s">
        <v>35</v>
      </c>
    </row>
    <row r="311" spans="1:23" x14ac:dyDescent="0.35">
      <c r="A311" s="36">
        <v>262</v>
      </c>
      <c r="B311" s="37">
        <v>22</v>
      </c>
      <c r="C311" s="38">
        <v>-35</v>
      </c>
      <c r="D311" s="36" t="s">
        <v>181</v>
      </c>
      <c r="E311" s="40">
        <v>41401</v>
      </c>
      <c r="F311" s="41">
        <v>573</v>
      </c>
      <c r="G311" s="21">
        <v>29</v>
      </c>
      <c r="H311" s="36" t="s">
        <v>39</v>
      </c>
      <c r="I311" s="36" t="s">
        <v>22</v>
      </c>
      <c r="J311" s="36" t="str">
        <f t="shared" si="10"/>
        <v>🍃Leaves</v>
      </c>
      <c r="K311" s="36" t="s">
        <v>23</v>
      </c>
      <c r="L311" s="6" t="str">
        <f t="shared" si="9"/>
        <v>☕Espresso</v>
      </c>
      <c r="M311" s="36" t="s">
        <v>41</v>
      </c>
      <c r="N311" s="36" t="s">
        <v>42</v>
      </c>
      <c r="O311" s="42">
        <v>15</v>
      </c>
      <c r="P311" s="42">
        <v>54</v>
      </c>
      <c r="Q311" s="36" t="s">
        <v>64</v>
      </c>
      <c r="R311" s="42">
        <v>20</v>
      </c>
      <c r="S311" s="42">
        <v>50</v>
      </c>
      <c r="T311" s="42">
        <v>50</v>
      </c>
      <c r="U311" s="37">
        <v>70</v>
      </c>
      <c r="V311" s="42">
        <v>19</v>
      </c>
      <c r="W311" s="36" t="s">
        <v>27</v>
      </c>
    </row>
    <row r="312" spans="1:23" x14ac:dyDescent="0.35">
      <c r="A312" s="36">
        <v>641</v>
      </c>
      <c r="B312" s="37">
        <v>23</v>
      </c>
      <c r="C312" s="38">
        <v>-23</v>
      </c>
      <c r="D312" s="36" t="s">
        <v>182</v>
      </c>
      <c r="E312" s="40">
        <v>41402</v>
      </c>
      <c r="F312" s="41">
        <v>800</v>
      </c>
      <c r="G312" s="21">
        <v>35</v>
      </c>
      <c r="H312" s="36" t="s">
        <v>39</v>
      </c>
      <c r="I312" s="36" t="s">
        <v>22</v>
      </c>
      <c r="J312" s="36" t="str">
        <f t="shared" si="10"/>
        <v>🍃Leaves</v>
      </c>
      <c r="K312" s="36" t="s">
        <v>23</v>
      </c>
      <c r="L312" s="6" t="str">
        <f t="shared" si="9"/>
        <v>☕Espresso</v>
      </c>
      <c r="M312" s="36" t="s">
        <v>41</v>
      </c>
      <c r="N312" s="36" t="s">
        <v>53</v>
      </c>
      <c r="O312" s="42">
        <v>27</v>
      </c>
      <c r="P312" s="42">
        <v>62</v>
      </c>
      <c r="Q312" s="36" t="s">
        <v>43</v>
      </c>
      <c r="R312" s="42">
        <v>20</v>
      </c>
      <c r="S312" s="42">
        <v>50</v>
      </c>
      <c r="T312" s="42">
        <v>50</v>
      </c>
      <c r="U312" s="37">
        <v>70</v>
      </c>
      <c r="V312" s="42">
        <v>17</v>
      </c>
      <c r="W312" s="36" t="s">
        <v>35</v>
      </c>
    </row>
    <row r="313" spans="1:23" x14ac:dyDescent="0.35">
      <c r="A313" s="36">
        <v>515</v>
      </c>
      <c r="B313" s="37">
        <v>0</v>
      </c>
      <c r="C313" s="38">
        <v>6</v>
      </c>
      <c r="D313" s="39">
        <v>41338</v>
      </c>
      <c r="E313" s="40">
        <v>41403</v>
      </c>
      <c r="F313" s="41">
        <v>387</v>
      </c>
      <c r="G313" s="21">
        <v>43</v>
      </c>
      <c r="H313" s="36" t="s">
        <v>39</v>
      </c>
      <c r="I313" s="36" t="s">
        <v>22</v>
      </c>
      <c r="J313" s="36" t="str">
        <f t="shared" si="10"/>
        <v>🍃Leaves</v>
      </c>
      <c r="K313" s="36" t="s">
        <v>23</v>
      </c>
      <c r="L313" s="6" t="str">
        <f t="shared" si="9"/>
        <v>☕Espresso</v>
      </c>
      <c r="M313" s="36" t="s">
        <v>41</v>
      </c>
      <c r="N313" s="36" t="s">
        <v>42</v>
      </c>
      <c r="O313" s="42">
        <v>46</v>
      </c>
      <c r="P313" s="42">
        <v>46</v>
      </c>
      <c r="Q313" s="36" t="s">
        <v>43</v>
      </c>
      <c r="R313" s="42">
        <v>0</v>
      </c>
      <c r="S313" s="42">
        <v>50</v>
      </c>
      <c r="T313" s="42">
        <v>40</v>
      </c>
      <c r="U313" s="37">
        <v>50</v>
      </c>
      <c r="V313" s="42">
        <v>12</v>
      </c>
      <c r="W313" s="36" t="s">
        <v>27</v>
      </c>
    </row>
    <row r="314" spans="1:23" x14ac:dyDescent="0.35">
      <c r="A314" s="36">
        <v>515</v>
      </c>
      <c r="B314" s="37">
        <v>22</v>
      </c>
      <c r="C314" s="38">
        <v>-16</v>
      </c>
      <c r="D314" s="39">
        <v>41399</v>
      </c>
      <c r="E314" s="40">
        <v>41404</v>
      </c>
      <c r="F314" s="41">
        <v>802</v>
      </c>
      <c r="G314" s="21">
        <v>34</v>
      </c>
      <c r="H314" s="36" t="s">
        <v>39</v>
      </c>
      <c r="I314" s="36" t="s">
        <v>22</v>
      </c>
      <c r="J314" s="36" t="str">
        <f t="shared" si="10"/>
        <v>🍃Leaves</v>
      </c>
      <c r="K314" s="36" t="s">
        <v>23</v>
      </c>
      <c r="L314" s="6" t="str">
        <f t="shared" si="9"/>
        <v>☕Espresso</v>
      </c>
      <c r="M314" s="36" t="s">
        <v>41</v>
      </c>
      <c r="N314" s="36" t="s">
        <v>53</v>
      </c>
      <c r="O314" s="42">
        <v>24</v>
      </c>
      <c r="P314" s="42">
        <v>60</v>
      </c>
      <c r="Q314" s="36" t="s">
        <v>43</v>
      </c>
      <c r="R314" s="42">
        <v>20</v>
      </c>
      <c r="S314" s="42">
        <v>50</v>
      </c>
      <c r="T314" s="42">
        <v>40</v>
      </c>
      <c r="U314" s="37">
        <v>70</v>
      </c>
      <c r="V314" s="42">
        <v>18</v>
      </c>
      <c r="W314" s="36" t="s">
        <v>35</v>
      </c>
    </row>
    <row r="315" spans="1:23" x14ac:dyDescent="0.35">
      <c r="A315" s="36">
        <v>505</v>
      </c>
      <c r="B315" s="37">
        <v>44</v>
      </c>
      <c r="C315" s="38">
        <v>-10</v>
      </c>
      <c r="D315" s="39">
        <v>41430</v>
      </c>
      <c r="E315" s="40">
        <v>41405</v>
      </c>
      <c r="F315" s="41">
        <v>325</v>
      </c>
      <c r="G315" s="21">
        <v>62</v>
      </c>
      <c r="H315" s="36" t="s">
        <v>39</v>
      </c>
      <c r="I315" s="36" t="s">
        <v>29</v>
      </c>
      <c r="J315" s="36" t="str">
        <f t="shared" si="10"/>
        <v>🍃Leaves</v>
      </c>
      <c r="K315" s="36" t="s">
        <v>23</v>
      </c>
      <c r="L315" s="6" t="str">
        <f t="shared" si="9"/>
        <v>☕Espresso</v>
      </c>
      <c r="M315" s="36" t="s">
        <v>41</v>
      </c>
      <c r="N315" s="36" t="s">
        <v>53</v>
      </c>
      <c r="O315" s="42">
        <v>-10</v>
      </c>
      <c r="P315" s="42">
        <v>113</v>
      </c>
      <c r="Q315" s="36" t="s">
        <v>101</v>
      </c>
      <c r="R315" s="42">
        <v>30</v>
      </c>
      <c r="S315" s="42">
        <v>50</v>
      </c>
      <c r="T315" s="42">
        <v>0</v>
      </c>
      <c r="U315" s="37">
        <v>80</v>
      </c>
      <c r="V315" s="42">
        <v>69</v>
      </c>
      <c r="W315" s="36" t="s">
        <v>35</v>
      </c>
    </row>
    <row r="316" spans="1:23" x14ac:dyDescent="0.35">
      <c r="A316" s="36">
        <v>978</v>
      </c>
      <c r="B316" s="37">
        <v>47</v>
      </c>
      <c r="C316" s="38">
        <v>-20</v>
      </c>
      <c r="D316" s="36" t="s">
        <v>196</v>
      </c>
      <c r="E316" s="40">
        <v>41406</v>
      </c>
      <c r="F316" s="41">
        <v>571</v>
      </c>
      <c r="G316" s="21">
        <v>52</v>
      </c>
      <c r="H316" s="36" t="s">
        <v>21</v>
      </c>
      <c r="I316" s="36" t="s">
        <v>31</v>
      </c>
      <c r="J316" s="36" t="str">
        <f t="shared" si="10"/>
        <v>🍃Leaves</v>
      </c>
      <c r="K316" s="36" t="s">
        <v>23</v>
      </c>
      <c r="L316" s="6" t="str">
        <f t="shared" si="9"/>
        <v>☕Espresso</v>
      </c>
      <c r="M316" s="36" t="s">
        <v>41</v>
      </c>
      <c r="N316" s="36" t="s">
        <v>53</v>
      </c>
      <c r="O316" s="42">
        <v>-30</v>
      </c>
      <c r="P316" s="42">
        <v>106</v>
      </c>
      <c r="Q316" s="36" t="s">
        <v>76</v>
      </c>
      <c r="R316" s="42">
        <v>40</v>
      </c>
      <c r="S316" s="42">
        <v>50</v>
      </c>
      <c r="T316" s="42">
        <v>-10</v>
      </c>
      <c r="U316" s="37">
        <v>90</v>
      </c>
      <c r="V316" s="42">
        <v>72</v>
      </c>
      <c r="W316" s="36" t="s">
        <v>35</v>
      </c>
    </row>
    <row r="317" spans="1:23" x14ac:dyDescent="0.35">
      <c r="A317" s="36">
        <v>563</v>
      </c>
      <c r="B317" s="37">
        <v>0</v>
      </c>
      <c r="C317" s="38">
        <v>7</v>
      </c>
      <c r="D317" s="36" t="s">
        <v>203</v>
      </c>
      <c r="E317" s="40">
        <v>41407</v>
      </c>
      <c r="F317" s="41">
        <v>344</v>
      </c>
      <c r="G317" s="21">
        <v>43</v>
      </c>
      <c r="H317" s="36" t="s">
        <v>39</v>
      </c>
      <c r="I317" s="36" t="s">
        <v>22</v>
      </c>
      <c r="J317" s="36" t="str">
        <f t="shared" si="10"/>
        <v>🍃Leaves</v>
      </c>
      <c r="K317" s="36" t="s">
        <v>23</v>
      </c>
      <c r="L317" s="6" t="str">
        <f t="shared" si="9"/>
        <v>☕Espresso</v>
      </c>
      <c r="M317" s="36" t="s">
        <v>41</v>
      </c>
      <c r="N317" s="36" t="s">
        <v>42</v>
      </c>
      <c r="O317" s="42">
        <v>47</v>
      </c>
      <c r="P317" s="42">
        <v>46</v>
      </c>
      <c r="Q317" s="36" t="s">
        <v>43</v>
      </c>
      <c r="R317" s="42">
        <v>0</v>
      </c>
      <c r="S317" s="42">
        <v>50</v>
      </c>
      <c r="T317" s="42">
        <v>40</v>
      </c>
      <c r="U317" s="37">
        <v>50</v>
      </c>
      <c r="V317" s="42">
        <v>11</v>
      </c>
      <c r="W317" s="36" t="s">
        <v>27</v>
      </c>
    </row>
    <row r="318" spans="1:23" x14ac:dyDescent="0.35">
      <c r="A318" s="36">
        <v>318</v>
      </c>
      <c r="B318" s="37">
        <v>43</v>
      </c>
      <c r="C318" s="38">
        <v>20</v>
      </c>
      <c r="D318" s="36" t="s">
        <v>204</v>
      </c>
      <c r="E318" s="40">
        <v>41408</v>
      </c>
      <c r="F318" s="41">
        <v>466</v>
      </c>
      <c r="G318" s="21">
        <v>63</v>
      </c>
      <c r="H318" s="36" t="s">
        <v>39</v>
      </c>
      <c r="I318" s="36" t="s">
        <v>29</v>
      </c>
      <c r="J318" s="36" t="str">
        <f t="shared" si="10"/>
        <v>🍃Leaves</v>
      </c>
      <c r="K318" s="36" t="s">
        <v>23</v>
      </c>
      <c r="L318" s="6" t="str">
        <f t="shared" si="9"/>
        <v>☕Espresso</v>
      </c>
      <c r="M318" s="36" t="s">
        <v>41</v>
      </c>
      <c r="N318" s="36" t="s">
        <v>42</v>
      </c>
      <c r="O318" s="42">
        <v>40</v>
      </c>
      <c r="P318" s="42">
        <v>113</v>
      </c>
      <c r="Q318" s="36" t="s">
        <v>56</v>
      </c>
      <c r="R318" s="42">
        <v>30</v>
      </c>
      <c r="S318" s="42">
        <v>50</v>
      </c>
      <c r="T318" s="42">
        <v>20</v>
      </c>
      <c r="U318" s="37">
        <v>80</v>
      </c>
      <c r="V318" s="42">
        <v>36</v>
      </c>
      <c r="W318" s="36" t="s">
        <v>27</v>
      </c>
    </row>
    <row r="319" spans="1:23" x14ac:dyDescent="0.35">
      <c r="A319" s="36">
        <v>515</v>
      </c>
      <c r="B319" s="37">
        <v>23</v>
      </c>
      <c r="C319" s="38">
        <v>-15</v>
      </c>
      <c r="D319" s="36" t="s">
        <v>206</v>
      </c>
      <c r="E319" s="40">
        <v>41409</v>
      </c>
      <c r="F319" s="41">
        <v>807</v>
      </c>
      <c r="G319" s="21">
        <v>35</v>
      </c>
      <c r="H319" s="36" t="s">
        <v>39</v>
      </c>
      <c r="I319" s="36" t="s">
        <v>22</v>
      </c>
      <c r="J319" s="36" t="str">
        <f t="shared" si="10"/>
        <v>🍃Leaves</v>
      </c>
      <c r="K319" s="36" t="s">
        <v>23</v>
      </c>
      <c r="L319" s="6" t="str">
        <f t="shared" si="9"/>
        <v>☕Espresso</v>
      </c>
      <c r="M319" s="36" t="s">
        <v>41</v>
      </c>
      <c r="N319" s="36" t="s">
        <v>53</v>
      </c>
      <c r="O319" s="42">
        <v>25</v>
      </c>
      <c r="P319" s="42">
        <v>62</v>
      </c>
      <c r="Q319" s="36" t="s">
        <v>43</v>
      </c>
      <c r="R319" s="42">
        <v>20</v>
      </c>
      <c r="S319" s="42">
        <v>50</v>
      </c>
      <c r="T319" s="42">
        <v>40</v>
      </c>
      <c r="U319" s="37">
        <v>70</v>
      </c>
      <c r="V319" s="42">
        <v>18</v>
      </c>
      <c r="W319" s="36" t="s">
        <v>35</v>
      </c>
    </row>
    <row r="320" spans="1:23" x14ac:dyDescent="0.35">
      <c r="A320" s="36">
        <v>225</v>
      </c>
      <c r="B320" s="37">
        <v>41</v>
      </c>
      <c r="C320" s="38">
        <v>26</v>
      </c>
      <c r="D320" s="36" t="s">
        <v>207</v>
      </c>
      <c r="E320" s="40">
        <v>41410</v>
      </c>
      <c r="F320" s="41">
        <v>320</v>
      </c>
      <c r="G320" s="21">
        <v>66</v>
      </c>
      <c r="H320" s="36" t="s">
        <v>39</v>
      </c>
      <c r="I320" s="36" t="s">
        <v>29</v>
      </c>
      <c r="J320" s="36" t="str">
        <f t="shared" si="10"/>
        <v>🍃Leaves</v>
      </c>
      <c r="K320" s="36" t="s">
        <v>23</v>
      </c>
      <c r="L320" s="6" t="str">
        <f t="shared" si="9"/>
        <v>☕Espresso</v>
      </c>
      <c r="M320" s="36" t="s">
        <v>41</v>
      </c>
      <c r="N320" s="36" t="s">
        <v>53</v>
      </c>
      <c r="O320" s="42">
        <v>46</v>
      </c>
      <c r="P320" s="42">
        <v>114</v>
      </c>
      <c r="Q320" s="36" t="s">
        <v>56</v>
      </c>
      <c r="R320" s="42">
        <v>30</v>
      </c>
      <c r="S320" s="42">
        <v>50</v>
      </c>
      <c r="T320" s="42">
        <v>20</v>
      </c>
      <c r="U320" s="37">
        <v>80</v>
      </c>
      <c r="V320" s="42">
        <v>35</v>
      </c>
      <c r="W320" s="36" t="s">
        <v>35</v>
      </c>
    </row>
    <row r="321" spans="1:23" x14ac:dyDescent="0.35">
      <c r="A321" s="36">
        <v>971</v>
      </c>
      <c r="B321" s="37">
        <v>46</v>
      </c>
      <c r="C321" s="38">
        <v>-1</v>
      </c>
      <c r="D321" s="36" t="s">
        <v>208</v>
      </c>
      <c r="E321" s="40">
        <v>41411</v>
      </c>
      <c r="F321" s="41">
        <v>422</v>
      </c>
      <c r="G321" s="21">
        <v>57</v>
      </c>
      <c r="H321" s="36" t="s">
        <v>39</v>
      </c>
      <c r="I321" s="36" t="s">
        <v>36</v>
      </c>
      <c r="J321" s="36" t="str">
        <f t="shared" si="10"/>
        <v>🍃Leaves</v>
      </c>
      <c r="K321" s="36" t="s">
        <v>23</v>
      </c>
      <c r="L321" s="6" t="str">
        <f t="shared" si="9"/>
        <v>☕Espresso</v>
      </c>
      <c r="M321" s="36" t="s">
        <v>41</v>
      </c>
      <c r="N321" s="36" t="s">
        <v>55</v>
      </c>
      <c r="O321" s="42">
        <v>9</v>
      </c>
      <c r="P321" s="42">
        <v>110</v>
      </c>
      <c r="Q321" s="36" t="s">
        <v>59</v>
      </c>
      <c r="R321" s="42">
        <v>40</v>
      </c>
      <c r="S321" s="42">
        <v>50</v>
      </c>
      <c r="T321" s="42">
        <v>10</v>
      </c>
      <c r="U321" s="37">
        <v>90</v>
      </c>
      <c r="V321" s="42">
        <v>51</v>
      </c>
      <c r="W321" s="36" t="s">
        <v>35</v>
      </c>
    </row>
    <row r="322" spans="1:23" x14ac:dyDescent="0.35">
      <c r="A322" s="36">
        <v>318</v>
      </c>
      <c r="B322" s="37">
        <v>46</v>
      </c>
      <c r="C322" s="38">
        <v>-10</v>
      </c>
      <c r="D322" s="39">
        <v>41370</v>
      </c>
      <c r="E322" s="40">
        <v>41412</v>
      </c>
      <c r="F322" s="41">
        <v>449</v>
      </c>
      <c r="G322" s="21">
        <v>67</v>
      </c>
      <c r="H322" s="36" t="s">
        <v>39</v>
      </c>
      <c r="I322" s="36" t="s">
        <v>29</v>
      </c>
      <c r="J322" s="36" t="str">
        <f t="shared" si="10"/>
        <v>🍃Leaves</v>
      </c>
      <c r="K322" s="36" t="s">
        <v>23</v>
      </c>
      <c r="L322" s="6" t="str">
        <f t="shared" ref="L322:L385" si="11">_xlfn.CONCAT(_xlfn.UNICHAR(9749),M322)</f>
        <v>☕Espresso</v>
      </c>
      <c r="M322" s="36" t="s">
        <v>41</v>
      </c>
      <c r="N322" s="36" t="s">
        <v>42</v>
      </c>
      <c r="O322" s="42">
        <v>30</v>
      </c>
      <c r="P322" s="42">
        <v>113</v>
      </c>
      <c r="Q322" s="36" t="s">
        <v>56</v>
      </c>
      <c r="R322" s="42">
        <v>20</v>
      </c>
      <c r="S322" s="42">
        <v>40</v>
      </c>
      <c r="T322" s="42">
        <v>40</v>
      </c>
      <c r="U322" s="37">
        <v>60</v>
      </c>
      <c r="V322" s="42">
        <v>37</v>
      </c>
      <c r="W322" s="36" t="s">
        <v>27</v>
      </c>
    </row>
    <row r="323" spans="1:23" x14ac:dyDescent="0.35">
      <c r="A323" s="36">
        <v>505</v>
      </c>
      <c r="B323" s="37">
        <v>45</v>
      </c>
      <c r="C323" s="38">
        <v>-16</v>
      </c>
      <c r="D323" s="39">
        <v>41431</v>
      </c>
      <c r="E323" s="40">
        <v>41413</v>
      </c>
      <c r="F323" s="41">
        <v>320</v>
      </c>
      <c r="G323" s="21">
        <v>64</v>
      </c>
      <c r="H323" s="36" t="s">
        <v>39</v>
      </c>
      <c r="I323" s="36" t="s">
        <v>29</v>
      </c>
      <c r="J323" s="36" t="str">
        <f t="shared" si="10"/>
        <v>🍃Leaves</v>
      </c>
      <c r="K323" s="36" t="s">
        <v>23</v>
      </c>
      <c r="L323" s="6" t="str">
        <f t="shared" si="11"/>
        <v>☕Espresso</v>
      </c>
      <c r="M323" s="36" t="s">
        <v>41</v>
      </c>
      <c r="N323" s="36" t="s">
        <v>53</v>
      </c>
      <c r="O323" s="42">
        <v>-6</v>
      </c>
      <c r="P323" s="42">
        <v>109</v>
      </c>
      <c r="Q323" s="36" t="s">
        <v>101</v>
      </c>
      <c r="R323" s="42">
        <v>20</v>
      </c>
      <c r="S323" s="42">
        <v>40</v>
      </c>
      <c r="T323" s="42">
        <v>10</v>
      </c>
      <c r="U323" s="37">
        <v>60</v>
      </c>
      <c r="V323" s="42">
        <v>70</v>
      </c>
      <c r="W323" s="36" t="s">
        <v>35</v>
      </c>
    </row>
    <row r="324" spans="1:23" x14ac:dyDescent="0.35">
      <c r="A324" s="36">
        <v>801</v>
      </c>
      <c r="B324" s="37">
        <v>32</v>
      </c>
      <c r="C324" s="38">
        <v>-12</v>
      </c>
      <c r="D324" s="39">
        <v>41461</v>
      </c>
      <c r="E324" s="40">
        <v>41414</v>
      </c>
      <c r="F324" s="41">
        <v>833</v>
      </c>
      <c r="G324" s="21">
        <v>47</v>
      </c>
      <c r="H324" s="36" t="s">
        <v>39</v>
      </c>
      <c r="I324" s="36" t="s">
        <v>36</v>
      </c>
      <c r="J324" s="36" t="str">
        <f t="shared" ref="J324:J387" si="12">_xlfn.CONCAT(_xlfn.UNICHAR(127811),K324)</f>
        <v>🍃Leaves</v>
      </c>
      <c r="K324" s="36" t="s">
        <v>23</v>
      </c>
      <c r="L324" s="6" t="str">
        <f t="shared" si="11"/>
        <v>☕Espresso</v>
      </c>
      <c r="M324" s="36" t="s">
        <v>41</v>
      </c>
      <c r="N324" s="36" t="s">
        <v>55</v>
      </c>
      <c r="O324" s="42">
        <v>28</v>
      </c>
      <c r="P324" s="42">
        <v>79</v>
      </c>
      <c r="Q324" s="36" t="s">
        <v>49</v>
      </c>
      <c r="R324" s="42">
        <v>20</v>
      </c>
      <c r="S324" s="42">
        <v>40</v>
      </c>
      <c r="T324" s="42">
        <v>40</v>
      </c>
      <c r="U324" s="37">
        <v>60</v>
      </c>
      <c r="V324" s="42">
        <v>19</v>
      </c>
      <c r="W324" s="36" t="s">
        <v>35</v>
      </c>
    </row>
    <row r="325" spans="1:23" x14ac:dyDescent="0.35">
      <c r="A325" s="36">
        <v>715</v>
      </c>
      <c r="B325" s="37">
        <v>22</v>
      </c>
      <c r="C325" s="38">
        <v>-19</v>
      </c>
      <c r="D325" s="36" t="s">
        <v>216</v>
      </c>
      <c r="E325" s="40">
        <v>41415</v>
      </c>
      <c r="F325" s="41">
        <v>570</v>
      </c>
      <c r="G325" s="21">
        <v>30</v>
      </c>
      <c r="H325" s="36" t="s">
        <v>39</v>
      </c>
      <c r="I325" s="36" t="s">
        <v>22</v>
      </c>
      <c r="J325" s="36" t="str">
        <f t="shared" si="12"/>
        <v>🍃Leaves</v>
      </c>
      <c r="K325" s="36" t="s">
        <v>23</v>
      </c>
      <c r="L325" s="6" t="str">
        <f t="shared" si="11"/>
        <v>☕Espresso</v>
      </c>
      <c r="M325" s="36" t="s">
        <v>41</v>
      </c>
      <c r="N325" s="36" t="s">
        <v>42</v>
      </c>
      <c r="O325" s="42">
        <v>11</v>
      </c>
      <c r="P325" s="42">
        <v>52</v>
      </c>
      <c r="Q325" s="36" t="s">
        <v>64</v>
      </c>
      <c r="R325" s="42">
        <v>20</v>
      </c>
      <c r="S325" s="42">
        <v>40</v>
      </c>
      <c r="T325" s="42">
        <v>30</v>
      </c>
      <c r="U325" s="37">
        <v>60</v>
      </c>
      <c r="V325" s="42">
        <v>19</v>
      </c>
      <c r="W325" s="36" t="s">
        <v>27</v>
      </c>
    </row>
    <row r="326" spans="1:23" x14ac:dyDescent="0.35">
      <c r="A326" s="36">
        <v>505</v>
      </c>
      <c r="B326" s="37">
        <v>35</v>
      </c>
      <c r="C326" s="38">
        <v>-12</v>
      </c>
      <c r="D326" s="36" t="s">
        <v>217</v>
      </c>
      <c r="E326" s="40">
        <v>41416</v>
      </c>
      <c r="F326" s="41">
        <v>248</v>
      </c>
      <c r="G326" s="21">
        <v>47</v>
      </c>
      <c r="H326" s="36" t="s">
        <v>39</v>
      </c>
      <c r="I326" s="36" t="s">
        <v>29</v>
      </c>
      <c r="J326" s="36" t="str">
        <f t="shared" si="12"/>
        <v>🍃Leaves</v>
      </c>
      <c r="K326" s="36" t="s">
        <v>23</v>
      </c>
      <c r="L326" s="6" t="str">
        <f t="shared" si="11"/>
        <v>☕Espresso</v>
      </c>
      <c r="M326" s="36" t="s">
        <v>41</v>
      </c>
      <c r="N326" s="36" t="s">
        <v>42</v>
      </c>
      <c r="O326" s="42">
        <v>8</v>
      </c>
      <c r="P326" s="42">
        <v>82</v>
      </c>
      <c r="Q326" s="36" t="s">
        <v>101</v>
      </c>
      <c r="R326" s="42">
        <v>20</v>
      </c>
      <c r="S326" s="42">
        <v>40</v>
      </c>
      <c r="T326" s="42">
        <v>20</v>
      </c>
      <c r="U326" s="37">
        <v>60</v>
      </c>
      <c r="V326" s="42">
        <v>39</v>
      </c>
      <c r="W326" s="36" t="s">
        <v>27</v>
      </c>
    </row>
    <row r="327" spans="1:23" x14ac:dyDescent="0.35">
      <c r="A327" s="36">
        <v>603</v>
      </c>
      <c r="B327" s="37">
        <v>34</v>
      </c>
      <c r="C327" s="38">
        <v>-3</v>
      </c>
      <c r="D327" s="36" t="s">
        <v>220</v>
      </c>
      <c r="E327" s="40">
        <v>41417</v>
      </c>
      <c r="F327" s="41">
        <v>211</v>
      </c>
      <c r="G327" s="21">
        <v>42</v>
      </c>
      <c r="H327" s="36" t="s">
        <v>39</v>
      </c>
      <c r="I327" s="36" t="s">
        <v>31</v>
      </c>
      <c r="J327" s="36" t="str">
        <f t="shared" si="12"/>
        <v>🍃Leaves</v>
      </c>
      <c r="K327" s="36" t="s">
        <v>23</v>
      </c>
      <c r="L327" s="6" t="str">
        <f t="shared" si="11"/>
        <v>☕Espresso</v>
      </c>
      <c r="M327" s="36" t="s">
        <v>41</v>
      </c>
      <c r="N327" s="36" t="s">
        <v>221</v>
      </c>
      <c r="O327" s="42">
        <v>-3</v>
      </c>
      <c r="P327" s="42">
        <v>76</v>
      </c>
      <c r="Q327" s="36" t="s">
        <v>51</v>
      </c>
      <c r="R327" s="42">
        <v>30</v>
      </c>
      <c r="S327" s="42">
        <v>40</v>
      </c>
      <c r="T327" s="42">
        <v>0</v>
      </c>
      <c r="U327" s="37">
        <v>70</v>
      </c>
      <c r="V327" s="42">
        <v>45</v>
      </c>
      <c r="W327" s="36" t="s">
        <v>35</v>
      </c>
    </row>
    <row r="328" spans="1:23" x14ac:dyDescent="0.35">
      <c r="A328" s="36">
        <v>918</v>
      </c>
      <c r="B328" s="37">
        <v>32</v>
      </c>
      <c r="C328" s="38">
        <v>-1</v>
      </c>
      <c r="D328" s="36" t="s">
        <v>222</v>
      </c>
      <c r="E328" s="40">
        <v>41418</v>
      </c>
      <c r="F328" s="41">
        <v>482</v>
      </c>
      <c r="G328" s="21">
        <v>48</v>
      </c>
      <c r="H328" s="36" t="s">
        <v>39</v>
      </c>
      <c r="I328" s="36" t="s">
        <v>29</v>
      </c>
      <c r="J328" s="36" t="str">
        <f t="shared" si="12"/>
        <v>🍃Leaves</v>
      </c>
      <c r="K328" s="36" t="s">
        <v>23</v>
      </c>
      <c r="L328" s="6" t="str">
        <f t="shared" si="11"/>
        <v>☕Espresso</v>
      </c>
      <c r="M328" s="36" t="s">
        <v>41</v>
      </c>
      <c r="N328" s="36" t="s">
        <v>53</v>
      </c>
      <c r="O328" s="42">
        <v>29</v>
      </c>
      <c r="P328" s="42">
        <v>80</v>
      </c>
      <c r="Q328" s="36" t="s">
        <v>47</v>
      </c>
      <c r="R328" s="42">
        <v>20</v>
      </c>
      <c r="S328" s="42">
        <v>40</v>
      </c>
      <c r="T328" s="42">
        <v>30</v>
      </c>
      <c r="U328" s="37">
        <v>60</v>
      </c>
      <c r="V328" s="42">
        <v>19</v>
      </c>
      <c r="W328" s="36" t="s">
        <v>35</v>
      </c>
    </row>
    <row r="329" spans="1:23" x14ac:dyDescent="0.35">
      <c r="A329" s="36">
        <v>775</v>
      </c>
      <c r="B329" s="37">
        <v>0</v>
      </c>
      <c r="C329" s="38">
        <v>1</v>
      </c>
      <c r="D329" s="36" t="s">
        <v>223</v>
      </c>
      <c r="E329" s="40">
        <v>41419</v>
      </c>
      <c r="F329" s="41">
        <v>387</v>
      </c>
      <c r="G329" s="21">
        <v>43</v>
      </c>
      <c r="H329" s="36" t="s">
        <v>39</v>
      </c>
      <c r="I329" s="36" t="s">
        <v>36</v>
      </c>
      <c r="J329" s="36" t="str">
        <f t="shared" si="12"/>
        <v>🍃Leaves</v>
      </c>
      <c r="K329" s="36" t="s">
        <v>23</v>
      </c>
      <c r="L329" s="6" t="str">
        <f t="shared" si="11"/>
        <v>☕Espresso</v>
      </c>
      <c r="M329" s="36" t="s">
        <v>41</v>
      </c>
      <c r="N329" s="36" t="s">
        <v>55</v>
      </c>
      <c r="O329" s="42">
        <v>31</v>
      </c>
      <c r="P329" s="42">
        <v>43</v>
      </c>
      <c r="Q329" s="36" t="s">
        <v>48</v>
      </c>
      <c r="R329" s="42">
        <v>0</v>
      </c>
      <c r="S329" s="42">
        <v>40</v>
      </c>
      <c r="T329" s="42">
        <v>30</v>
      </c>
      <c r="U329" s="37">
        <v>40</v>
      </c>
      <c r="V329" s="42">
        <v>12</v>
      </c>
      <c r="W329" s="36" t="s">
        <v>35</v>
      </c>
    </row>
    <row r="330" spans="1:23" x14ac:dyDescent="0.35">
      <c r="A330" s="36">
        <v>435</v>
      </c>
      <c r="B330" s="37">
        <v>33</v>
      </c>
      <c r="C330" s="38">
        <v>-3</v>
      </c>
      <c r="D330" s="36" t="s">
        <v>224</v>
      </c>
      <c r="E330" s="40">
        <v>41420</v>
      </c>
      <c r="F330" s="41">
        <v>836</v>
      </c>
      <c r="G330" s="21">
        <v>48</v>
      </c>
      <c r="H330" s="36" t="s">
        <v>39</v>
      </c>
      <c r="I330" s="36" t="s">
        <v>36</v>
      </c>
      <c r="J330" s="36" t="str">
        <f t="shared" si="12"/>
        <v>🍃Leaves</v>
      </c>
      <c r="K330" s="36" t="s">
        <v>23</v>
      </c>
      <c r="L330" s="6" t="str">
        <f t="shared" si="11"/>
        <v>☕Espresso</v>
      </c>
      <c r="M330" s="36" t="s">
        <v>41</v>
      </c>
      <c r="N330" s="36" t="s">
        <v>55</v>
      </c>
      <c r="O330" s="42">
        <v>27</v>
      </c>
      <c r="P330" s="42">
        <v>81</v>
      </c>
      <c r="Q330" s="36" t="s">
        <v>49</v>
      </c>
      <c r="R330" s="42">
        <v>30</v>
      </c>
      <c r="S330" s="42">
        <v>40</v>
      </c>
      <c r="T330" s="42">
        <v>30</v>
      </c>
      <c r="U330" s="37">
        <v>70</v>
      </c>
      <c r="V330" s="42">
        <v>21</v>
      </c>
      <c r="W330" s="36" t="s">
        <v>35</v>
      </c>
    </row>
    <row r="331" spans="1:23" x14ac:dyDescent="0.35">
      <c r="A331" s="36">
        <v>262</v>
      </c>
      <c r="B331" s="37">
        <v>24</v>
      </c>
      <c r="C331" s="38">
        <v>-17</v>
      </c>
      <c r="D331" s="39">
        <v>41432</v>
      </c>
      <c r="E331" s="40">
        <v>41421</v>
      </c>
      <c r="F331" s="41">
        <v>567</v>
      </c>
      <c r="G331" s="21">
        <v>32</v>
      </c>
      <c r="H331" s="36" t="s">
        <v>39</v>
      </c>
      <c r="I331" s="36" t="s">
        <v>22</v>
      </c>
      <c r="J331" s="36" t="str">
        <f t="shared" si="12"/>
        <v>🍃Leaves</v>
      </c>
      <c r="K331" s="36" t="s">
        <v>23</v>
      </c>
      <c r="L331" s="6" t="str">
        <f t="shared" si="11"/>
        <v>☕Espresso</v>
      </c>
      <c r="M331" s="36" t="s">
        <v>41</v>
      </c>
      <c r="N331" s="36" t="s">
        <v>42</v>
      </c>
      <c r="O331" s="42">
        <v>13</v>
      </c>
      <c r="P331" s="42">
        <v>56</v>
      </c>
      <c r="Q331" s="36" t="s">
        <v>64</v>
      </c>
      <c r="R331" s="42">
        <v>30</v>
      </c>
      <c r="S331" s="42">
        <v>40</v>
      </c>
      <c r="T331" s="42">
        <v>30</v>
      </c>
      <c r="U331" s="37">
        <v>70</v>
      </c>
      <c r="V331" s="42">
        <v>19</v>
      </c>
      <c r="W331" s="36" t="s">
        <v>27</v>
      </c>
    </row>
    <row r="332" spans="1:23" x14ac:dyDescent="0.35">
      <c r="A332" s="36">
        <v>702</v>
      </c>
      <c r="B332" s="37">
        <v>0</v>
      </c>
      <c r="C332" s="38">
        <v>1</v>
      </c>
      <c r="D332" s="39">
        <v>41462</v>
      </c>
      <c r="E332" s="40">
        <v>41422</v>
      </c>
      <c r="F332" s="41">
        <v>344</v>
      </c>
      <c r="G332" s="21">
        <v>43</v>
      </c>
      <c r="H332" s="36" t="s">
        <v>39</v>
      </c>
      <c r="I332" s="36" t="s">
        <v>36</v>
      </c>
      <c r="J332" s="36" t="str">
        <f t="shared" si="12"/>
        <v>🍃Leaves</v>
      </c>
      <c r="K332" s="36" t="s">
        <v>23</v>
      </c>
      <c r="L332" s="6" t="str">
        <f t="shared" si="11"/>
        <v>☕Espresso</v>
      </c>
      <c r="M332" s="36" t="s">
        <v>41</v>
      </c>
      <c r="N332" s="36" t="s">
        <v>55</v>
      </c>
      <c r="O332" s="42">
        <v>31</v>
      </c>
      <c r="P332" s="42">
        <v>43</v>
      </c>
      <c r="Q332" s="36" t="s">
        <v>48</v>
      </c>
      <c r="R332" s="42">
        <v>0</v>
      </c>
      <c r="S332" s="42">
        <v>40</v>
      </c>
      <c r="T332" s="42">
        <v>30</v>
      </c>
      <c r="U332" s="37">
        <v>40</v>
      </c>
      <c r="V332" s="42">
        <v>12</v>
      </c>
      <c r="W332" s="36" t="s">
        <v>35</v>
      </c>
    </row>
    <row r="333" spans="1:23" x14ac:dyDescent="0.35">
      <c r="A333" s="36">
        <v>435</v>
      </c>
      <c r="B333" s="37">
        <v>31</v>
      </c>
      <c r="C333" s="38">
        <v>-4</v>
      </c>
      <c r="D333" s="39">
        <v>41493</v>
      </c>
      <c r="E333" s="40">
        <v>41423</v>
      </c>
      <c r="F333" s="41">
        <v>844</v>
      </c>
      <c r="G333" s="21">
        <v>46</v>
      </c>
      <c r="H333" s="36" t="s">
        <v>39</v>
      </c>
      <c r="I333" s="36" t="s">
        <v>36</v>
      </c>
      <c r="J333" s="36" t="str">
        <f t="shared" si="12"/>
        <v>🍃Leaves</v>
      </c>
      <c r="K333" s="36" t="s">
        <v>23</v>
      </c>
      <c r="L333" s="6" t="str">
        <f t="shared" si="11"/>
        <v>☕Espresso</v>
      </c>
      <c r="M333" s="36" t="s">
        <v>41</v>
      </c>
      <c r="N333" s="36" t="s">
        <v>55</v>
      </c>
      <c r="O333" s="42">
        <v>26</v>
      </c>
      <c r="P333" s="42">
        <v>77</v>
      </c>
      <c r="Q333" s="36" t="s">
        <v>49</v>
      </c>
      <c r="R333" s="42">
        <v>30</v>
      </c>
      <c r="S333" s="42">
        <v>40</v>
      </c>
      <c r="T333" s="42">
        <v>30</v>
      </c>
      <c r="U333" s="37">
        <v>70</v>
      </c>
      <c r="V333" s="42">
        <v>20</v>
      </c>
      <c r="W333" s="36" t="s">
        <v>35</v>
      </c>
    </row>
    <row r="334" spans="1:23" x14ac:dyDescent="0.35">
      <c r="A334" s="36">
        <v>318</v>
      </c>
      <c r="B334" s="37">
        <v>46</v>
      </c>
      <c r="C334" s="38">
        <v>5</v>
      </c>
      <c r="D334" s="36" t="s">
        <v>240</v>
      </c>
      <c r="E334" s="40">
        <v>41424</v>
      </c>
      <c r="F334" s="41">
        <v>449</v>
      </c>
      <c r="G334" s="21">
        <v>67</v>
      </c>
      <c r="H334" s="36" t="s">
        <v>39</v>
      </c>
      <c r="I334" s="36" t="s">
        <v>29</v>
      </c>
      <c r="J334" s="36" t="str">
        <f t="shared" si="12"/>
        <v>🍃Leaves</v>
      </c>
      <c r="K334" s="36" t="s">
        <v>23</v>
      </c>
      <c r="L334" s="6" t="str">
        <f t="shared" si="11"/>
        <v>☕Espresso</v>
      </c>
      <c r="M334" s="36" t="s">
        <v>41</v>
      </c>
      <c r="N334" s="36" t="s">
        <v>42</v>
      </c>
      <c r="O334" s="42">
        <v>45</v>
      </c>
      <c r="P334" s="42">
        <v>120</v>
      </c>
      <c r="Q334" s="36" t="s">
        <v>56</v>
      </c>
      <c r="R334" s="42">
        <v>20</v>
      </c>
      <c r="S334" s="42">
        <v>40</v>
      </c>
      <c r="T334" s="42">
        <v>40</v>
      </c>
      <c r="U334" s="37">
        <v>60</v>
      </c>
      <c r="V334" s="42">
        <v>37</v>
      </c>
      <c r="W334" s="36" t="s">
        <v>27</v>
      </c>
    </row>
    <row r="335" spans="1:23" x14ac:dyDescent="0.35">
      <c r="A335" s="36">
        <v>505</v>
      </c>
      <c r="B335" s="37">
        <v>45</v>
      </c>
      <c r="C335" s="38">
        <v>-19</v>
      </c>
      <c r="D335" s="36" t="s">
        <v>242</v>
      </c>
      <c r="E335" s="40">
        <v>41425</v>
      </c>
      <c r="F335" s="41">
        <v>320</v>
      </c>
      <c r="G335" s="21">
        <v>64</v>
      </c>
      <c r="H335" s="36" t="s">
        <v>39</v>
      </c>
      <c r="I335" s="36" t="s">
        <v>29</v>
      </c>
      <c r="J335" s="36" t="str">
        <f t="shared" si="12"/>
        <v>🍃Leaves</v>
      </c>
      <c r="K335" s="36" t="s">
        <v>23</v>
      </c>
      <c r="L335" s="6" t="str">
        <f t="shared" si="11"/>
        <v>☕Espresso</v>
      </c>
      <c r="M335" s="36" t="s">
        <v>41</v>
      </c>
      <c r="N335" s="36" t="s">
        <v>53</v>
      </c>
      <c r="O335" s="42">
        <v>-9</v>
      </c>
      <c r="P335" s="42">
        <v>116</v>
      </c>
      <c r="Q335" s="36" t="s">
        <v>101</v>
      </c>
      <c r="R335" s="42">
        <v>20</v>
      </c>
      <c r="S335" s="42">
        <v>40</v>
      </c>
      <c r="T335" s="42">
        <v>10</v>
      </c>
      <c r="U335" s="37">
        <v>60</v>
      </c>
      <c r="V335" s="42">
        <v>70</v>
      </c>
      <c r="W335" s="36" t="s">
        <v>35</v>
      </c>
    </row>
    <row r="336" spans="1:23" x14ac:dyDescent="0.35">
      <c r="A336" s="36">
        <v>435</v>
      </c>
      <c r="B336" s="37">
        <v>32</v>
      </c>
      <c r="C336" s="38">
        <v>2</v>
      </c>
      <c r="D336" s="36" t="s">
        <v>243</v>
      </c>
      <c r="E336" s="40">
        <v>41426</v>
      </c>
      <c r="F336" s="41">
        <v>833</v>
      </c>
      <c r="G336" s="21">
        <v>47</v>
      </c>
      <c r="H336" s="36" t="s">
        <v>39</v>
      </c>
      <c r="I336" s="36" t="s">
        <v>36</v>
      </c>
      <c r="J336" s="36" t="str">
        <f t="shared" si="12"/>
        <v>🍃Leaves</v>
      </c>
      <c r="K336" s="36" t="s">
        <v>23</v>
      </c>
      <c r="L336" s="6" t="str">
        <f t="shared" si="11"/>
        <v>☕Espresso</v>
      </c>
      <c r="M336" s="36" t="s">
        <v>41</v>
      </c>
      <c r="N336" s="36" t="s">
        <v>55</v>
      </c>
      <c r="O336" s="42">
        <v>42</v>
      </c>
      <c r="P336" s="42">
        <v>84</v>
      </c>
      <c r="Q336" s="36" t="s">
        <v>49</v>
      </c>
      <c r="R336" s="42">
        <v>20</v>
      </c>
      <c r="S336" s="42">
        <v>40</v>
      </c>
      <c r="T336" s="42">
        <v>40</v>
      </c>
      <c r="U336" s="37">
        <v>60</v>
      </c>
      <c r="V336" s="42">
        <v>19</v>
      </c>
      <c r="W336" s="36" t="s">
        <v>35</v>
      </c>
    </row>
    <row r="337" spans="1:23" x14ac:dyDescent="0.35">
      <c r="A337" s="36">
        <v>920</v>
      </c>
      <c r="B337" s="37">
        <v>22</v>
      </c>
      <c r="C337" s="38">
        <v>-14</v>
      </c>
      <c r="D337" s="39">
        <v>41313</v>
      </c>
      <c r="E337" s="40">
        <v>41427</v>
      </c>
      <c r="F337" s="41">
        <v>570</v>
      </c>
      <c r="G337" s="21">
        <v>30</v>
      </c>
      <c r="H337" s="36" t="s">
        <v>39</v>
      </c>
      <c r="I337" s="36" t="s">
        <v>22</v>
      </c>
      <c r="J337" s="36" t="str">
        <f t="shared" si="12"/>
        <v>🍃Leaves</v>
      </c>
      <c r="K337" s="36" t="s">
        <v>23</v>
      </c>
      <c r="L337" s="6" t="str">
        <f t="shared" si="11"/>
        <v>☕Espresso</v>
      </c>
      <c r="M337" s="36" t="s">
        <v>41</v>
      </c>
      <c r="N337" s="36" t="s">
        <v>42</v>
      </c>
      <c r="O337" s="42">
        <v>16</v>
      </c>
      <c r="P337" s="42">
        <v>55</v>
      </c>
      <c r="Q337" s="36" t="s">
        <v>64</v>
      </c>
      <c r="R337" s="42">
        <v>20</v>
      </c>
      <c r="S337" s="42">
        <v>40</v>
      </c>
      <c r="T337" s="42">
        <v>30</v>
      </c>
      <c r="U337" s="37">
        <v>60</v>
      </c>
      <c r="V337" s="42">
        <v>19</v>
      </c>
      <c r="W337" s="36" t="s">
        <v>27</v>
      </c>
    </row>
    <row r="338" spans="1:23" x14ac:dyDescent="0.35">
      <c r="A338" s="36">
        <v>505</v>
      </c>
      <c r="B338" s="37">
        <v>35</v>
      </c>
      <c r="C338" s="38">
        <v>-8</v>
      </c>
      <c r="D338" s="39">
        <v>41341</v>
      </c>
      <c r="E338" s="40">
        <v>41428</v>
      </c>
      <c r="F338" s="41">
        <v>248</v>
      </c>
      <c r="G338" s="21">
        <v>47</v>
      </c>
      <c r="H338" s="36" t="s">
        <v>39</v>
      </c>
      <c r="I338" s="36" t="s">
        <v>29</v>
      </c>
      <c r="J338" s="36" t="str">
        <f t="shared" si="12"/>
        <v>🍃Leaves</v>
      </c>
      <c r="K338" s="36" t="s">
        <v>23</v>
      </c>
      <c r="L338" s="6" t="str">
        <f t="shared" si="11"/>
        <v>☕Espresso</v>
      </c>
      <c r="M338" s="36" t="s">
        <v>41</v>
      </c>
      <c r="N338" s="36" t="s">
        <v>42</v>
      </c>
      <c r="O338" s="42">
        <v>12</v>
      </c>
      <c r="P338" s="42">
        <v>87</v>
      </c>
      <c r="Q338" s="36" t="s">
        <v>101</v>
      </c>
      <c r="R338" s="42">
        <v>20</v>
      </c>
      <c r="S338" s="42">
        <v>40</v>
      </c>
      <c r="T338" s="42">
        <v>20</v>
      </c>
      <c r="U338" s="37">
        <v>60</v>
      </c>
      <c r="V338" s="42">
        <v>39</v>
      </c>
      <c r="W338" s="36" t="s">
        <v>27</v>
      </c>
    </row>
    <row r="339" spans="1:23" x14ac:dyDescent="0.35">
      <c r="A339" s="36">
        <v>603</v>
      </c>
      <c r="B339" s="37">
        <v>34</v>
      </c>
      <c r="C339" s="38">
        <v>-4</v>
      </c>
      <c r="D339" s="39">
        <v>41433</v>
      </c>
      <c r="E339" s="40">
        <v>41429</v>
      </c>
      <c r="F339" s="41">
        <v>211</v>
      </c>
      <c r="G339" s="21">
        <v>42</v>
      </c>
      <c r="H339" s="36" t="s">
        <v>39</v>
      </c>
      <c r="I339" s="36" t="s">
        <v>31</v>
      </c>
      <c r="J339" s="36" t="str">
        <f t="shared" si="12"/>
        <v>🍃Leaves</v>
      </c>
      <c r="K339" s="36" t="s">
        <v>23</v>
      </c>
      <c r="L339" s="6" t="str">
        <f t="shared" si="11"/>
        <v>☕Espresso</v>
      </c>
      <c r="M339" s="36" t="s">
        <v>41</v>
      </c>
      <c r="N339" s="36" t="s">
        <v>221</v>
      </c>
      <c r="O339" s="42">
        <v>-4</v>
      </c>
      <c r="P339" s="42">
        <v>81</v>
      </c>
      <c r="Q339" s="36" t="s">
        <v>51</v>
      </c>
      <c r="R339" s="42">
        <v>30</v>
      </c>
      <c r="S339" s="42">
        <v>40</v>
      </c>
      <c r="T339" s="42">
        <v>0</v>
      </c>
      <c r="U339" s="37">
        <v>70</v>
      </c>
      <c r="V339" s="42">
        <v>45</v>
      </c>
      <c r="W339" s="36" t="s">
        <v>35</v>
      </c>
    </row>
    <row r="340" spans="1:23" x14ac:dyDescent="0.35">
      <c r="A340" s="36">
        <v>580</v>
      </c>
      <c r="B340" s="37">
        <v>32</v>
      </c>
      <c r="C340" s="38">
        <v>13</v>
      </c>
      <c r="D340" s="39">
        <v>41463</v>
      </c>
      <c r="E340" s="40">
        <v>41430</v>
      </c>
      <c r="F340" s="41">
        <v>482</v>
      </c>
      <c r="G340" s="21">
        <v>48</v>
      </c>
      <c r="H340" s="36" t="s">
        <v>39</v>
      </c>
      <c r="I340" s="36" t="s">
        <v>29</v>
      </c>
      <c r="J340" s="36" t="str">
        <f t="shared" si="12"/>
        <v>🍃Leaves</v>
      </c>
      <c r="K340" s="36" t="s">
        <v>23</v>
      </c>
      <c r="L340" s="6" t="str">
        <f t="shared" si="11"/>
        <v>☕Espresso</v>
      </c>
      <c r="M340" s="36" t="s">
        <v>41</v>
      </c>
      <c r="N340" s="36" t="s">
        <v>53</v>
      </c>
      <c r="O340" s="42">
        <v>43</v>
      </c>
      <c r="P340" s="42">
        <v>85</v>
      </c>
      <c r="Q340" s="36" t="s">
        <v>47</v>
      </c>
      <c r="R340" s="42">
        <v>20</v>
      </c>
      <c r="S340" s="42">
        <v>40</v>
      </c>
      <c r="T340" s="42">
        <v>30</v>
      </c>
      <c r="U340" s="37">
        <v>60</v>
      </c>
      <c r="V340" s="42">
        <v>19</v>
      </c>
      <c r="W340" s="36" t="s">
        <v>35</v>
      </c>
    </row>
    <row r="341" spans="1:23" x14ac:dyDescent="0.35">
      <c r="A341" s="36">
        <v>775</v>
      </c>
      <c r="B341" s="37">
        <v>0</v>
      </c>
      <c r="C341" s="38">
        <v>16</v>
      </c>
      <c r="D341" s="39">
        <v>41494</v>
      </c>
      <c r="E341" s="40">
        <v>41431</v>
      </c>
      <c r="F341" s="41">
        <v>387</v>
      </c>
      <c r="G341" s="21">
        <v>43</v>
      </c>
      <c r="H341" s="36" t="s">
        <v>39</v>
      </c>
      <c r="I341" s="36" t="s">
        <v>36</v>
      </c>
      <c r="J341" s="36" t="str">
        <f t="shared" si="12"/>
        <v>🍃Leaves</v>
      </c>
      <c r="K341" s="36" t="s">
        <v>23</v>
      </c>
      <c r="L341" s="6" t="str">
        <f t="shared" si="11"/>
        <v>☕Espresso</v>
      </c>
      <c r="M341" s="36" t="s">
        <v>41</v>
      </c>
      <c r="N341" s="36" t="s">
        <v>55</v>
      </c>
      <c r="O341" s="42">
        <v>46</v>
      </c>
      <c r="P341" s="42">
        <v>46</v>
      </c>
      <c r="Q341" s="36" t="s">
        <v>48</v>
      </c>
      <c r="R341" s="42">
        <v>0</v>
      </c>
      <c r="S341" s="42">
        <v>40</v>
      </c>
      <c r="T341" s="42">
        <v>30</v>
      </c>
      <c r="U341" s="37">
        <v>40</v>
      </c>
      <c r="V341" s="42">
        <v>12</v>
      </c>
      <c r="W341" s="36" t="s">
        <v>35</v>
      </c>
    </row>
    <row r="342" spans="1:23" x14ac:dyDescent="0.35">
      <c r="A342" s="36">
        <v>435</v>
      </c>
      <c r="B342" s="37">
        <v>33</v>
      </c>
      <c r="C342" s="38">
        <v>10</v>
      </c>
      <c r="D342" s="39">
        <v>41525</v>
      </c>
      <c r="E342" s="40">
        <v>41432</v>
      </c>
      <c r="F342" s="41">
        <v>836</v>
      </c>
      <c r="G342" s="21">
        <v>48</v>
      </c>
      <c r="H342" s="36" t="s">
        <v>39</v>
      </c>
      <c r="I342" s="36" t="s">
        <v>36</v>
      </c>
      <c r="J342" s="36" t="str">
        <f t="shared" si="12"/>
        <v>🍃Leaves</v>
      </c>
      <c r="K342" s="36" t="s">
        <v>23</v>
      </c>
      <c r="L342" s="6" t="str">
        <f t="shared" si="11"/>
        <v>☕Espresso</v>
      </c>
      <c r="M342" s="36" t="s">
        <v>41</v>
      </c>
      <c r="N342" s="36" t="s">
        <v>55</v>
      </c>
      <c r="O342" s="42">
        <v>40</v>
      </c>
      <c r="P342" s="42">
        <v>86</v>
      </c>
      <c r="Q342" s="36" t="s">
        <v>49</v>
      </c>
      <c r="R342" s="42">
        <v>30</v>
      </c>
      <c r="S342" s="42">
        <v>40</v>
      </c>
      <c r="T342" s="42">
        <v>30</v>
      </c>
      <c r="U342" s="37">
        <v>70</v>
      </c>
      <c r="V342" s="42">
        <v>21</v>
      </c>
      <c r="W342" s="36" t="s">
        <v>35</v>
      </c>
    </row>
    <row r="343" spans="1:23" x14ac:dyDescent="0.35">
      <c r="A343" s="36">
        <v>608</v>
      </c>
      <c r="B343" s="37">
        <v>24</v>
      </c>
      <c r="C343" s="38">
        <v>-11</v>
      </c>
      <c r="D343" s="36" t="s">
        <v>260</v>
      </c>
      <c r="E343" s="40">
        <v>41433</v>
      </c>
      <c r="F343" s="41">
        <v>567</v>
      </c>
      <c r="G343" s="21">
        <v>32</v>
      </c>
      <c r="H343" s="36" t="s">
        <v>39</v>
      </c>
      <c r="I343" s="36" t="s">
        <v>22</v>
      </c>
      <c r="J343" s="36" t="str">
        <f t="shared" si="12"/>
        <v>🍃Leaves</v>
      </c>
      <c r="K343" s="36" t="s">
        <v>23</v>
      </c>
      <c r="L343" s="6" t="str">
        <f t="shared" si="11"/>
        <v>☕Espresso</v>
      </c>
      <c r="M343" s="36" t="s">
        <v>41</v>
      </c>
      <c r="N343" s="36" t="s">
        <v>42</v>
      </c>
      <c r="O343" s="42">
        <v>19</v>
      </c>
      <c r="P343" s="42">
        <v>60</v>
      </c>
      <c r="Q343" s="36" t="s">
        <v>64</v>
      </c>
      <c r="R343" s="42">
        <v>30</v>
      </c>
      <c r="S343" s="42">
        <v>40</v>
      </c>
      <c r="T343" s="42">
        <v>30</v>
      </c>
      <c r="U343" s="37">
        <v>70</v>
      </c>
      <c r="V343" s="42">
        <v>19</v>
      </c>
      <c r="W343" s="36" t="s">
        <v>27</v>
      </c>
    </row>
    <row r="344" spans="1:23" x14ac:dyDescent="0.35">
      <c r="A344" s="36">
        <v>775</v>
      </c>
      <c r="B344" s="37">
        <v>0</v>
      </c>
      <c r="C344" s="38">
        <v>16</v>
      </c>
      <c r="D344" s="36" t="s">
        <v>261</v>
      </c>
      <c r="E344" s="40">
        <v>41434</v>
      </c>
      <c r="F344" s="41">
        <v>344</v>
      </c>
      <c r="G344" s="21">
        <v>43</v>
      </c>
      <c r="H344" s="36" t="s">
        <v>39</v>
      </c>
      <c r="I344" s="36" t="s">
        <v>36</v>
      </c>
      <c r="J344" s="36" t="str">
        <f t="shared" si="12"/>
        <v>🍃Leaves</v>
      </c>
      <c r="K344" s="36" t="s">
        <v>23</v>
      </c>
      <c r="L344" s="6" t="str">
        <f t="shared" si="11"/>
        <v>☕Espresso</v>
      </c>
      <c r="M344" s="36" t="s">
        <v>41</v>
      </c>
      <c r="N344" s="36" t="s">
        <v>55</v>
      </c>
      <c r="O344" s="42">
        <v>46</v>
      </c>
      <c r="P344" s="42">
        <v>46</v>
      </c>
      <c r="Q344" s="36" t="s">
        <v>48</v>
      </c>
      <c r="R344" s="42">
        <v>0</v>
      </c>
      <c r="S344" s="42">
        <v>40</v>
      </c>
      <c r="T344" s="42">
        <v>30</v>
      </c>
      <c r="U344" s="37">
        <v>40</v>
      </c>
      <c r="V344" s="42">
        <v>12</v>
      </c>
      <c r="W344" s="36" t="s">
        <v>35</v>
      </c>
    </row>
    <row r="345" spans="1:23" x14ac:dyDescent="0.35">
      <c r="A345" s="36">
        <v>435</v>
      </c>
      <c r="B345" s="37">
        <v>31</v>
      </c>
      <c r="C345" s="38">
        <v>9</v>
      </c>
      <c r="D345" s="36" t="s">
        <v>262</v>
      </c>
      <c r="E345" s="40">
        <v>41435</v>
      </c>
      <c r="F345" s="41">
        <v>844</v>
      </c>
      <c r="G345" s="21">
        <v>46</v>
      </c>
      <c r="H345" s="36" t="s">
        <v>39</v>
      </c>
      <c r="I345" s="36" t="s">
        <v>36</v>
      </c>
      <c r="J345" s="36" t="str">
        <f t="shared" si="12"/>
        <v>🍃Leaves</v>
      </c>
      <c r="K345" s="36" t="s">
        <v>23</v>
      </c>
      <c r="L345" s="6" t="str">
        <f t="shared" si="11"/>
        <v>☕Espresso</v>
      </c>
      <c r="M345" s="36" t="s">
        <v>41</v>
      </c>
      <c r="N345" s="36" t="s">
        <v>55</v>
      </c>
      <c r="O345" s="42">
        <v>39</v>
      </c>
      <c r="P345" s="42">
        <v>82</v>
      </c>
      <c r="Q345" s="36" t="s">
        <v>49</v>
      </c>
      <c r="R345" s="42">
        <v>30</v>
      </c>
      <c r="S345" s="42">
        <v>40</v>
      </c>
      <c r="T345" s="42">
        <v>30</v>
      </c>
      <c r="U345" s="37">
        <v>70</v>
      </c>
      <c r="V345" s="42">
        <v>20</v>
      </c>
      <c r="W345" s="36" t="s">
        <v>35</v>
      </c>
    </row>
    <row r="346" spans="1:23" x14ac:dyDescent="0.35">
      <c r="A346" s="36">
        <v>774</v>
      </c>
      <c r="B346" s="37">
        <v>51</v>
      </c>
      <c r="C346" s="38">
        <v>-41</v>
      </c>
      <c r="D346" s="39">
        <v>41434</v>
      </c>
      <c r="E346" s="40">
        <v>41436</v>
      </c>
      <c r="F346" s="41">
        <v>542</v>
      </c>
      <c r="G346" s="21">
        <v>65</v>
      </c>
      <c r="H346" s="36" t="s">
        <v>21</v>
      </c>
      <c r="I346" s="36" t="s">
        <v>31</v>
      </c>
      <c r="J346" s="36" t="str">
        <f t="shared" si="12"/>
        <v>🍃Leaves</v>
      </c>
      <c r="K346" s="36" t="s">
        <v>23</v>
      </c>
      <c r="L346" s="6" t="str">
        <f t="shared" si="11"/>
        <v>☕Espresso</v>
      </c>
      <c r="M346" s="36" t="s">
        <v>41</v>
      </c>
      <c r="N346" s="36" t="s">
        <v>53</v>
      </c>
      <c r="O346" s="42">
        <v>-11</v>
      </c>
      <c r="P346" s="42">
        <v>116</v>
      </c>
      <c r="Q346" s="36" t="s">
        <v>76</v>
      </c>
      <c r="R346" s="42">
        <v>30</v>
      </c>
      <c r="S346" s="42">
        <v>70</v>
      </c>
      <c r="T346" s="42">
        <v>30</v>
      </c>
      <c r="U346" s="37">
        <v>100</v>
      </c>
      <c r="V346" s="42">
        <v>76</v>
      </c>
      <c r="W346" s="36" t="s">
        <v>35</v>
      </c>
    </row>
    <row r="347" spans="1:23" x14ac:dyDescent="0.35">
      <c r="A347" s="36">
        <v>832</v>
      </c>
      <c r="B347" s="37">
        <v>72</v>
      </c>
      <c r="C347" s="38">
        <v>5</v>
      </c>
      <c r="D347" s="39">
        <v>41464</v>
      </c>
      <c r="E347" s="40">
        <v>41437</v>
      </c>
      <c r="F347" s="41">
        <v>-868</v>
      </c>
      <c r="G347" s="21">
        <v>110</v>
      </c>
      <c r="H347" s="36" t="s">
        <v>21</v>
      </c>
      <c r="I347" s="36" t="s">
        <v>29</v>
      </c>
      <c r="J347" s="36" t="str">
        <f t="shared" si="12"/>
        <v>🍃Leaves</v>
      </c>
      <c r="K347" s="36" t="s">
        <v>23</v>
      </c>
      <c r="L347" s="6" t="str">
        <f t="shared" si="11"/>
        <v>☕Espresso</v>
      </c>
      <c r="M347" s="36" t="s">
        <v>41</v>
      </c>
      <c r="N347" s="36" t="s">
        <v>55</v>
      </c>
      <c r="O347" s="42">
        <v>55</v>
      </c>
      <c r="P347" s="42">
        <v>182</v>
      </c>
      <c r="Q347" s="36" t="s">
        <v>30</v>
      </c>
      <c r="R347" s="42">
        <v>40</v>
      </c>
      <c r="S347" s="42">
        <v>70</v>
      </c>
      <c r="T347" s="42">
        <v>50</v>
      </c>
      <c r="U347" s="37">
        <v>110</v>
      </c>
      <c r="V347" s="42">
        <v>55</v>
      </c>
      <c r="W347" s="36" t="s">
        <v>35</v>
      </c>
    </row>
    <row r="348" spans="1:23" x14ac:dyDescent="0.35">
      <c r="A348" s="36">
        <v>985</v>
      </c>
      <c r="B348" s="37">
        <v>60</v>
      </c>
      <c r="C348" s="38">
        <v>-12</v>
      </c>
      <c r="D348" s="39">
        <v>41526</v>
      </c>
      <c r="E348" s="40">
        <v>41438</v>
      </c>
      <c r="F348" s="41">
        <v>329</v>
      </c>
      <c r="G348" s="21">
        <v>99</v>
      </c>
      <c r="H348" s="36" t="s">
        <v>39</v>
      </c>
      <c r="I348" s="36" t="s">
        <v>29</v>
      </c>
      <c r="J348" s="36" t="str">
        <f t="shared" si="12"/>
        <v>🍃Leaves</v>
      </c>
      <c r="K348" s="36" t="s">
        <v>23</v>
      </c>
      <c r="L348" s="6" t="str">
        <f t="shared" si="11"/>
        <v>☕Espresso</v>
      </c>
      <c r="M348" s="36" t="s">
        <v>41</v>
      </c>
      <c r="N348" s="36" t="s">
        <v>53</v>
      </c>
      <c r="O348" s="42">
        <v>58</v>
      </c>
      <c r="P348" s="42">
        <v>159</v>
      </c>
      <c r="Q348" s="36" t="s">
        <v>56</v>
      </c>
      <c r="R348" s="42">
        <v>30</v>
      </c>
      <c r="S348" s="42">
        <v>70</v>
      </c>
      <c r="T348" s="42">
        <v>70</v>
      </c>
      <c r="U348" s="37">
        <v>100</v>
      </c>
      <c r="V348" s="42">
        <v>41</v>
      </c>
      <c r="W348" s="36" t="s">
        <v>35</v>
      </c>
    </row>
    <row r="349" spans="1:23" x14ac:dyDescent="0.35">
      <c r="A349" s="36">
        <v>971</v>
      </c>
      <c r="B349" s="37">
        <v>52</v>
      </c>
      <c r="C349" s="38">
        <v>-33</v>
      </c>
      <c r="D349" s="39">
        <v>41556</v>
      </c>
      <c r="E349" s="40">
        <v>41439</v>
      </c>
      <c r="F349" s="41">
        <v>405</v>
      </c>
      <c r="G349" s="21">
        <v>71</v>
      </c>
      <c r="H349" s="36" t="s">
        <v>39</v>
      </c>
      <c r="I349" s="36" t="s">
        <v>36</v>
      </c>
      <c r="J349" s="36" t="str">
        <f t="shared" si="12"/>
        <v>🍃Leaves</v>
      </c>
      <c r="K349" s="36" t="s">
        <v>23</v>
      </c>
      <c r="L349" s="6" t="str">
        <f t="shared" si="11"/>
        <v>☕Espresso</v>
      </c>
      <c r="M349" s="36" t="s">
        <v>41</v>
      </c>
      <c r="N349" s="36" t="s">
        <v>53</v>
      </c>
      <c r="O349" s="42">
        <v>27</v>
      </c>
      <c r="P349" s="42">
        <v>123</v>
      </c>
      <c r="Q349" s="36" t="s">
        <v>59</v>
      </c>
      <c r="R349" s="42">
        <v>30</v>
      </c>
      <c r="S349" s="42">
        <v>70</v>
      </c>
      <c r="T349" s="42">
        <v>60</v>
      </c>
      <c r="U349" s="37">
        <v>100</v>
      </c>
      <c r="V349" s="42">
        <v>44</v>
      </c>
      <c r="W349" s="36" t="s">
        <v>35</v>
      </c>
    </row>
    <row r="350" spans="1:23" x14ac:dyDescent="0.35">
      <c r="A350" s="36">
        <v>253</v>
      </c>
      <c r="B350" s="37">
        <v>56</v>
      </c>
      <c r="C350" s="38">
        <v>-34</v>
      </c>
      <c r="D350" s="39">
        <v>41587</v>
      </c>
      <c r="E350" s="40">
        <v>41440</v>
      </c>
      <c r="F350" s="41">
        <v>385</v>
      </c>
      <c r="G350" s="21">
        <v>70</v>
      </c>
      <c r="H350" s="36" t="s">
        <v>39</v>
      </c>
      <c r="I350" s="36" t="s">
        <v>36</v>
      </c>
      <c r="J350" s="36" t="str">
        <f t="shared" si="12"/>
        <v>🍃Leaves</v>
      </c>
      <c r="K350" s="36" t="s">
        <v>23</v>
      </c>
      <c r="L350" s="6" t="str">
        <f t="shared" si="11"/>
        <v>☕Espresso</v>
      </c>
      <c r="M350" s="36" t="s">
        <v>41</v>
      </c>
      <c r="N350" s="36" t="s">
        <v>53</v>
      </c>
      <c r="O350" s="42">
        <v>16</v>
      </c>
      <c r="P350" s="42">
        <v>126</v>
      </c>
      <c r="Q350" s="36" t="s">
        <v>67</v>
      </c>
      <c r="R350" s="42">
        <v>40</v>
      </c>
      <c r="S350" s="42">
        <v>70</v>
      </c>
      <c r="T350" s="42">
        <v>50</v>
      </c>
      <c r="U350" s="37">
        <v>110</v>
      </c>
      <c r="V350" s="42">
        <v>54</v>
      </c>
      <c r="W350" s="36" t="s">
        <v>35</v>
      </c>
    </row>
    <row r="351" spans="1:23" x14ac:dyDescent="0.35">
      <c r="A351" s="36">
        <v>860</v>
      </c>
      <c r="B351" s="37">
        <v>53</v>
      </c>
      <c r="C351" s="38">
        <v>-14</v>
      </c>
      <c r="D351" s="36" t="s">
        <v>278</v>
      </c>
      <c r="E351" s="40">
        <v>41441</v>
      </c>
      <c r="F351" s="41">
        <v>380</v>
      </c>
      <c r="G351" s="21">
        <v>71</v>
      </c>
      <c r="H351" s="36" t="s">
        <v>39</v>
      </c>
      <c r="I351" s="36" t="s">
        <v>31</v>
      </c>
      <c r="J351" s="36" t="str">
        <f t="shared" si="12"/>
        <v>🍃Leaves</v>
      </c>
      <c r="K351" s="36" t="s">
        <v>23</v>
      </c>
      <c r="L351" s="6" t="str">
        <f t="shared" si="11"/>
        <v>☕Espresso</v>
      </c>
      <c r="M351" s="36" t="s">
        <v>41</v>
      </c>
      <c r="N351" s="36" t="s">
        <v>42</v>
      </c>
      <c r="O351" s="42">
        <v>26</v>
      </c>
      <c r="P351" s="42">
        <v>124</v>
      </c>
      <c r="Q351" s="36" t="s">
        <v>44</v>
      </c>
      <c r="R351" s="42">
        <v>50</v>
      </c>
      <c r="S351" s="42">
        <v>70</v>
      </c>
      <c r="T351" s="42">
        <v>40</v>
      </c>
      <c r="U351" s="37">
        <v>120</v>
      </c>
      <c r="V351" s="42">
        <v>45</v>
      </c>
      <c r="W351" s="36" t="s">
        <v>27</v>
      </c>
    </row>
    <row r="352" spans="1:23" x14ac:dyDescent="0.35">
      <c r="A352" s="36">
        <v>435</v>
      </c>
      <c r="B352" s="37">
        <v>54</v>
      </c>
      <c r="C352" s="38">
        <v>2</v>
      </c>
      <c r="D352" s="36" t="s">
        <v>279</v>
      </c>
      <c r="E352" s="40">
        <v>41442</v>
      </c>
      <c r="F352" s="41">
        <v>885</v>
      </c>
      <c r="G352" s="21">
        <v>78</v>
      </c>
      <c r="H352" s="36" t="s">
        <v>39</v>
      </c>
      <c r="I352" s="36" t="s">
        <v>36</v>
      </c>
      <c r="J352" s="36" t="str">
        <f t="shared" si="12"/>
        <v>🍃Leaves</v>
      </c>
      <c r="K352" s="36" t="s">
        <v>23</v>
      </c>
      <c r="L352" s="6" t="str">
        <f t="shared" si="11"/>
        <v>☕Espresso</v>
      </c>
      <c r="M352" s="36" t="s">
        <v>41</v>
      </c>
      <c r="N352" s="36" t="s">
        <v>42</v>
      </c>
      <c r="O352" s="42">
        <v>52</v>
      </c>
      <c r="P352" s="42">
        <v>132</v>
      </c>
      <c r="Q352" s="36" t="s">
        <v>49</v>
      </c>
      <c r="R352" s="42">
        <v>50</v>
      </c>
      <c r="S352" s="42">
        <v>70</v>
      </c>
      <c r="T352" s="42">
        <v>50</v>
      </c>
      <c r="U352" s="37">
        <v>120</v>
      </c>
      <c r="V352" s="42">
        <v>26</v>
      </c>
      <c r="W352" s="36" t="s">
        <v>27</v>
      </c>
    </row>
    <row r="353" spans="1:23" x14ac:dyDescent="0.35">
      <c r="A353" s="36">
        <v>504</v>
      </c>
      <c r="B353" s="37">
        <v>61</v>
      </c>
      <c r="C353" s="38">
        <v>-9</v>
      </c>
      <c r="D353" s="36" t="s">
        <v>281</v>
      </c>
      <c r="E353" s="40">
        <v>41443</v>
      </c>
      <c r="F353" s="41">
        <v>-906</v>
      </c>
      <c r="G353" s="21">
        <v>86</v>
      </c>
      <c r="H353" s="36" t="s">
        <v>39</v>
      </c>
      <c r="I353" s="36" t="s">
        <v>29</v>
      </c>
      <c r="J353" s="36" t="str">
        <f t="shared" si="12"/>
        <v>🍃Leaves</v>
      </c>
      <c r="K353" s="36" t="s">
        <v>23</v>
      </c>
      <c r="L353" s="6" t="str">
        <f t="shared" si="11"/>
        <v>☕Espresso</v>
      </c>
      <c r="M353" s="36" t="s">
        <v>41</v>
      </c>
      <c r="N353" s="36" t="s">
        <v>55</v>
      </c>
      <c r="O353" s="42">
        <v>1</v>
      </c>
      <c r="P353" s="42">
        <v>147</v>
      </c>
      <c r="Q353" s="36" t="s">
        <v>56</v>
      </c>
      <c r="R353" s="42">
        <v>40</v>
      </c>
      <c r="S353" s="42">
        <v>70</v>
      </c>
      <c r="T353" s="42">
        <v>10</v>
      </c>
      <c r="U353" s="37">
        <v>110</v>
      </c>
      <c r="V353" s="42">
        <v>85</v>
      </c>
      <c r="W353" s="36" t="s">
        <v>35</v>
      </c>
    </row>
    <row r="354" spans="1:23" x14ac:dyDescent="0.35">
      <c r="A354" s="36">
        <v>541</v>
      </c>
      <c r="B354" s="37">
        <v>55</v>
      </c>
      <c r="C354" s="38">
        <v>-14</v>
      </c>
      <c r="D354" s="36" t="s">
        <v>282</v>
      </c>
      <c r="E354" s="40">
        <v>41444</v>
      </c>
      <c r="F354" s="41">
        <v>410</v>
      </c>
      <c r="G354" s="21">
        <v>69</v>
      </c>
      <c r="H354" s="36" t="s">
        <v>39</v>
      </c>
      <c r="I354" s="36" t="s">
        <v>36</v>
      </c>
      <c r="J354" s="36" t="str">
        <f t="shared" si="12"/>
        <v>🍃Leaves</v>
      </c>
      <c r="K354" s="36" t="s">
        <v>23</v>
      </c>
      <c r="L354" s="6" t="str">
        <f t="shared" si="11"/>
        <v>☕Espresso</v>
      </c>
      <c r="M354" s="36" t="s">
        <v>41</v>
      </c>
      <c r="N354" s="36" t="s">
        <v>55</v>
      </c>
      <c r="O354" s="42">
        <v>16</v>
      </c>
      <c r="P354" s="42">
        <v>124</v>
      </c>
      <c r="Q354" s="36" t="s">
        <v>59</v>
      </c>
      <c r="R354" s="42">
        <v>50</v>
      </c>
      <c r="S354" s="42">
        <v>70</v>
      </c>
      <c r="T354" s="42">
        <v>30</v>
      </c>
      <c r="U354" s="37">
        <v>120</v>
      </c>
      <c r="V354" s="42">
        <v>53</v>
      </c>
      <c r="W354" s="36" t="s">
        <v>35</v>
      </c>
    </row>
    <row r="355" spans="1:23" x14ac:dyDescent="0.35">
      <c r="A355" s="36">
        <v>512</v>
      </c>
      <c r="B355" s="37">
        <v>67</v>
      </c>
      <c r="C355" s="38">
        <v>17</v>
      </c>
      <c r="D355" s="36" t="s">
        <v>288</v>
      </c>
      <c r="E355" s="40">
        <v>41445</v>
      </c>
      <c r="F355" s="41">
        <v>-1239</v>
      </c>
      <c r="G355" s="21">
        <v>101</v>
      </c>
      <c r="H355" s="36" t="s">
        <v>21</v>
      </c>
      <c r="I355" s="36" t="s">
        <v>29</v>
      </c>
      <c r="J355" s="36" t="str">
        <f t="shared" si="12"/>
        <v>🍃Leaves</v>
      </c>
      <c r="K355" s="36" t="s">
        <v>23</v>
      </c>
      <c r="L355" s="6" t="str">
        <f t="shared" si="11"/>
        <v>☕Espresso</v>
      </c>
      <c r="M355" s="36" t="s">
        <v>41</v>
      </c>
      <c r="N355" s="36" t="s">
        <v>55</v>
      </c>
      <c r="O355" s="42">
        <v>47</v>
      </c>
      <c r="P355" s="42">
        <v>168</v>
      </c>
      <c r="Q355" s="36" t="s">
        <v>30</v>
      </c>
      <c r="R355" s="42">
        <v>50</v>
      </c>
      <c r="S355" s="42">
        <v>70</v>
      </c>
      <c r="T355" s="42">
        <v>30</v>
      </c>
      <c r="U355" s="37">
        <v>120</v>
      </c>
      <c r="V355" s="42">
        <v>54</v>
      </c>
      <c r="W355" s="36" t="s">
        <v>35</v>
      </c>
    </row>
    <row r="356" spans="1:23" x14ac:dyDescent="0.35">
      <c r="A356" s="36">
        <v>959</v>
      </c>
      <c r="B356" s="37">
        <v>49</v>
      </c>
      <c r="C356" s="38">
        <v>-19</v>
      </c>
      <c r="D356" s="39">
        <v>41343</v>
      </c>
      <c r="E356" s="40">
        <v>41446</v>
      </c>
      <c r="F356" s="41">
        <v>392</v>
      </c>
      <c r="G356" s="21">
        <v>65</v>
      </c>
      <c r="H356" s="36" t="s">
        <v>39</v>
      </c>
      <c r="I356" s="36" t="s">
        <v>31</v>
      </c>
      <c r="J356" s="36" t="str">
        <f t="shared" si="12"/>
        <v>🍃Leaves</v>
      </c>
      <c r="K356" s="36" t="s">
        <v>23</v>
      </c>
      <c r="L356" s="6" t="str">
        <f t="shared" si="11"/>
        <v>☕Espresso</v>
      </c>
      <c r="M356" s="36" t="s">
        <v>41</v>
      </c>
      <c r="N356" s="36" t="s">
        <v>42</v>
      </c>
      <c r="O356" s="42">
        <v>21</v>
      </c>
      <c r="P356" s="42">
        <v>114</v>
      </c>
      <c r="Q356" s="36" t="s">
        <v>44</v>
      </c>
      <c r="R356" s="42">
        <v>40</v>
      </c>
      <c r="S356" s="42">
        <v>70</v>
      </c>
      <c r="T356" s="42">
        <v>40</v>
      </c>
      <c r="U356" s="37">
        <v>110</v>
      </c>
      <c r="V356" s="42">
        <v>44</v>
      </c>
      <c r="W356" s="36" t="s">
        <v>27</v>
      </c>
    </row>
    <row r="357" spans="1:23" x14ac:dyDescent="0.35">
      <c r="A357" s="36">
        <v>435</v>
      </c>
      <c r="B357" s="37">
        <v>50</v>
      </c>
      <c r="C357" s="38">
        <v>-3</v>
      </c>
      <c r="D357" s="39">
        <v>41374</v>
      </c>
      <c r="E357" s="40">
        <v>41447</v>
      </c>
      <c r="F357" s="41">
        <v>898</v>
      </c>
      <c r="G357" s="21">
        <v>73</v>
      </c>
      <c r="H357" s="36" t="s">
        <v>39</v>
      </c>
      <c r="I357" s="36" t="s">
        <v>36</v>
      </c>
      <c r="J357" s="36" t="str">
        <f t="shared" si="12"/>
        <v>🍃Leaves</v>
      </c>
      <c r="K357" s="36" t="s">
        <v>23</v>
      </c>
      <c r="L357" s="6" t="str">
        <f t="shared" si="11"/>
        <v>☕Espresso</v>
      </c>
      <c r="M357" s="36" t="s">
        <v>41</v>
      </c>
      <c r="N357" s="36" t="s">
        <v>42</v>
      </c>
      <c r="O357" s="42">
        <v>47</v>
      </c>
      <c r="P357" s="42">
        <v>123</v>
      </c>
      <c r="Q357" s="36" t="s">
        <v>49</v>
      </c>
      <c r="R357" s="42">
        <v>40</v>
      </c>
      <c r="S357" s="42">
        <v>70</v>
      </c>
      <c r="T357" s="42">
        <v>50</v>
      </c>
      <c r="U357" s="37">
        <v>110</v>
      </c>
      <c r="V357" s="42">
        <v>26</v>
      </c>
      <c r="W357" s="36" t="s">
        <v>27</v>
      </c>
    </row>
    <row r="358" spans="1:23" x14ac:dyDescent="0.35">
      <c r="A358" s="36">
        <v>475</v>
      </c>
      <c r="B358" s="37">
        <v>55</v>
      </c>
      <c r="C358" s="38">
        <v>-12</v>
      </c>
      <c r="D358" s="39">
        <v>41435</v>
      </c>
      <c r="E358" s="40">
        <v>41448</v>
      </c>
      <c r="F358" s="41">
        <v>627</v>
      </c>
      <c r="G358" s="21">
        <v>76</v>
      </c>
      <c r="H358" s="36" t="s">
        <v>39</v>
      </c>
      <c r="I358" s="36" t="s">
        <v>31</v>
      </c>
      <c r="J358" s="36" t="str">
        <f t="shared" si="12"/>
        <v>🍃Leaves</v>
      </c>
      <c r="K358" s="36" t="s">
        <v>23</v>
      </c>
      <c r="L358" s="6" t="str">
        <f t="shared" si="11"/>
        <v>☕Espresso</v>
      </c>
      <c r="M358" s="36" t="s">
        <v>41</v>
      </c>
      <c r="N358" s="36" t="s">
        <v>53</v>
      </c>
      <c r="O358" s="42">
        <v>-2</v>
      </c>
      <c r="P358" s="42">
        <v>131</v>
      </c>
      <c r="Q358" s="36" t="s">
        <v>44</v>
      </c>
      <c r="R358" s="42">
        <v>50</v>
      </c>
      <c r="S358" s="42">
        <v>70</v>
      </c>
      <c r="T358" s="42">
        <v>10</v>
      </c>
      <c r="U358" s="37">
        <v>120</v>
      </c>
      <c r="V358" s="42">
        <v>78</v>
      </c>
      <c r="W358" s="36" t="s">
        <v>35</v>
      </c>
    </row>
    <row r="359" spans="1:23" x14ac:dyDescent="0.35">
      <c r="A359" s="36">
        <v>603</v>
      </c>
      <c r="B359" s="37">
        <v>49</v>
      </c>
      <c r="C359" s="38">
        <v>-14</v>
      </c>
      <c r="D359" s="39">
        <v>41465</v>
      </c>
      <c r="E359" s="40">
        <v>41449</v>
      </c>
      <c r="F359" s="41">
        <v>335</v>
      </c>
      <c r="G359" s="21">
        <v>69</v>
      </c>
      <c r="H359" s="36" t="s">
        <v>39</v>
      </c>
      <c r="I359" s="36" t="s">
        <v>31</v>
      </c>
      <c r="J359" s="36" t="str">
        <f t="shared" si="12"/>
        <v>🍃Leaves</v>
      </c>
      <c r="K359" s="36" t="s">
        <v>23</v>
      </c>
      <c r="L359" s="6" t="str">
        <f t="shared" si="11"/>
        <v>☕Espresso</v>
      </c>
      <c r="M359" s="36" t="s">
        <v>41</v>
      </c>
      <c r="N359" s="36" t="s">
        <v>53</v>
      </c>
      <c r="O359" s="42">
        <v>-4</v>
      </c>
      <c r="P359" s="42">
        <v>118</v>
      </c>
      <c r="Q359" s="36" t="s">
        <v>51</v>
      </c>
      <c r="R359" s="42">
        <v>40</v>
      </c>
      <c r="S359" s="42">
        <v>70</v>
      </c>
      <c r="T359" s="42">
        <v>10</v>
      </c>
      <c r="U359" s="37">
        <v>110</v>
      </c>
      <c r="V359" s="42">
        <v>73</v>
      </c>
      <c r="W359" s="36" t="s">
        <v>35</v>
      </c>
    </row>
    <row r="360" spans="1:23" x14ac:dyDescent="0.35">
      <c r="A360" s="36">
        <v>503</v>
      </c>
      <c r="B360" s="37">
        <v>54</v>
      </c>
      <c r="C360" s="38">
        <v>-12</v>
      </c>
      <c r="D360" s="39">
        <v>41527</v>
      </c>
      <c r="E360" s="40">
        <v>41450</v>
      </c>
      <c r="F360" s="41">
        <v>424</v>
      </c>
      <c r="G360" s="21">
        <v>73</v>
      </c>
      <c r="H360" s="36" t="s">
        <v>39</v>
      </c>
      <c r="I360" s="36" t="s">
        <v>36</v>
      </c>
      <c r="J360" s="36" t="str">
        <f t="shared" si="12"/>
        <v>🍃Leaves</v>
      </c>
      <c r="K360" s="36" t="s">
        <v>23</v>
      </c>
      <c r="L360" s="6" t="str">
        <f t="shared" si="11"/>
        <v>☕Espresso</v>
      </c>
      <c r="M360" s="36" t="s">
        <v>41</v>
      </c>
      <c r="N360" s="36" t="s">
        <v>53</v>
      </c>
      <c r="O360" s="42">
        <v>28</v>
      </c>
      <c r="P360" s="42">
        <v>127</v>
      </c>
      <c r="Q360" s="36" t="s">
        <v>59</v>
      </c>
      <c r="R360" s="42">
        <v>50</v>
      </c>
      <c r="S360" s="42">
        <v>70</v>
      </c>
      <c r="T360" s="42">
        <v>40</v>
      </c>
      <c r="U360" s="37">
        <v>120</v>
      </c>
      <c r="V360" s="42">
        <v>45</v>
      </c>
      <c r="W360" s="36" t="s">
        <v>35</v>
      </c>
    </row>
    <row r="361" spans="1:23" x14ac:dyDescent="0.35">
      <c r="A361" s="36">
        <v>774</v>
      </c>
      <c r="B361" s="37">
        <v>51</v>
      </c>
      <c r="C361" s="38">
        <v>-46</v>
      </c>
      <c r="D361" s="36" t="s">
        <v>294</v>
      </c>
      <c r="E361" s="40">
        <v>41451</v>
      </c>
      <c r="F361" s="41">
        <v>542</v>
      </c>
      <c r="G361" s="21">
        <v>65</v>
      </c>
      <c r="H361" s="36" t="s">
        <v>21</v>
      </c>
      <c r="I361" s="36" t="s">
        <v>31</v>
      </c>
      <c r="J361" s="36" t="str">
        <f t="shared" si="12"/>
        <v>🍃Leaves</v>
      </c>
      <c r="K361" s="36" t="s">
        <v>23</v>
      </c>
      <c r="L361" s="6" t="str">
        <f t="shared" si="11"/>
        <v>☕Espresso</v>
      </c>
      <c r="M361" s="36" t="s">
        <v>41</v>
      </c>
      <c r="N361" s="36" t="s">
        <v>53</v>
      </c>
      <c r="O361" s="42">
        <v>-16</v>
      </c>
      <c r="P361" s="42">
        <v>124</v>
      </c>
      <c r="Q361" s="36" t="s">
        <v>76</v>
      </c>
      <c r="R361" s="42">
        <v>30</v>
      </c>
      <c r="S361" s="42">
        <v>70</v>
      </c>
      <c r="T361" s="42">
        <v>30</v>
      </c>
      <c r="U361" s="37">
        <v>100</v>
      </c>
      <c r="V361" s="42">
        <v>76</v>
      </c>
      <c r="W361" s="36" t="s">
        <v>35</v>
      </c>
    </row>
    <row r="362" spans="1:23" x14ac:dyDescent="0.35">
      <c r="A362" s="36">
        <v>682</v>
      </c>
      <c r="B362" s="37">
        <v>72</v>
      </c>
      <c r="C362" s="38">
        <v>32</v>
      </c>
      <c r="D362" s="36" t="s">
        <v>295</v>
      </c>
      <c r="E362" s="40">
        <v>41452</v>
      </c>
      <c r="F362" s="41">
        <v>-868</v>
      </c>
      <c r="G362" s="21">
        <v>110</v>
      </c>
      <c r="H362" s="36" t="s">
        <v>21</v>
      </c>
      <c r="I362" s="36" t="s">
        <v>29</v>
      </c>
      <c r="J362" s="36" t="str">
        <f t="shared" si="12"/>
        <v>🍃Leaves</v>
      </c>
      <c r="K362" s="36" t="s">
        <v>23</v>
      </c>
      <c r="L362" s="6" t="str">
        <f t="shared" si="11"/>
        <v>☕Espresso</v>
      </c>
      <c r="M362" s="36" t="s">
        <v>41</v>
      </c>
      <c r="N362" s="36" t="s">
        <v>55</v>
      </c>
      <c r="O362" s="42">
        <v>82</v>
      </c>
      <c r="P362" s="42">
        <v>194</v>
      </c>
      <c r="Q362" s="36" t="s">
        <v>30</v>
      </c>
      <c r="R362" s="42">
        <v>40</v>
      </c>
      <c r="S362" s="42">
        <v>70</v>
      </c>
      <c r="T362" s="42">
        <v>50</v>
      </c>
      <c r="U362" s="37">
        <v>110</v>
      </c>
      <c r="V362" s="42">
        <v>55</v>
      </c>
      <c r="W362" s="36" t="s">
        <v>35</v>
      </c>
    </row>
    <row r="363" spans="1:23" x14ac:dyDescent="0.35">
      <c r="A363" s="36">
        <v>225</v>
      </c>
      <c r="B363" s="37">
        <v>60</v>
      </c>
      <c r="C363" s="38">
        <v>16</v>
      </c>
      <c r="D363" s="36" t="s">
        <v>297</v>
      </c>
      <c r="E363" s="40">
        <v>41453</v>
      </c>
      <c r="F363" s="41">
        <v>329</v>
      </c>
      <c r="G363" s="21">
        <v>99</v>
      </c>
      <c r="H363" s="36" t="s">
        <v>39</v>
      </c>
      <c r="I363" s="36" t="s">
        <v>29</v>
      </c>
      <c r="J363" s="36" t="str">
        <f t="shared" si="12"/>
        <v>🍃Leaves</v>
      </c>
      <c r="K363" s="36" t="s">
        <v>23</v>
      </c>
      <c r="L363" s="6" t="str">
        <f t="shared" si="11"/>
        <v>☕Espresso</v>
      </c>
      <c r="M363" s="36" t="s">
        <v>41</v>
      </c>
      <c r="N363" s="36" t="s">
        <v>53</v>
      </c>
      <c r="O363" s="42">
        <v>86</v>
      </c>
      <c r="P363" s="42">
        <v>169</v>
      </c>
      <c r="Q363" s="36" t="s">
        <v>56</v>
      </c>
      <c r="R363" s="42">
        <v>30</v>
      </c>
      <c r="S363" s="42">
        <v>70</v>
      </c>
      <c r="T363" s="42">
        <v>70</v>
      </c>
      <c r="U363" s="37">
        <v>100</v>
      </c>
      <c r="V363" s="42">
        <v>41</v>
      </c>
      <c r="W363" s="36" t="s">
        <v>35</v>
      </c>
    </row>
    <row r="364" spans="1:23" x14ac:dyDescent="0.35">
      <c r="A364" s="36">
        <v>541</v>
      </c>
      <c r="B364" s="37">
        <v>52</v>
      </c>
      <c r="C364" s="38">
        <v>-20</v>
      </c>
      <c r="D364" s="36" t="s">
        <v>298</v>
      </c>
      <c r="E364" s="40">
        <v>41454</v>
      </c>
      <c r="F364" s="41">
        <v>405</v>
      </c>
      <c r="G364" s="21">
        <v>71</v>
      </c>
      <c r="H364" s="36" t="s">
        <v>39</v>
      </c>
      <c r="I364" s="36" t="s">
        <v>36</v>
      </c>
      <c r="J364" s="36" t="str">
        <f t="shared" si="12"/>
        <v>🍃Leaves</v>
      </c>
      <c r="K364" s="36" t="s">
        <v>23</v>
      </c>
      <c r="L364" s="6" t="str">
        <f t="shared" si="11"/>
        <v>☕Espresso</v>
      </c>
      <c r="M364" s="36" t="s">
        <v>41</v>
      </c>
      <c r="N364" s="36" t="s">
        <v>53</v>
      </c>
      <c r="O364" s="42">
        <v>40</v>
      </c>
      <c r="P364" s="42">
        <v>131</v>
      </c>
      <c r="Q364" s="36" t="s">
        <v>59</v>
      </c>
      <c r="R364" s="42">
        <v>30</v>
      </c>
      <c r="S364" s="42">
        <v>70</v>
      </c>
      <c r="T364" s="42">
        <v>60</v>
      </c>
      <c r="U364" s="37">
        <v>100</v>
      </c>
      <c r="V364" s="42">
        <v>44</v>
      </c>
      <c r="W364" s="36" t="s">
        <v>35</v>
      </c>
    </row>
    <row r="365" spans="1:23" x14ac:dyDescent="0.35">
      <c r="A365" s="36">
        <v>425</v>
      </c>
      <c r="B365" s="37">
        <v>56</v>
      </c>
      <c r="C365" s="38">
        <v>-26</v>
      </c>
      <c r="D365" s="36" t="s">
        <v>299</v>
      </c>
      <c r="E365" s="40">
        <v>41455</v>
      </c>
      <c r="F365" s="41">
        <v>385</v>
      </c>
      <c r="G365" s="21">
        <v>70</v>
      </c>
      <c r="H365" s="36" t="s">
        <v>39</v>
      </c>
      <c r="I365" s="36" t="s">
        <v>36</v>
      </c>
      <c r="J365" s="36" t="str">
        <f t="shared" si="12"/>
        <v>🍃Leaves</v>
      </c>
      <c r="K365" s="36" t="s">
        <v>23</v>
      </c>
      <c r="L365" s="6" t="str">
        <f t="shared" si="11"/>
        <v>☕Espresso</v>
      </c>
      <c r="M365" s="36" t="s">
        <v>41</v>
      </c>
      <c r="N365" s="36" t="s">
        <v>53</v>
      </c>
      <c r="O365" s="42">
        <v>24</v>
      </c>
      <c r="P365" s="42">
        <v>134</v>
      </c>
      <c r="Q365" s="36" t="s">
        <v>67</v>
      </c>
      <c r="R365" s="42">
        <v>40</v>
      </c>
      <c r="S365" s="42">
        <v>70</v>
      </c>
      <c r="T365" s="42">
        <v>50</v>
      </c>
      <c r="U365" s="37">
        <v>110</v>
      </c>
      <c r="V365" s="42">
        <v>54</v>
      </c>
      <c r="W365" s="36" t="s">
        <v>35</v>
      </c>
    </row>
    <row r="366" spans="1:23" x14ac:dyDescent="0.35">
      <c r="A366" s="36">
        <v>203</v>
      </c>
      <c r="B366" s="37">
        <v>53</v>
      </c>
      <c r="C366" s="38">
        <v>-1</v>
      </c>
      <c r="D366" s="39">
        <v>41285</v>
      </c>
      <c r="E366" s="40">
        <v>41456</v>
      </c>
      <c r="F366" s="41">
        <v>380</v>
      </c>
      <c r="G366" s="21">
        <v>71</v>
      </c>
      <c r="H366" s="36" t="s">
        <v>39</v>
      </c>
      <c r="I366" s="36" t="s">
        <v>31</v>
      </c>
      <c r="J366" s="36" t="str">
        <f t="shared" si="12"/>
        <v>🍃Leaves</v>
      </c>
      <c r="K366" s="36" t="s">
        <v>23</v>
      </c>
      <c r="L366" s="6" t="str">
        <f t="shared" si="11"/>
        <v>☕Espresso</v>
      </c>
      <c r="M366" s="36" t="s">
        <v>41</v>
      </c>
      <c r="N366" s="36" t="s">
        <v>42</v>
      </c>
      <c r="O366" s="42">
        <v>39</v>
      </c>
      <c r="P366" s="42">
        <v>132</v>
      </c>
      <c r="Q366" s="36" t="s">
        <v>44</v>
      </c>
      <c r="R366" s="42">
        <v>50</v>
      </c>
      <c r="S366" s="42">
        <v>70</v>
      </c>
      <c r="T366" s="42">
        <v>40</v>
      </c>
      <c r="U366" s="37">
        <v>120</v>
      </c>
      <c r="V366" s="42">
        <v>45</v>
      </c>
      <c r="W366" s="36" t="s">
        <v>27</v>
      </c>
    </row>
    <row r="367" spans="1:23" x14ac:dyDescent="0.35">
      <c r="A367" s="36">
        <v>435</v>
      </c>
      <c r="B367" s="37">
        <v>54</v>
      </c>
      <c r="C367" s="38">
        <v>27</v>
      </c>
      <c r="D367" s="39">
        <v>41316</v>
      </c>
      <c r="E367" s="40">
        <v>41457</v>
      </c>
      <c r="F367" s="41">
        <v>885</v>
      </c>
      <c r="G367" s="21">
        <v>78</v>
      </c>
      <c r="H367" s="36" t="s">
        <v>39</v>
      </c>
      <c r="I367" s="36" t="s">
        <v>36</v>
      </c>
      <c r="J367" s="36" t="str">
        <f t="shared" si="12"/>
        <v>🍃Leaves</v>
      </c>
      <c r="K367" s="36" t="s">
        <v>23</v>
      </c>
      <c r="L367" s="6" t="str">
        <f t="shared" si="11"/>
        <v>☕Espresso</v>
      </c>
      <c r="M367" s="36" t="s">
        <v>41</v>
      </c>
      <c r="N367" s="36" t="s">
        <v>42</v>
      </c>
      <c r="O367" s="42">
        <v>77</v>
      </c>
      <c r="P367" s="42">
        <v>141</v>
      </c>
      <c r="Q367" s="36" t="s">
        <v>49</v>
      </c>
      <c r="R367" s="42">
        <v>50</v>
      </c>
      <c r="S367" s="42">
        <v>70</v>
      </c>
      <c r="T367" s="42">
        <v>50</v>
      </c>
      <c r="U367" s="37">
        <v>120</v>
      </c>
      <c r="V367" s="42">
        <v>26</v>
      </c>
      <c r="W367" s="36" t="s">
        <v>27</v>
      </c>
    </row>
    <row r="368" spans="1:23" x14ac:dyDescent="0.35">
      <c r="A368" s="36">
        <v>318</v>
      </c>
      <c r="B368" s="37">
        <v>61</v>
      </c>
      <c r="C368" s="38">
        <v>-9</v>
      </c>
      <c r="D368" s="39">
        <v>41375</v>
      </c>
      <c r="E368" s="40">
        <v>41458</v>
      </c>
      <c r="F368" s="41">
        <v>-906</v>
      </c>
      <c r="G368" s="21">
        <v>86</v>
      </c>
      <c r="H368" s="36" t="s">
        <v>39</v>
      </c>
      <c r="I368" s="36" t="s">
        <v>29</v>
      </c>
      <c r="J368" s="36" t="str">
        <f t="shared" si="12"/>
        <v>🍃Leaves</v>
      </c>
      <c r="K368" s="36" t="s">
        <v>23</v>
      </c>
      <c r="L368" s="6" t="str">
        <f t="shared" si="11"/>
        <v>☕Espresso</v>
      </c>
      <c r="M368" s="36" t="s">
        <v>41</v>
      </c>
      <c r="N368" s="36" t="s">
        <v>55</v>
      </c>
      <c r="O368" s="42">
        <v>1</v>
      </c>
      <c r="P368" s="42">
        <v>157</v>
      </c>
      <c r="Q368" s="36" t="s">
        <v>56</v>
      </c>
      <c r="R368" s="42">
        <v>40</v>
      </c>
      <c r="S368" s="42">
        <v>70</v>
      </c>
      <c r="T368" s="42">
        <v>10</v>
      </c>
      <c r="U368" s="37">
        <v>110</v>
      </c>
      <c r="V368" s="42">
        <v>85</v>
      </c>
      <c r="W368" s="36" t="s">
        <v>35</v>
      </c>
    </row>
    <row r="369" spans="1:23" x14ac:dyDescent="0.35">
      <c r="A369" s="36">
        <v>503</v>
      </c>
      <c r="B369" s="37">
        <v>55</v>
      </c>
      <c r="C369" s="38">
        <v>-6</v>
      </c>
      <c r="D369" s="39">
        <v>41405</v>
      </c>
      <c r="E369" s="40">
        <v>41459</v>
      </c>
      <c r="F369" s="41">
        <v>410</v>
      </c>
      <c r="G369" s="21">
        <v>69</v>
      </c>
      <c r="H369" s="36" t="s">
        <v>39</v>
      </c>
      <c r="I369" s="36" t="s">
        <v>36</v>
      </c>
      <c r="J369" s="36" t="str">
        <f t="shared" si="12"/>
        <v>🍃Leaves</v>
      </c>
      <c r="K369" s="36" t="s">
        <v>23</v>
      </c>
      <c r="L369" s="6" t="str">
        <f t="shared" si="11"/>
        <v>☕Espresso</v>
      </c>
      <c r="M369" s="36" t="s">
        <v>41</v>
      </c>
      <c r="N369" s="36" t="s">
        <v>55</v>
      </c>
      <c r="O369" s="42">
        <v>24</v>
      </c>
      <c r="P369" s="42">
        <v>132</v>
      </c>
      <c r="Q369" s="36" t="s">
        <v>59</v>
      </c>
      <c r="R369" s="42">
        <v>50</v>
      </c>
      <c r="S369" s="42">
        <v>70</v>
      </c>
      <c r="T369" s="42">
        <v>30</v>
      </c>
      <c r="U369" s="37">
        <v>120</v>
      </c>
      <c r="V369" s="42">
        <v>53</v>
      </c>
      <c r="W369" s="36" t="s">
        <v>35</v>
      </c>
    </row>
    <row r="370" spans="1:23" x14ac:dyDescent="0.35">
      <c r="A370" s="36">
        <v>361</v>
      </c>
      <c r="B370" s="37">
        <v>67</v>
      </c>
      <c r="C370" s="38">
        <v>40</v>
      </c>
      <c r="D370" s="39">
        <v>41589</v>
      </c>
      <c r="E370" s="40">
        <v>41460</v>
      </c>
      <c r="F370" s="41">
        <v>-1239</v>
      </c>
      <c r="G370" s="21">
        <v>101</v>
      </c>
      <c r="H370" s="36" t="s">
        <v>21</v>
      </c>
      <c r="I370" s="36" t="s">
        <v>29</v>
      </c>
      <c r="J370" s="36" t="str">
        <f t="shared" si="12"/>
        <v>🍃Leaves</v>
      </c>
      <c r="K370" s="36" t="s">
        <v>23</v>
      </c>
      <c r="L370" s="6" t="str">
        <f t="shared" si="11"/>
        <v>☕Espresso</v>
      </c>
      <c r="M370" s="36" t="s">
        <v>41</v>
      </c>
      <c r="N370" s="36" t="s">
        <v>55</v>
      </c>
      <c r="O370" s="42">
        <v>70</v>
      </c>
      <c r="P370" s="42">
        <v>179</v>
      </c>
      <c r="Q370" s="36" t="s">
        <v>30</v>
      </c>
      <c r="R370" s="42">
        <v>50</v>
      </c>
      <c r="S370" s="42">
        <v>70</v>
      </c>
      <c r="T370" s="42">
        <v>30</v>
      </c>
      <c r="U370" s="37">
        <v>120</v>
      </c>
      <c r="V370" s="42">
        <v>54</v>
      </c>
      <c r="W370" s="36" t="s">
        <v>35</v>
      </c>
    </row>
    <row r="371" spans="1:23" x14ac:dyDescent="0.35">
      <c r="A371" s="36">
        <v>203</v>
      </c>
      <c r="B371" s="37">
        <v>49</v>
      </c>
      <c r="C371" s="38">
        <v>-9</v>
      </c>
      <c r="D371" s="36" t="s">
        <v>309</v>
      </c>
      <c r="E371" s="40">
        <v>41461</v>
      </c>
      <c r="F371" s="41">
        <v>392</v>
      </c>
      <c r="G371" s="21">
        <v>65</v>
      </c>
      <c r="H371" s="36" t="s">
        <v>39</v>
      </c>
      <c r="I371" s="36" t="s">
        <v>31</v>
      </c>
      <c r="J371" s="36" t="str">
        <f t="shared" si="12"/>
        <v>🍃Leaves</v>
      </c>
      <c r="K371" s="36" t="s">
        <v>23</v>
      </c>
      <c r="L371" s="6" t="str">
        <f t="shared" si="11"/>
        <v>☕Espresso</v>
      </c>
      <c r="M371" s="36" t="s">
        <v>41</v>
      </c>
      <c r="N371" s="36" t="s">
        <v>42</v>
      </c>
      <c r="O371" s="42">
        <v>31</v>
      </c>
      <c r="P371" s="42">
        <v>121</v>
      </c>
      <c r="Q371" s="36" t="s">
        <v>44</v>
      </c>
      <c r="R371" s="42">
        <v>40</v>
      </c>
      <c r="S371" s="42">
        <v>70</v>
      </c>
      <c r="T371" s="42">
        <v>40</v>
      </c>
      <c r="U371" s="37">
        <v>110</v>
      </c>
      <c r="V371" s="42">
        <v>44</v>
      </c>
      <c r="W371" s="36" t="s">
        <v>27</v>
      </c>
    </row>
    <row r="372" spans="1:23" x14ac:dyDescent="0.35">
      <c r="A372" s="36">
        <v>435</v>
      </c>
      <c r="B372" s="37">
        <v>50</v>
      </c>
      <c r="C372" s="38">
        <v>20</v>
      </c>
      <c r="D372" s="36" t="s">
        <v>310</v>
      </c>
      <c r="E372" s="40">
        <v>41462</v>
      </c>
      <c r="F372" s="41">
        <v>898</v>
      </c>
      <c r="G372" s="21">
        <v>73</v>
      </c>
      <c r="H372" s="36" t="s">
        <v>39</v>
      </c>
      <c r="I372" s="36" t="s">
        <v>36</v>
      </c>
      <c r="J372" s="36" t="str">
        <f t="shared" si="12"/>
        <v>🍃Leaves</v>
      </c>
      <c r="K372" s="36" t="s">
        <v>23</v>
      </c>
      <c r="L372" s="6" t="str">
        <f t="shared" si="11"/>
        <v>☕Espresso</v>
      </c>
      <c r="M372" s="36" t="s">
        <v>41</v>
      </c>
      <c r="N372" s="36" t="s">
        <v>42</v>
      </c>
      <c r="O372" s="42">
        <v>70</v>
      </c>
      <c r="P372" s="42">
        <v>131</v>
      </c>
      <c r="Q372" s="36" t="s">
        <v>49</v>
      </c>
      <c r="R372" s="42">
        <v>40</v>
      </c>
      <c r="S372" s="42">
        <v>70</v>
      </c>
      <c r="T372" s="42">
        <v>50</v>
      </c>
      <c r="U372" s="37">
        <v>110</v>
      </c>
      <c r="V372" s="42">
        <v>26</v>
      </c>
      <c r="W372" s="36" t="s">
        <v>27</v>
      </c>
    </row>
    <row r="373" spans="1:23" x14ac:dyDescent="0.35">
      <c r="A373" s="36">
        <v>203</v>
      </c>
      <c r="B373" s="37">
        <v>55</v>
      </c>
      <c r="C373" s="38">
        <v>-13</v>
      </c>
      <c r="D373" s="36" t="s">
        <v>312</v>
      </c>
      <c r="E373" s="40">
        <v>41463</v>
      </c>
      <c r="F373" s="41">
        <v>627</v>
      </c>
      <c r="G373" s="21">
        <v>76</v>
      </c>
      <c r="H373" s="36" t="s">
        <v>39</v>
      </c>
      <c r="I373" s="36" t="s">
        <v>31</v>
      </c>
      <c r="J373" s="36" t="str">
        <f t="shared" si="12"/>
        <v>🍃Leaves</v>
      </c>
      <c r="K373" s="36" t="s">
        <v>23</v>
      </c>
      <c r="L373" s="6" t="str">
        <f t="shared" si="11"/>
        <v>☕Espresso</v>
      </c>
      <c r="M373" s="36" t="s">
        <v>41</v>
      </c>
      <c r="N373" s="36" t="s">
        <v>53</v>
      </c>
      <c r="O373" s="42">
        <v>-3</v>
      </c>
      <c r="P373" s="42">
        <v>140</v>
      </c>
      <c r="Q373" s="36" t="s">
        <v>44</v>
      </c>
      <c r="R373" s="42">
        <v>50</v>
      </c>
      <c r="S373" s="42">
        <v>70</v>
      </c>
      <c r="T373" s="42">
        <v>10</v>
      </c>
      <c r="U373" s="37">
        <v>120</v>
      </c>
      <c r="V373" s="42">
        <v>78</v>
      </c>
      <c r="W373" s="36" t="s">
        <v>35</v>
      </c>
    </row>
    <row r="374" spans="1:23" x14ac:dyDescent="0.35">
      <c r="A374" s="36">
        <v>603</v>
      </c>
      <c r="B374" s="37">
        <v>49</v>
      </c>
      <c r="C374" s="38">
        <v>-16</v>
      </c>
      <c r="D374" s="36" t="s">
        <v>313</v>
      </c>
      <c r="E374" s="40">
        <v>41464</v>
      </c>
      <c r="F374" s="41">
        <v>335</v>
      </c>
      <c r="G374" s="21">
        <v>69</v>
      </c>
      <c r="H374" s="36" t="s">
        <v>39</v>
      </c>
      <c r="I374" s="36" t="s">
        <v>31</v>
      </c>
      <c r="J374" s="36" t="str">
        <f t="shared" si="12"/>
        <v>🍃Leaves</v>
      </c>
      <c r="K374" s="36" t="s">
        <v>23</v>
      </c>
      <c r="L374" s="6" t="str">
        <f t="shared" si="11"/>
        <v>☕Espresso</v>
      </c>
      <c r="M374" s="36" t="s">
        <v>41</v>
      </c>
      <c r="N374" s="36" t="s">
        <v>53</v>
      </c>
      <c r="O374" s="42">
        <v>-6</v>
      </c>
      <c r="P374" s="42">
        <v>126</v>
      </c>
      <c r="Q374" s="36" t="s">
        <v>51</v>
      </c>
      <c r="R374" s="42">
        <v>40</v>
      </c>
      <c r="S374" s="42">
        <v>70</v>
      </c>
      <c r="T374" s="42">
        <v>10</v>
      </c>
      <c r="U374" s="37">
        <v>110</v>
      </c>
      <c r="V374" s="42">
        <v>73</v>
      </c>
      <c r="W374" s="36" t="s">
        <v>35</v>
      </c>
    </row>
    <row r="375" spans="1:23" x14ac:dyDescent="0.35">
      <c r="A375" s="36">
        <v>503</v>
      </c>
      <c r="B375" s="37">
        <v>54</v>
      </c>
      <c r="C375" s="38">
        <v>2</v>
      </c>
      <c r="D375" s="36" t="s">
        <v>315</v>
      </c>
      <c r="E375" s="40">
        <v>41465</v>
      </c>
      <c r="F375" s="41">
        <v>424</v>
      </c>
      <c r="G375" s="21">
        <v>73</v>
      </c>
      <c r="H375" s="36" t="s">
        <v>39</v>
      </c>
      <c r="I375" s="36" t="s">
        <v>36</v>
      </c>
      <c r="J375" s="36" t="str">
        <f t="shared" si="12"/>
        <v>🍃Leaves</v>
      </c>
      <c r="K375" s="36" t="s">
        <v>23</v>
      </c>
      <c r="L375" s="6" t="str">
        <f t="shared" si="11"/>
        <v>☕Espresso</v>
      </c>
      <c r="M375" s="36" t="s">
        <v>41</v>
      </c>
      <c r="N375" s="36" t="s">
        <v>53</v>
      </c>
      <c r="O375" s="42">
        <v>42</v>
      </c>
      <c r="P375" s="42">
        <v>135</v>
      </c>
      <c r="Q375" s="36" t="s">
        <v>59</v>
      </c>
      <c r="R375" s="42">
        <v>50</v>
      </c>
      <c r="S375" s="42">
        <v>70</v>
      </c>
      <c r="T375" s="42">
        <v>40</v>
      </c>
      <c r="U375" s="37">
        <v>120</v>
      </c>
      <c r="V375" s="42">
        <v>45</v>
      </c>
      <c r="W375" s="36" t="s">
        <v>35</v>
      </c>
    </row>
    <row r="376" spans="1:23" x14ac:dyDescent="0.35">
      <c r="A376" s="36">
        <v>505</v>
      </c>
      <c r="B376" s="37">
        <v>39</v>
      </c>
      <c r="C376" s="38">
        <v>-6</v>
      </c>
      <c r="D376" s="39">
        <v>41286</v>
      </c>
      <c r="E376" s="40">
        <v>41466</v>
      </c>
      <c r="F376" s="41">
        <v>244</v>
      </c>
      <c r="G376" s="21">
        <v>53</v>
      </c>
      <c r="H376" s="36" t="s">
        <v>39</v>
      </c>
      <c r="I376" s="36" t="s">
        <v>29</v>
      </c>
      <c r="J376" s="36" t="str">
        <f t="shared" si="12"/>
        <v>🍃Leaves</v>
      </c>
      <c r="K376" s="36" t="s">
        <v>23</v>
      </c>
      <c r="L376" s="6" t="str">
        <f t="shared" si="11"/>
        <v>☕Espresso</v>
      </c>
      <c r="M376" s="36" t="s">
        <v>41</v>
      </c>
      <c r="N376" s="36" t="s">
        <v>42</v>
      </c>
      <c r="O376" s="42">
        <v>14</v>
      </c>
      <c r="P376" s="42">
        <v>92</v>
      </c>
      <c r="Q376" s="36" t="s">
        <v>101</v>
      </c>
      <c r="R376" s="42">
        <v>20</v>
      </c>
      <c r="S376" s="42">
        <v>30</v>
      </c>
      <c r="T376" s="42">
        <v>20</v>
      </c>
      <c r="U376" s="37">
        <v>50</v>
      </c>
      <c r="V376" s="42">
        <v>39</v>
      </c>
      <c r="W376" s="36" t="s">
        <v>27</v>
      </c>
    </row>
    <row r="377" spans="1:23" x14ac:dyDescent="0.35">
      <c r="A377" s="36">
        <v>702</v>
      </c>
      <c r="B377" s="37">
        <v>23</v>
      </c>
      <c r="C377" s="38">
        <v>-13</v>
      </c>
      <c r="D377" s="39">
        <v>41317</v>
      </c>
      <c r="E377" s="40">
        <v>41467</v>
      </c>
      <c r="F377" s="41">
        <v>800</v>
      </c>
      <c r="G377" s="21">
        <v>35</v>
      </c>
      <c r="H377" s="36" t="s">
        <v>39</v>
      </c>
      <c r="I377" s="36" t="s">
        <v>36</v>
      </c>
      <c r="J377" s="36" t="str">
        <f t="shared" si="12"/>
        <v>🍃Leaves</v>
      </c>
      <c r="K377" s="36" t="s">
        <v>23</v>
      </c>
      <c r="L377" s="6" t="str">
        <f t="shared" si="11"/>
        <v>☕Espresso</v>
      </c>
      <c r="M377" s="36" t="s">
        <v>41</v>
      </c>
      <c r="N377" s="36" t="s">
        <v>42</v>
      </c>
      <c r="O377" s="42">
        <v>17</v>
      </c>
      <c r="P377" s="42">
        <v>58</v>
      </c>
      <c r="Q377" s="36" t="s">
        <v>48</v>
      </c>
      <c r="R377" s="42">
        <v>10</v>
      </c>
      <c r="S377" s="42">
        <v>30</v>
      </c>
      <c r="T377" s="42">
        <v>30</v>
      </c>
      <c r="U377" s="37">
        <v>40</v>
      </c>
      <c r="V377" s="42">
        <v>18</v>
      </c>
      <c r="W377" s="36" t="s">
        <v>27</v>
      </c>
    </row>
    <row r="378" spans="1:23" x14ac:dyDescent="0.35">
      <c r="A378" s="36">
        <v>603</v>
      </c>
      <c r="B378" s="37">
        <v>25</v>
      </c>
      <c r="C378" s="38">
        <v>-22</v>
      </c>
      <c r="D378" s="39">
        <v>41376</v>
      </c>
      <c r="E378" s="40">
        <v>41468</v>
      </c>
      <c r="F378" s="41">
        <v>209</v>
      </c>
      <c r="G378" s="21">
        <v>31</v>
      </c>
      <c r="H378" s="36" t="s">
        <v>39</v>
      </c>
      <c r="I378" s="36" t="s">
        <v>31</v>
      </c>
      <c r="J378" s="36" t="str">
        <f t="shared" si="12"/>
        <v>🍃Leaves</v>
      </c>
      <c r="K378" s="36" t="s">
        <v>23</v>
      </c>
      <c r="L378" s="6" t="str">
        <f t="shared" si="11"/>
        <v>☕Espresso</v>
      </c>
      <c r="M378" s="36" t="s">
        <v>41</v>
      </c>
      <c r="N378" s="36" t="s">
        <v>221</v>
      </c>
      <c r="O378" s="42">
        <v>-12</v>
      </c>
      <c r="P378" s="42">
        <v>56</v>
      </c>
      <c r="Q378" s="36" t="s">
        <v>51</v>
      </c>
      <c r="R378" s="42">
        <v>10</v>
      </c>
      <c r="S378" s="42">
        <v>30</v>
      </c>
      <c r="T378" s="42">
        <v>10</v>
      </c>
      <c r="U378" s="37">
        <v>40</v>
      </c>
      <c r="V378" s="42">
        <v>43</v>
      </c>
      <c r="W378" s="36" t="s">
        <v>35</v>
      </c>
    </row>
    <row r="379" spans="1:23" x14ac:dyDescent="0.35">
      <c r="A379" s="36">
        <v>405</v>
      </c>
      <c r="B379" s="37">
        <v>21</v>
      </c>
      <c r="C379" s="38">
        <v>-15</v>
      </c>
      <c r="D379" s="39">
        <v>41406</v>
      </c>
      <c r="E379" s="40">
        <v>41469</v>
      </c>
      <c r="F379" s="41">
        <v>480</v>
      </c>
      <c r="G379" s="21">
        <v>32</v>
      </c>
      <c r="H379" s="36" t="s">
        <v>39</v>
      </c>
      <c r="I379" s="36" t="s">
        <v>29</v>
      </c>
      <c r="J379" s="36" t="str">
        <f t="shared" si="12"/>
        <v>🍃Leaves</v>
      </c>
      <c r="K379" s="36" t="s">
        <v>23</v>
      </c>
      <c r="L379" s="6" t="str">
        <f t="shared" si="11"/>
        <v>☕Espresso</v>
      </c>
      <c r="M379" s="36" t="s">
        <v>41</v>
      </c>
      <c r="N379" s="36" t="s">
        <v>53</v>
      </c>
      <c r="O379" s="42">
        <v>15</v>
      </c>
      <c r="P379" s="42">
        <v>53</v>
      </c>
      <c r="Q379" s="36" t="s">
        <v>47</v>
      </c>
      <c r="R379" s="42">
        <v>0</v>
      </c>
      <c r="S379" s="42">
        <v>30</v>
      </c>
      <c r="T379" s="42">
        <v>30</v>
      </c>
      <c r="U379" s="37">
        <v>30</v>
      </c>
      <c r="V379" s="42">
        <v>17</v>
      </c>
      <c r="W379" s="36" t="s">
        <v>35</v>
      </c>
    </row>
    <row r="380" spans="1:23" x14ac:dyDescent="0.35">
      <c r="A380" s="36">
        <v>702</v>
      </c>
      <c r="B380" s="37">
        <v>0</v>
      </c>
      <c r="C380" s="38">
        <v>2</v>
      </c>
      <c r="D380" s="39">
        <v>41437</v>
      </c>
      <c r="E380" s="40">
        <v>41470</v>
      </c>
      <c r="F380" s="41">
        <v>430</v>
      </c>
      <c r="G380" s="21">
        <v>43</v>
      </c>
      <c r="H380" s="36" t="s">
        <v>39</v>
      </c>
      <c r="I380" s="36" t="s">
        <v>36</v>
      </c>
      <c r="J380" s="36" t="str">
        <f t="shared" si="12"/>
        <v>🍃Leaves</v>
      </c>
      <c r="K380" s="36" t="s">
        <v>23</v>
      </c>
      <c r="L380" s="6" t="str">
        <f t="shared" si="11"/>
        <v>☕Espresso</v>
      </c>
      <c r="M380" s="36" t="s">
        <v>41</v>
      </c>
      <c r="N380" s="36" t="s">
        <v>55</v>
      </c>
      <c r="O380" s="42">
        <v>32</v>
      </c>
      <c r="P380" s="42">
        <v>43</v>
      </c>
      <c r="Q380" s="36" t="s">
        <v>48</v>
      </c>
      <c r="R380" s="42">
        <v>0</v>
      </c>
      <c r="S380" s="42">
        <v>30</v>
      </c>
      <c r="T380" s="42">
        <v>30</v>
      </c>
      <c r="U380" s="37">
        <v>30</v>
      </c>
      <c r="V380" s="42">
        <v>11</v>
      </c>
      <c r="W380" s="36" t="s">
        <v>35</v>
      </c>
    </row>
    <row r="381" spans="1:23" x14ac:dyDescent="0.35">
      <c r="A381" s="36">
        <v>775</v>
      </c>
      <c r="B381" s="37">
        <v>22</v>
      </c>
      <c r="C381" s="38">
        <v>-3</v>
      </c>
      <c r="D381" s="36" t="s">
        <v>327</v>
      </c>
      <c r="E381" s="40">
        <v>41471</v>
      </c>
      <c r="F381" s="41">
        <v>802</v>
      </c>
      <c r="G381" s="21">
        <v>34</v>
      </c>
      <c r="H381" s="36" t="s">
        <v>39</v>
      </c>
      <c r="I381" s="36" t="s">
        <v>36</v>
      </c>
      <c r="J381" s="36" t="str">
        <f t="shared" si="12"/>
        <v>🍃Leaves</v>
      </c>
      <c r="K381" s="36" t="s">
        <v>23</v>
      </c>
      <c r="L381" s="6" t="str">
        <f t="shared" si="11"/>
        <v>☕Espresso</v>
      </c>
      <c r="M381" s="36" t="s">
        <v>41</v>
      </c>
      <c r="N381" s="36" t="s">
        <v>42</v>
      </c>
      <c r="O381" s="42">
        <v>17</v>
      </c>
      <c r="P381" s="42">
        <v>56</v>
      </c>
      <c r="Q381" s="36" t="s">
        <v>48</v>
      </c>
      <c r="R381" s="42">
        <v>20</v>
      </c>
      <c r="S381" s="42">
        <v>30</v>
      </c>
      <c r="T381" s="42">
        <v>20</v>
      </c>
      <c r="U381" s="37">
        <v>50</v>
      </c>
      <c r="V381" s="42">
        <v>17</v>
      </c>
      <c r="W381" s="36" t="s">
        <v>27</v>
      </c>
    </row>
    <row r="382" spans="1:23" x14ac:dyDescent="0.35">
      <c r="A382" s="36">
        <v>505</v>
      </c>
      <c r="B382" s="37">
        <v>34</v>
      </c>
      <c r="C382" s="38">
        <v>6</v>
      </c>
      <c r="D382" s="36" t="s">
        <v>328</v>
      </c>
      <c r="E382" s="40">
        <v>41472</v>
      </c>
      <c r="F382" s="41">
        <v>-522</v>
      </c>
      <c r="G382" s="21">
        <v>42</v>
      </c>
      <c r="H382" s="36" t="s">
        <v>39</v>
      </c>
      <c r="I382" s="36" t="s">
        <v>29</v>
      </c>
      <c r="J382" s="36" t="str">
        <f t="shared" si="12"/>
        <v>🍃Leaves</v>
      </c>
      <c r="K382" s="36" t="s">
        <v>23</v>
      </c>
      <c r="L382" s="6" t="str">
        <f t="shared" si="11"/>
        <v>☕Espresso</v>
      </c>
      <c r="M382" s="36" t="s">
        <v>41</v>
      </c>
      <c r="N382" s="36" t="s">
        <v>55</v>
      </c>
      <c r="O382" s="42">
        <v>-4</v>
      </c>
      <c r="P382" s="42">
        <v>76</v>
      </c>
      <c r="Q382" s="36" t="s">
        <v>101</v>
      </c>
      <c r="R382" s="42">
        <v>20</v>
      </c>
      <c r="S382" s="42">
        <v>30</v>
      </c>
      <c r="T382" s="42">
        <v>-10</v>
      </c>
      <c r="U382" s="37">
        <v>50</v>
      </c>
      <c r="V382" s="42">
        <v>46</v>
      </c>
      <c r="W382" s="36" t="s">
        <v>35</v>
      </c>
    </row>
    <row r="383" spans="1:23" x14ac:dyDescent="0.35">
      <c r="A383" s="36">
        <v>253</v>
      </c>
      <c r="B383" s="37">
        <v>22</v>
      </c>
      <c r="C383" s="38">
        <v>-9</v>
      </c>
      <c r="D383" s="36" t="s">
        <v>329</v>
      </c>
      <c r="E383" s="40">
        <v>41473</v>
      </c>
      <c r="F383" s="41">
        <v>570</v>
      </c>
      <c r="G383" s="21">
        <v>30</v>
      </c>
      <c r="H383" s="36" t="s">
        <v>39</v>
      </c>
      <c r="I383" s="36" t="s">
        <v>36</v>
      </c>
      <c r="J383" s="36" t="str">
        <f t="shared" si="12"/>
        <v>🍃Leaves</v>
      </c>
      <c r="K383" s="36" t="s">
        <v>23</v>
      </c>
      <c r="L383" s="6" t="str">
        <f t="shared" si="11"/>
        <v>☕Espresso</v>
      </c>
      <c r="M383" s="36" t="s">
        <v>41</v>
      </c>
      <c r="N383" s="36" t="s">
        <v>55</v>
      </c>
      <c r="O383" s="42">
        <v>11</v>
      </c>
      <c r="P383" s="42">
        <v>52</v>
      </c>
      <c r="Q383" s="36" t="s">
        <v>67</v>
      </c>
      <c r="R383" s="42">
        <v>20</v>
      </c>
      <c r="S383" s="42">
        <v>30</v>
      </c>
      <c r="T383" s="42">
        <v>20</v>
      </c>
      <c r="U383" s="37">
        <v>50</v>
      </c>
      <c r="V383" s="42">
        <v>19</v>
      </c>
      <c r="W383" s="36" t="s">
        <v>35</v>
      </c>
    </row>
    <row r="384" spans="1:23" x14ac:dyDescent="0.35">
      <c r="A384" s="36">
        <v>505</v>
      </c>
      <c r="B384" s="37">
        <v>38</v>
      </c>
      <c r="C384" s="38">
        <v>12</v>
      </c>
      <c r="D384" s="36" t="s">
        <v>338</v>
      </c>
      <c r="E384" s="40">
        <v>41474</v>
      </c>
      <c r="F384" s="41">
        <v>256</v>
      </c>
      <c r="G384" s="21">
        <v>51</v>
      </c>
      <c r="H384" s="36" t="s">
        <v>39</v>
      </c>
      <c r="I384" s="36" t="s">
        <v>29</v>
      </c>
      <c r="J384" s="36" t="str">
        <f t="shared" si="12"/>
        <v>🍃Leaves</v>
      </c>
      <c r="K384" s="36" t="s">
        <v>23</v>
      </c>
      <c r="L384" s="6" t="str">
        <f t="shared" si="11"/>
        <v>☕Espresso</v>
      </c>
      <c r="M384" s="36" t="s">
        <v>41</v>
      </c>
      <c r="N384" s="36" t="s">
        <v>42</v>
      </c>
      <c r="O384" s="42">
        <v>12</v>
      </c>
      <c r="P384" s="42">
        <v>89</v>
      </c>
      <c r="Q384" s="36" t="s">
        <v>101</v>
      </c>
      <c r="R384" s="42">
        <v>30</v>
      </c>
      <c r="S384" s="42">
        <v>30</v>
      </c>
      <c r="T384" s="42">
        <v>0</v>
      </c>
      <c r="U384" s="37">
        <v>60</v>
      </c>
      <c r="V384" s="42">
        <v>39</v>
      </c>
      <c r="W384" s="36" t="s">
        <v>27</v>
      </c>
    </row>
    <row r="385" spans="1:23" x14ac:dyDescent="0.35">
      <c r="A385" s="36">
        <v>702</v>
      </c>
      <c r="B385" s="37">
        <v>23</v>
      </c>
      <c r="C385" s="38">
        <v>-3</v>
      </c>
      <c r="D385" s="36" t="s">
        <v>339</v>
      </c>
      <c r="E385" s="40">
        <v>41475</v>
      </c>
      <c r="F385" s="41">
        <v>807</v>
      </c>
      <c r="G385" s="21">
        <v>35</v>
      </c>
      <c r="H385" s="36" t="s">
        <v>39</v>
      </c>
      <c r="I385" s="36" t="s">
        <v>36</v>
      </c>
      <c r="J385" s="36" t="str">
        <f t="shared" si="12"/>
        <v>🍃Leaves</v>
      </c>
      <c r="K385" s="36" t="s">
        <v>23</v>
      </c>
      <c r="L385" s="6" t="str">
        <f t="shared" si="11"/>
        <v>☕Espresso</v>
      </c>
      <c r="M385" s="36" t="s">
        <v>41</v>
      </c>
      <c r="N385" s="36" t="s">
        <v>42</v>
      </c>
      <c r="O385" s="42">
        <v>17</v>
      </c>
      <c r="P385" s="42">
        <v>58</v>
      </c>
      <c r="Q385" s="36" t="s">
        <v>48</v>
      </c>
      <c r="R385" s="42">
        <v>20</v>
      </c>
      <c r="S385" s="42">
        <v>30</v>
      </c>
      <c r="T385" s="42">
        <v>20</v>
      </c>
      <c r="U385" s="37">
        <v>50</v>
      </c>
      <c r="V385" s="42">
        <v>18</v>
      </c>
      <c r="W385" s="36" t="s">
        <v>27</v>
      </c>
    </row>
    <row r="386" spans="1:23" x14ac:dyDescent="0.35">
      <c r="A386" s="36">
        <v>603</v>
      </c>
      <c r="B386" s="37">
        <v>20</v>
      </c>
      <c r="C386" s="38">
        <v>-16</v>
      </c>
      <c r="D386" s="36" t="s">
        <v>342</v>
      </c>
      <c r="E386" s="40">
        <v>41476</v>
      </c>
      <c r="F386" s="41">
        <v>218</v>
      </c>
      <c r="G386" s="21">
        <v>25</v>
      </c>
      <c r="H386" s="36" t="s">
        <v>39</v>
      </c>
      <c r="I386" s="36" t="s">
        <v>31</v>
      </c>
      <c r="J386" s="36" t="str">
        <f t="shared" si="12"/>
        <v>🍃Leaves</v>
      </c>
      <c r="K386" s="36" t="s">
        <v>23</v>
      </c>
      <c r="L386" s="6" t="str">
        <f t="shared" ref="L386:L449" si="13">_xlfn.CONCAT(_xlfn.UNICHAR(9749),M386)</f>
        <v>☕Espresso</v>
      </c>
      <c r="M386" s="36" t="s">
        <v>41</v>
      </c>
      <c r="N386" s="36" t="s">
        <v>221</v>
      </c>
      <c r="O386" s="42">
        <v>-16</v>
      </c>
      <c r="P386" s="42">
        <v>45</v>
      </c>
      <c r="Q386" s="36" t="s">
        <v>51</v>
      </c>
      <c r="R386" s="42">
        <v>10</v>
      </c>
      <c r="S386" s="42">
        <v>30</v>
      </c>
      <c r="T386" s="42">
        <v>0</v>
      </c>
      <c r="U386" s="37">
        <v>40</v>
      </c>
      <c r="V386" s="42">
        <v>41</v>
      </c>
      <c r="W386" s="36" t="s">
        <v>35</v>
      </c>
    </row>
    <row r="387" spans="1:23" x14ac:dyDescent="0.35">
      <c r="A387" s="36">
        <v>580</v>
      </c>
      <c r="B387" s="37">
        <v>29</v>
      </c>
      <c r="C387" s="38">
        <v>4</v>
      </c>
      <c r="D387" s="36" t="s">
        <v>343</v>
      </c>
      <c r="E387" s="40">
        <v>41477</v>
      </c>
      <c r="F387" s="41">
        <v>490</v>
      </c>
      <c r="G387" s="21">
        <v>44</v>
      </c>
      <c r="H387" s="36" t="s">
        <v>39</v>
      </c>
      <c r="I387" s="36" t="s">
        <v>29</v>
      </c>
      <c r="J387" s="36" t="str">
        <f t="shared" si="12"/>
        <v>🍃Leaves</v>
      </c>
      <c r="K387" s="36" t="s">
        <v>23</v>
      </c>
      <c r="L387" s="6" t="str">
        <f t="shared" si="13"/>
        <v>☕Espresso</v>
      </c>
      <c r="M387" s="36" t="s">
        <v>41</v>
      </c>
      <c r="N387" s="36" t="s">
        <v>53</v>
      </c>
      <c r="O387" s="42">
        <v>24</v>
      </c>
      <c r="P387" s="42">
        <v>73</v>
      </c>
      <c r="Q387" s="36" t="s">
        <v>47</v>
      </c>
      <c r="R387" s="42">
        <v>20</v>
      </c>
      <c r="S387" s="42">
        <v>30</v>
      </c>
      <c r="T387" s="42">
        <v>20</v>
      </c>
      <c r="U387" s="37">
        <v>50</v>
      </c>
      <c r="V387" s="42">
        <v>20</v>
      </c>
      <c r="W387" s="36" t="s">
        <v>35</v>
      </c>
    </row>
    <row r="388" spans="1:23" x14ac:dyDescent="0.35">
      <c r="A388" s="36">
        <v>253</v>
      </c>
      <c r="B388" s="37">
        <v>24</v>
      </c>
      <c r="C388" s="38">
        <v>-7</v>
      </c>
      <c r="D388" s="36" t="s">
        <v>344</v>
      </c>
      <c r="E388" s="40">
        <v>41478</v>
      </c>
      <c r="F388" s="41">
        <v>567</v>
      </c>
      <c r="G388" s="21">
        <v>32</v>
      </c>
      <c r="H388" s="36" t="s">
        <v>39</v>
      </c>
      <c r="I388" s="36" t="s">
        <v>36</v>
      </c>
      <c r="J388" s="36" t="str">
        <f t="shared" ref="J388:J451" si="14">_xlfn.CONCAT(_xlfn.UNICHAR(127811),K388)</f>
        <v>🍃Leaves</v>
      </c>
      <c r="K388" s="36" t="s">
        <v>23</v>
      </c>
      <c r="L388" s="6" t="str">
        <f t="shared" si="13"/>
        <v>☕Espresso</v>
      </c>
      <c r="M388" s="36" t="s">
        <v>41</v>
      </c>
      <c r="N388" s="36" t="s">
        <v>55</v>
      </c>
      <c r="O388" s="42">
        <v>13</v>
      </c>
      <c r="P388" s="42">
        <v>56</v>
      </c>
      <c r="Q388" s="36" t="s">
        <v>67</v>
      </c>
      <c r="R388" s="42">
        <v>20</v>
      </c>
      <c r="S388" s="42">
        <v>30</v>
      </c>
      <c r="T388" s="42">
        <v>20</v>
      </c>
      <c r="U388" s="37">
        <v>50</v>
      </c>
      <c r="V388" s="42">
        <v>19</v>
      </c>
      <c r="W388" s="36" t="s">
        <v>35</v>
      </c>
    </row>
    <row r="389" spans="1:23" x14ac:dyDescent="0.35">
      <c r="A389" s="36">
        <v>505</v>
      </c>
      <c r="B389" s="37">
        <v>39</v>
      </c>
      <c r="C389" s="38">
        <v>1</v>
      </c>
      <c r="D389" s="39">
        <v>41883</v>
      </c>
      <c r="E389" s="40">
        <v>41749</v>
      </c>
      <c r="F389" s="41">
        <v>244</v>
      </c>
      <c r="G389" s="21">
        <v>53</v>
      </c>
      <c r="H389" s="36" t="s">
        <v>39</v>
      </c>
      <c r="I389" s="36" t="s">
        <v>29</v>
      </c>
      <c r="J389" s="36" t="str">
        <f t="shared" si="14"/>
        <v>🍃Leaves</v>
      </c>
      <c r="K389" s="36" t="s">
        <v>23</v>
      </c>
      <c r="L389" s="6" t="str">
        <f t="shared" si="13"/>
        <v>☕Espresso</v>
      </c>
      <c r="M389" s="36" t="s">
        <v>41</v>
      </c>
      <c r="N389" s="36" t="s">
        <v>42</v>
      </c>
      <c r="O389" s="42">
        <v>21</v>
      </c>
      <c r="P389" s="42">
        <v>98</v>
      </c>
      <c r="Q389" s="36" t="s">
        <v>101</v>
      </c>
      <c r="R389" s="42">
        <v>20</v>
      </c>
      <c r="S389" s="42">
        <v>30</v>
      </c>
      <c r="T389" s="42">
        <v>20</v>
      </c>
      <c r="U389" s="37">
        <v>50</v>
      </c>
      <c r="V389" s="42">
        <v>39</v>
      </c>
      <c r="W389" s="36" t="s">
        <v>27</v>
      </c>
    </row>
    <row r="390" spans="1:23" x14ac:dyDescent="0.35">
      <c r="A390" s="36">
        <v>775</v>
      </c>
      <c r="B390" s="37">
        <v>23</v>
      </c>
      <c r="C390" s="38">
        <v>-5</v>
      </c>
      <c r="D390" s="39">
        <v>41913</v>
      </c>
      <c r="E390" s="40">
        <v>41750</v>
      </c>
      <c r="F390" s="41">
        <v>800</v>
      </c>
      <c r="G390" s="21">
        <v>35</v>
      </c>
      <c r="H390" s="36" t="s">
        <v>39</v>
      </c>
      <c r="I390" s="36" t="s">
        <v>36</v>
      </c>
      <c r="J390" s="36" t="str">
        <f t="shared" si="14"/>
        <v>🍃Leaves</v>
      </c>
      <c r="K390" s="36" t="s">
        <v>23</v>
      </c>
      <c r="L390" s="6" t="str">
        <f t="shared" si="13"/>
        <v>☕Espresso</v>
      </c>
      <c r="M390" s="36" t="s">
        <v>41</v>
      </c>
      <c r="N390" s="36" t="s">
        <v>42</v>
      </c>
      <c r="O390" s="42">
        <v>25</v>
      </c>
      <c r="P390" s="42">
        <v>62</v>
      </c>
      <c r="Q390" s="36" t="s">
        <v>48</v>
      </c>
      <c r="R390" s="42">
        <v>10</v>
      </c>
      <c r="S390" s="42">
        <v>30</v>
      </c>
      <c r="T390" s="42">
        <v>30</v>
      </c>
      <c r="U390" s="37">
        <v>40</v>
      </c>
      <c r="V390" s="42">
        <v>18</v>
      </c>
      <c r="W390" s="36" t="s">
        <v>27</v>
      </c>
    </row>
    <row r="391" spans="1:23" x14ac:dyDescent="0.35">
      <c r="A391" s="36">
        <v>603</v>
      </c>
      <c r="B391" s="37">
        <v>25</v>
      </c>
      <c r="C391" s="38">
        <v>-28</v>
      </c>
      <c r="D391" s="39">
        <v>41974</v>
      </c>
      <c r="E391" s="40">
        <v>41751</v>
      </c>
      <c r="F391" s="41">
        <v>209</v>
      </c>
      <c r="G391" s="21">
        <v>31</v>
      </c>
      <c r="H391" s="36" t="s">
        <v>39</v>
      </c>
      <c r="I391" s="36" t="s">
        <v>31</v>
      </c>
      <c r="J391" s="36" t="str">
        <f t="shared" si="14"/>
        <v>🍃Leaves</v>
      </c>
      <c r="K391" s="36" t="s">
        <v>23</v>
      </c>
      <c r="L391" s="6" t="str">
        <f t="shared" si="13"/>
        <v>☕Espresso</v>
      </c>
      <c r="M391" s="36" t="s">
        <v>41</v>
      </c>
      <c r="N391" s="36" t="s">
        <v>221</v>
      </c>
      <c r="O391" s="42">
        <v>-18</v>
      </c>
      <c r="P391" s="42">
        <v>60</v>
      </c>
      <c r="Q391" s="36" t="s">
        <v>51</v>
      </c>
      <c r="R391" s="42">
        <v>10</v>
      </c>
      <c r="S391" s="42">
        <v>30</v>
      </c>
      <c r="T391" s="42">
        <v>10</v>
      </c>
      <c r="U391" s="37">
        <v>40</v>
      </c>
      <c r="V391" s="42">
        <v>43</v>
      </c>
      <c r="W391" s="36" t="s">
        <v>35</v>
      </c>
    </row>
    <row r="392" spans="1:23" x14ac:dyDescent="0.35">
      <c r="A392" s="36">
        <v>580</v>
      </c>
      <c r="B392" s="37">
        <v>21</v>
      </c>
      <c r="C392" s="38">
        <v>-8</v>
      </c>
      <c r="D392" s="36" t="s">
        <v>345</v>
      </c>
      <c r="E392" s="40">
        <v>41752</v>
      </c>
      <c r="F392" s="41">
        <v>480</v>
      </c>
      <c r="G392" s="21">
        <v>32</v>
      </c>
      <c r="H392" s="36" t="s">
        <v>39</v>
      </c>
      <c r="I392" s="36" t="s">
        <v>29</v>
      </c>
      <c r="J392" s="36" t="str">
        <f t="shared" si="14"/>
        <v>🍃Leaves</v>
      </c>
      <c r="K392" s="36" t="s">
        <v>23</v>
      </c>
      <c r="L392" s="6" t="str">
        <f t="shared" si="13"/>
        <v>☕Espresso</v>
      </c>
      <c r="M392" s="36" t="s">
        <v>41</v>
      </c>
      <c r="N392" s="36" t="s">
        <v>53</v>
      </c>
      <c r="O392" s="42">
        <v>22</v>
      </c>
      <c r="P392" s="42">
        <v>56</v>
      </c>
      <c r="Q392" s="36" t="s">
        <v>47</v>
      </c>
      <c r="R392" s="42">
        <v>0</v>
      </c>
      <c r="S392" s="42">
        <v>30</v>
      </c>
      <c r="T392" s="42">
        <v>30</v>
      </c>
      <c r="U392" s="37">
        <v>30</v>
      </c>
      <c r="V392" s="42">
        <v>17</v>
      </c>
      <c r="W392" s="36" t="s">
        <v>35</v>
      </c>
    </row>
    <row r="393" spans="1:23" x14ac:dyDescent="0.35">
      <c r="A393" s="36">
        <v>702</v>
      </c>
      <c r="B393" s="37">
        <v>0</v>
      </c>
      <c r="C393" s="38">
        <v>17</v>
      </c>
      <c r="D393" s="36" t="s">
        <v>346</v>
      </c>
      <c r="E393" s="40">
        <v>41753</v>
      </c>
      <c r="F393" s="41">
        <v>430</v>
      </c>
      <c r="G393" s="21">
        <v>43</v>
      </c>
      <c r="H393" s="36" t="s">
        <v>39</v>
      </c>
      <c r="I393" s="36" t="s">
        <v>36</v>
      </c>
      <c r="J393" s="36" t="str">
        <f t="shared" si="14"/>
        <v>🍃Leaves</v>
      </c>
      <c r="K393" s="36" t="s">
        <v>23</v>
      </c>
      <c r="L393" s="6" t="str">
        <f t="shared" si="13"/>
        <v>☕Espresso</v>
      </c>
      <c r="M393" s="36" t="s">
        <v>41</v>
      </c>
      <c r="N393" s="36" t="s">
        <v>55</v>
      </c>
      <c r="O393" s="42">
        <v>47</v>
      </c>
      <c r="P393" s="42">
        <v>46</v>
      </c>
      <c r="Q393" s="36" t="s">
        <v>48</v>
      </c>
      <c r="R393" s="42">
        <v>0</v>
      </c>
      <c r="S393" s="42">
        <v>30</v>
      </c>
      <c r="T393" s="42">
        <v>30</v>
      </c>
      <c r="U393" s="37">
        <v>30</v>
      </c>
      <c r="V393" s="42">
        <v>11</v>
      </c>
      <c r="W393" s="36" t="s">
        <v>35</v>
      </c>
    </row>
    <row r="394" spans="1:23" x14ac:dyDescent="0.35">
      <c r="A394" s="36">
        <v>775</v>
      </c>
      <c r="B394" s="37">
        <v>22</v>
      </c>
      <c r="C394" s="38">
        <v>5</v>
      </c>
      <c r="D394" s="36" t="s">
        <v>354</v>
      </c>
      <c r="E394" s="40">
        <v>41754</v>
      </c>
      <c r="F394" s="41">
        <v>802</v>
      </c>
      <c r="G394" s="21">
        <v>34</v>
      </c>
      <c r="H394" s="36" t="s">
        <v>39</v>
      </c>
      <c r="I394" s="36" t="s">
        <v>36</v>
      </c>
      <c r="J394" s="36" t="str">
        <f t="shared" si="14"/>
        <v>🍃Leaves</v>
      </c>
      <c r="K394" s="36" t="s">
        <v>23</v>
      </c>
      <c r="L394" s="6" t="str">
        <f t="shared" si="13"/>
        <v>☕Espresso</v>
      </c>
      <c r="M394" s="36" t="s">
        <v>41</v>
      </c>
      <c r="N394" s="36" t="s">
        <v>42</v>
      </c>
      <c r="O394" s="42">
        <v>25</v>
      </c>
      <c r="P394" s="42">
        <v>60</v>
      </c>
      <c r="Q394" s="36" t="s">
        <v>48</v>
      </c>
      <c r="R394" s="42">
        <v>20</v>
      </c>
      <c r="S394" s="42">
        <v>30</v>
      </c>
      <c r="T394" s="42">
        <v>20</v>
      </c>
      <c r="U394" s="37">
        <v>50</v>
      </c>
      <c r="V394" s="42">
        <v>17</v>
      </c>
      <c r="W394" s="36" t="s">
        <v>27</v>
      </c>
    </row>
    <row r="395" spans="1:23" x14ac:dyDescent="0.35">
      <c r="A395" s="36">
        <v>505</v>
      </c>
      <c r="B395" s="37">
        <v>34</v>
      </c>
      <c r="C395" s="38">
        <v>4</v>
      </c>
      <c r="D395" s="36" t="s">
        <v>355</v>
      </c>
      <c r="E395" s="40">
        <v>41755</v>
      </c>
      <c r="F395" s="41">
        <v>-522</v>
      </c>
      <c r="G395" s="21">
        <v>42</v>
      </c>
      <c r="H395" s="36" t="s">
        <v>39</v>
      </c>
      <c r="I395" s="36" t="s">
        <v>29</v>
      </c>
      <c r="J395" s="36" t="str">
        <f t="shared" si="14"/>
        <v>🍃Leaves</v>
      </c>
      <c r="K395" s="36" t="s">
        <v>23</v>
      </c>
      <c r="L395" s="6" t="str">
        <f t="shared" si="13"/>
        <v>☕Espresso</v>
      </c>
      <c r="M395" s="36" t="s">
        <v>41</v>
      </c>
      <c r="N395" s="36" t="s">
        <v>55</v>
      </c>
      <c r="O395" s="42">
        <v>-6</v>
      </c>
      <c r="P395" s="42">
        <v>81</v>
      </c>
      <c r="Q395" s="36" t="s">
        <v>101</v>
      </c>
      <c r="R395" s="42">
        <v>20</v>
      </c>
      <c r="S395" s="42">
        <v>30</v>
      </c>
      <c r="T395" s="42">
        <v>-10</v>
      </c>
      <c r="U395" s="37">
        <v>50</v>
      </c>
      <c r="V395" s="42">
        <v>46</v>
      </c>
      <c r="W395" s="36" t="s">
        <v>35</v>
      </c>
    </row>
    <row r="396" spans="1:23" x14ac:dyDescent="0.35">
      <c r="A396" s="36">
        <v>425</v>
      </c>
      <c r="B396" s="37">
        <v>22</v>
      </c>
      <c r="C396" s="38">
        <v>-4</v>
      </c>
      <c r="D396" s="36" t="s">
        <v>356</v>
      </c>
      <c r="E396" s="40">
        <v>41756</v>
      </c>
      <c r="F396" s="41">
        <v>570</v>
      </c>
      <c r="G396" s="21">
        <v>30</v>
      </c>
      <c r="H396" s="36" t="s">
        <v>39</v>
      </c>
      <c r="I396" s="36" t="s">
        <v>36</v>
      </c>
      <c r="J396" s="36" t="str">
        <f t="shared" si="14"/>
        <v>🍃Leaves</v>
      </c>
      <c r="K396" s="36" t="s">
        <v>23</v>
      </c>
      <c r="L396" s="6" t="str">
        <f t="shared" si="13"/>
        <v>☕Espresso</v>
      </c>
      <c r="M396" s="36" t="s">
        <v>41</v>
      </c>
      <c r="N396" s="36" t="s">
        <v>55</v>
      </c>
      <c r="O396" s="42">
        <v>16</v>
      </c>
      <c r="P396" s="42">
        <v>55</v>
      </c>
      <c r="Q396" s="36" t="s">
        <v>67</v>
      </c>
      <c r="R396" s="42">
        <v>20</v>
      </c>
      <c r="S396" s="42">
        <v>30</v>
      </c>
      <c r="T396" s="42">
        <v>20</v>
      </c>
      <c r="U396" s="37">
        <v>50</v>
      </c>
      <c r="V396" s="42">
        <v>19</v>
      </c>
      <c r="W396" s="36" t="s">
        <v>35</v>
      </c>
    </row>
    <row r="397" spans="1:23" x14ac:dyDescent="0.35">
      <c r="A397" s="36">
        <v>505</v>
      </c>
      <c r="B397" s="37">
        <v>38</v>
      </c>
      <c r="C397" s="38">
        <v>18</v>
      </c>
      <c r="D397" s="39">
        <v>41672</v>
      </c>
      <c r="E397" s="40">
        <v>41757</v>
      </c>
      <c r="F397" s="41">
        <v>256</v>
      </c>
      <c r="G397" s="21">
        <v>51</v>
      </c>
      <c r="H397" s="36" t="s">
        <v>39</v>
      </c>
      <c r="I397" s="36" t="s">
        <v>29</v>
      </c>
      <c r="J397" s="36" t="str">
        <f t="shared" si="14"/>
        <v>🍃Leaves</v>
      </c>
      <c r="K397" s="36" t="s">
        <v>23</v>
      </c>
      <c r="L397" s="6" t="str">
        <f t="shared" si="13"/>
        <v>☕Espresso</v>
      </c>
      <c r="M397" s="36" t="s">
        <v>41</v>
      </c>
      <c r="N397" s="36" t="s">
        <v>42</v>
      </c>
      <c r="O397" s="42">
        <v>18</v>
      </c>
      <c r="P397" s="42">
        <v>95</v>
      </c>
      <c r="Q397" s="36" t="s">
        <v>101</v>
      </c>
      <c r="R397" s="42">
        <v>30</v>
      </c>
      <c r="S397" s="42">
        <v>30</v>
      </c>
      <c r="T397" s="42">
        <v>0</v>
      </c>
      <c r="U397" s="37">
        <v>60</v>
      </c>
      <c r="V397" s="42">
        <v>39</v>
      </c>
      <c r="W397" s="36" t="s">
        <v>27</v>
      </c>
    </row>
    <row r="398" spans="1:23" x14ac:dyDescent="0.35">
      <c r="A398" s="36">
        <v>775</v>
      </c>
      <c r="B398" s="37">
        <v>23</v>
      </c>
      <c r="C398" s="38">
        <v>5</v>
      </c>
      <c r="D398" s="39">
        <v>41700</v>
      </c>
      <c r="E398" s="40">
        <v>41758</v>
      </c>
      <c r="F398" s="41">
        <v>807</v>
      </c>
      <c r="G398" s="21">
        <v>35</v>
      </c>
      <c r="H398" s="36" t="s">
        <v>39</v>
      </c>
      <c r="I398" s="36" t="s">
        <v>36</v>
      </c>
      <c r="J398" s="36" t="str">
        <f t="shared" si="14"/>
        <v>🍃Leaves</v>
      </c>
      <c r="K398" s="36" t="s">
        <v>23</v>
      </c>
      <c r="L398" s="6" t="str">
        <f t="shared" si="13"/>
        <v>☕Espresso</v>
      </c>
      <c r="M398" s="36" t="s">
        <v>41</v>
      </c>
      <c r="N398" s="36" t="s">
        <v>42</v>
      </c>
      <c r="O398" s="42">
        <v>25</v>
      </c>
      <c r="P398" s="42">
        <v>62</v>
      </c>
      <c r="Q398" s="36" t="s">
        <v>48</v>
      </c>
      <c r="R398" s="42">
        <v>20</v>
      </c>
      <c r="S398" s="42">
        <v>30</v>
      </c>
      <c r="T398" s="42">
        <v>20</v>
      </c>
      <c r="U398" s="37">
        <v>50</v>
      </c>
      <c r="V398" s="42">
        <v>18</v>
      </c>
      <c r="W398" s="36" t="s">
        <v>27</v>
      </c>
    </row>
    <row r="399" spans="1:23" x14ac:dyDescent="0.35">
      <c r="A399" s="36">
        <v>603</v>
      </c>
      <c r="B399" s="37">
        <v>20</v>
      </c>
      <c r="C399" s="38">
        <v>-24</v>
      </c>
      <c r="D399" s="39">
        <v>41792</v>
      </c>
      <c r="E399" s="40">
        <v>41759</v>
      </c>
      <c r="F399" s="41">
        <v>218</v>
      </c>
      <c r="G399" s="21">
        <v>25</v>
      </c>
      <c r="H399" s="36" t="s">
        <v>39</v>
      </c>
      <c r="I399" s="36" t="s">
        <v>31</v>
      </c>
      <c r="J399" s="36" t="str">
        <f t="shared" si="14"/>
        <v>🍃Leaves</v>
      </c>
      <c r="K399" s="36" t="s">
        <v>23</v>
      </c>
      <c r="L399" s="6" t="str">
        <f t="shared" si="13"/>
        <v>☕Espresso</v>
      </c>
      <c r="M399" s="36" t="s">
        <v>41</v>
      </c>
      <c r="N399" s="36" t="s">
        <v>221</v>
      </c>
      <c r="O399" s="42">
        <v>-24</v>
      </c>
      <c r="P399" s="42">
        <v>48</v>
      </c>
      <c r="Q399" s="36" t="s">
        <v>51</v>
      </c>
      <c r="R399" s="42">
        <v>10</v>
      </c>
      <c r="S399" s="42">
        <v>30</v>
      </c>
      <c r="T399" s="42">
        <v>0</v>
      </c>
      <c r="U399" s="37">
        <v>40</v>
      </c>
      <c r="V399" s="42">
        <v>41</v>
      </c>
      <c r="W399" s="36" t="s">
        <v>35</v>
      </c>
    </row>
    <row r="400" spans="1:23" x14ac:dyDescent="0.35">
      <c r="A400" s="36">
        <v>580</v>
      </c>
      <c r="B400" s="37">
        <v>29</v>
      </c>
      <c r="C400" s="38">
        <v>16</v>
      </c>
      <c r="D400" s="39">
        <v>41822</v>
      </c>
      <c r="E400" s="40">
        <v>41760</v>
      </c>
      <c r="F400" s="41">
        <v>490</v>
      </c>
      <c r="G400" s="21">
        <v>44</v>
      </c>
      <c r="H400" s="36" t="s">
        <v>39</v>
      </c>
      <c r="I400" s="36" t="s">
        <v>29</v>
      </c>
      <c r="J400" s="36" t="str">
        <f t="shared" si="14"/>
        <v>🍃Leaves</v>
      </c>
      <c r="K400" s="36" t="s">
        <v>23</v>
      </c>
      <c r="L400" s="6" t="str">
        <f t="shared" si="13"/>
        <v>☕Espresso</v>
      </c>
      <c r="M400" s="36" t="s">
        <v>41</v>
      </c>
      <c r="N400" s="36" t="s">
        <v>53</v>
      </c>
      <c r="O400" s="42">
        <v>36</v>
      </c>
      <c r="P400" s="42">
        <v>78</v>
      </c>
      <c r="Q400" s="36" t="s">
        <v>47</v>
      </c>
      <c r="R400" s="42">
        <v>20</v>
      </c>
      <c r="S400" s="42">
        <v>30</v>
      </c>
      <c r="T400" s="42">
        <v>20</v>
      </c>
      <c r="U400" s="37">
        <v>50</v>
      </c>
      <c r="V400" s="42">
        <v>20</v>
      </c>
      <c r="W400" s="36" t="s">
        <v>35</v>
      </c>
    </row>
    <row r="401" spans="1:23" x14ac:dyDescent="0.35">
      <c r="A401" s="36">
        <v>206</v>
      </c>
      <c r="B401" s="37">
        <v>24</v>
      </c>
      <c r="C401" s="38">
        <v>-1</v>
      </c>
      <c r="D401" s="39">
        <v>41853</v>
      </c>
      <c r="E401" s="40">
        <v>41761</v>
      </c>
      <c r="F401" s="41">
        <v>567</v>
      </c>
      <c r="G401" s="21">
        <v>32</v>
      </c>
      <c r="H401" s="36" t="s">
        <v>39</v>
      </c>
      <c r="I401" s="36" t="s">
        <v>36</v>
      </c>
      <c r="J401" s="36" t="str">
        <f t="shared" si="14"/>
        <v>🍃Leaves</v>
      </c>
      <c r="K401" s="36" t="s">
        <v>23</v>
      </c>
      <c r="L401" s="6" t="str">
        <f t="shared" si="13"/>
        <v>☕Espresso</v>
      </c>
      <c r="M401" s="36" t="s">
        <v>41</v>
      </c>
      <c r="N401" s="36" t="s">
        <v>55</v>
      </c>
      <c r="O401" s="42">
        <v>19</v>
      </c>
      <c r="P401" s="42">
        <v>60</v>
      </c>
      <c r="Q401" s="36" t="s">
        <v>67</v>
      </c>
      <c r="R401" s="42">
        <v>20</v>
      </c>
      <c r="S401" s="42">
        <v>30</v>
      </c>
      <c r="T401" s="42">
        <v>20</v>
      </c>
      <c r="U401" s="37">
        <v>50</v>
      </c>
      <c r="V401" s="42">
        <v>19</v>
      </c>
      <c r="W401" s="36" t="s">
        <v>35</v>
      </c>
    </row>
    <row r="402" spans="1:23" x14ac:dyDescent="0.35">
      <c r="A402" s="36">
        <v>915</v>
      </c>
      <c r="B402" s="37">
        <v>76</v>
      </c>
      <c r="C402" s="38">
        <v>-2</v>
      </c>
      <c r="D402" s="39">
        <v>41975</v>
      </c>
      <c r="E402" s="40">
        <v>41762</v>
      </c>
      <c r="F402" s="41">
        <v>580</v>
      </c>
      <c r="G402" s="21">
        <v>111</v>
      </c>
      <c r="H402" s="36" t="s">
        <v>21</v>
      </c>
      <c r="I402" s="36" t="s">
        <v>29</v>
      </c>
      <c r="J402" s="36" t="str">
        <f t="shared" si="14"/>
        <v>🍃Leaves</v>
      </c>
      <c r="K402" s="36" t="s">
        <v>23</v>
      </c>
      <c r="L402" s="6" t="str">
        <f t="shared" si="13"/>
        <v>☕Espresso</v>
      </c>
      <c r="M402" s="36" t="s">
        <v>41</v>
      </c>
      <c r="N402" s="36" t="s">
        <v>42</v>
      </c>
      <c r="O402" s="42">
        <v>78</v>
      </c>
      <c r="P402" s="42">
        <v>187</v>
      </c>
      <c r="Q402" s="36" t="s">
        <v>30</v>
      </c>
      <c r="R402" s="42">
        <v>40</v>
      </c>
      <c r="S402" s="42">
        <v>80</v>
      </c>
      <c r="T402" s="42">
        <v>80</v>
      </c>
      <c r="U402" s="37">
        <v>120</v>
      </c>
      <c r="V402" s="42">
        <v>33</v>
      </c>
      <c r="W402" s="36" t="s">
        <v>27</v>
      </c>
    </row>
    <row r="403" spans="1:23" x14ac:dyDescent="0.35">
      <c r="A403" s="36">
        <v>660</v>
      </c>
      <c r="B403" s="37">
        <v>32</v>
      </c>
      <c r="C403" s="38">
        <v>-52</v>
      </c>
      <c r="D403" s="36" t="s">
        <v>368</v>
      </c>
      <c r="E403" s="40">
        <v>41763</v>
      </c>
      <c r="F403" s="41">
        <v>833</v>
      </c>
      <c r="G403" s="21">
        <v>47</v>
      </c>
      <c r="H403" s="36" t="s">
        <v>39</v>
      </c>
      <c r="I403" s="36" t="s">
        <v>22</v>
      </c>
      <c r="J403" s="36" t="str">
        <f t="shared" si="14"/>
        <v>🍃Leaves</v>
      </c>
      <c r="K403" s="36" t="s">
        <v>23</v>
      </c>
      <c r="L403" s="6" t="str">
        <f t="shared" si="13"/>
        <v>☕Espresso</v>
      </c>
      <c r="M403" s="36" t="s">
        <v>41</v>
      </c>
      <c r="N403" s="36" t="s">
        <v>42</v>
      </c>
      <c r="O403" s="42">
        <v>28</v>
      </c>
      <c r="P403" s="42">
        <v>79</v>
      </c>
      <c r="Q403" s="36" t="s">
        <v>62</v>
      </c>
      <c r="R403" s="42">
        <v>30</v>
      </c>
      <c r="S403" s="42">
        <v>80</v>
      </c>
      <c r="T403" s="42">
        <v>80</v>
      </c>
      <c r="U403" s="37">
        <v>110</v>
      </c>
      <c r="V403" s="42">
        <v>19</v>
      </c>
      <c r="W403" s="36" t="s">
        <v>27</v>
      </c>
    </row>
    <row r="404" spans="1:23" x14ac:dyDescent="0.35">
      <c r="A404" s="36">
        <v>405</v>
      </c>
      <c r="B404" s="37">
        <v>82</v>
      </c>
      <c r="C404" s="38">
        <v>5</v>
      </c>
      <c r="D404" s="36" t="s">
        <v>369</v>
      </c>
      <c r="E404" s="40">
        <v>41764</v>
      </c>
      <c r="F404" s="41">
        <v>788</v>
      </c>
      <c r="G404" s="21">
        <v>123</v>
      </c>
      <c r="H404" s="36" t="s">
        <v>39</v>
      </c>
      <c r="I404" s="36" t="s">
        <v>29</v>
      </c>
      <c r="J404" s="36" t="str">
        <f t="shared" si="14"/>
        <v>🍃Leaves</v>
      </c>
      <c r="K404" s="36" t="s">
        <v>23</v>
      </c>
      <c r="L404" s="6" t="str">
        <f t="shared" si="13"/>
        <v>☕Espresso</v>
      </c>
      <c r="M404" s="36" t="s">
        <v>41</v>
      </c>
      <c r="N404" s="36" t="s">
        <v>42</v>
      </c>
      <c r="O404" s="42">
        <v>65</v>
      </c>
      <c r="P404" s="42">
        <v>205</v>
      </c>
      <c r="Q404" s="36" t="s">
        <v>47</v>
      </c>
      <c r="R404" s="42">
        <v>50</v>
      </c>
      <c r="S404" s="42">
        <v>80</v>
      </c>
      <c r="T404" s="42">
        <v>60</v>
      </c>
      <c r="U404" s="37">
        <v>130</v>
      </c>
      <c r="V404" s="42">
        <v>58</v>
      </c>
      <c r="W404" s="36" t="s">
        <v>27</v>
      </c>
    </row>
    <row r="405" spans="1:23" x14ac:dyDescent="0.35">
      <c r="A405" s="36">
        <v>405</v>
      </c>
      <c r="B405" s="37">
        <v>91</v>
      </c>
      <c r="C405" s="38">
        <v>6</v>
      </c>
      <c r="D405" s="36" t="s">
        <v>371</v>
      </c>
      <c r="E405" s="40">
        <v>41765</v>
      </c>
      <c r="F405" s="41">
        <v>-1785</v>
      </c>
      <c r="G405" s="21">
        <v>127</v>
      </c>
      <c r="H405" s="36" t="s">
        <v>39</v>
      </c>
      <c r="I405" s="36" t="s">
        <v>29</v>
      </c>
      <c r="J405" s="36" t="str">
        <f t="shared" si="14"/>
        <v>🍃Leaves</v>
      </c>
      <c r="K405" s="36" t="s">
        <v>23</v>
      </c>
      <c r="L405" s="6" t="str">
        <f t="shared" si="13"/>
        <v>☕Espresso</v>
      </c>
      <c r="M405" s="36" t="s">
        <v>41</v>
      </c>
      <c r="N405" s="36" t="s">
        <v>55</v>
      </c>
      <c r="O405" s="42">
        <v>76</v>
      </c>
      <c r="P405" s="42">
        <v>218</v>
      </c>
      <c r="Q405" s="36" t="s">
        <v>47</v>
      </c>
      <c r="R405" s="42">
        <v>50</v>
      </c>
      <c r="S405" s="42">
        <v>80</v>
      </c>
      <c r="T405" s="42">
        <v>70</v>
      </c>
      <c r="U405" s="37">
        <v>130</v>
      </c>
      <c r="V405" s="42">
        <v>51</v>
      </c>
      <c r="W405" s="36" t="s">
        <v>35</v>
      </c>
    </row>
    <row r="406" spans="1:23" x14ac:dyDescent="0.35">
      <c r="A406" s="36">
        <v>419</v>
      </c>
      <c r="B406" s="37">
        <v>55</v>
      </c>
      <c r="C406" s="38">
        <v>-24</v>
      </c>
      <c r="D406" s="36" t="s">
        <v>373</v>
      </c>
      <c r="E406" s="40">
        <v>41766</v>
      </c>
      <c r="F406" s="41">
        <v>410</v>
      </c>
      <c r="G406" s="21">
        <v>69</v>
      </c>
      <c r="H406" s="36" t="s">
        <v>21</v>
      </c>
      <c r="I406" s="36" t="s">
        <v>22</v>
      </c>
      <c r="J406" s="36" t="str">
        <f t="shared" si="14"/>
        <v>🍃Leaves</v>
      </c>
      <c r="K406" s="36" t="s">
        <v>23</v>
      </c>
      <c r="L406" s="6" t="str">
        <f t="shared" si="13"/>
        <v>☕Espresso</v>
      </c>
      <c r="M406" s="36" t="s">
        <v>41</v>
      </c>
      <c r="N406" s="36" t="s">
        <v>42</v>
      </c>
      <c r="O406" s="42">
        <v>16</v>
      </c>
      <c r="P406" s="42">
        <v>124</v>
      </c>
      <c r="Q406" s="36" t="s">
        <v>156</v>
      </c>
      <c r="R406" s="42">
        <v>70</v>
      </c>
      <c r="S406" s="42">
        <v>80</v>
      </c>
      <c r="T406" s="42">
        <v>40</v>
      </c>
      <c r="U406" s="37">
        <v>150</v>
      </c>
      <c r="V406" s="42">
        <v>53</v>
      </c>
      <c r="W406" s="36" t="s">
        <v>27</v>
      </c>
    </row>
    <row r="407" spans="1:23" x14ac:dyDescent="0.35">
      <c r="A407" s="36">
        <v>206</v>
      </c>
      <c r="B407" s="37">
        <v>75</v>
      </c>
      <c r="C407" s="38">
        <v>5</v>
      </c>
      <c r="D407" s="36" t="s">
        <v>378</v>
      </c>
      <c r="E407" s="40">
        <v>41767</v>
      </c>
      <c r="F407" s="41">
        <v>1063</v>
      </c>
      <c r="G407" s="21">
        <v>89</v>
      </c>
      <c r="H407" s="36" t="s">
        <v>39</v>
      </c>
      <c r="I407" s="36" t="s">
        <v>36</v>
      </c>
      <c r="J407" s="36" t="str">
        <f t="shared" si="14"/>
        <v>🍃Leaves</v>
      </c>
      <c r="K407" s="36" t="s">
        <v>23</v>
      </c>
      <c r="L407" s="6" t="str">
        <f t="shared" si="13"/>
        <v>☕Espresso</v>
      </c>
      <c r="M407" s="36" t="s">
        <v>41</v>
      </c>
      <c r="N407" s="36" t="s">
        <v>42</v>
      </c>
      <c r="O407" s="42">
        <v>45</v>
      </c>
      <c r="P407" s="42">
        <v>164</v>
      </c>
      <c r="Q407" s="36" t="s">
        <v>67</v>
      </c>
      <c r="R407" s="42">
        <v>70</v>
      </c>
      <c r="S407" s="42">
        <v>80</v>
      </c>
      <c r="T407" s="42">
        <v>40</v>
      </c>
      <c r="U407" s="37">
        <v>150</v>
      </c>
      <c r="V407" s="42">
        <v>44</v>
      </c>
      <c r="W407" s="36" t="s">
        <v>27</v>
      </c>
    </row>
    <row r="408" spans="1:23" x14ac:dyDescent="0.35">
      <c r="A408" s="36">
        <v>203</v>
      </c>
      <c r="B408" s="37">
        <v>61</v>
      </c>
      <c r="C408" s="38">
        <v>-8</v>
      </c>
      <c r="D408" s="36" t="s">
        <v>379</v>
      </c>
      <c r="E408" s="40">
        <v>41768</v>
      </c>
      <c r="F408" s="41">
        <v>613</v>
      </c>
      <c r="G408" s="21">
        <v>86</v>
      </c>
      <c r="H408" s="36" t="s">
        <v>39</v>
      </c>
      <c r="I408" s="36" t="s">
        <v>31</v>
      </c>
      <c r="J408" s="36" t="str">
        <f t="shared" si="14"/>
        <v>🍃Leaves</v>
      </c>
      <c r="K408" s="36" t="s">
        <v>23</v>
      </c>
      <c r="L408" s="6" t="str">
        <f t="shared" si="13"/>
        <v>☕Espresso</v>
      </c>
      <c r="M408" s="36" t="s">
        <v>41</v>
      </c>
      <c r="N408" s="36" t="s">
        <v>53</v>
      </c>
      <c r="O408" s="42">
        <v>2</v>
      </c>
      <c r="P408" s="42">
        <v>147</v>
      </c>
      <c r="Q408" s="36" t="s">
        <v>44</v>
      </c>
      <c r="R408" s="42">
        <v>60</v>
      </c>
      <c r="S408" s="42">
        <v>80</v>
      </c>
      <c r="T408" s="42">
        <v>10</v>
      </c>
      <c r="U408" s="37">
        <v>140</v>
      </c>
      <c r="V408" s="42">
        <v>84</v>
      </c>
      <c r="W408" s="36" t="s">
        <v>35</v>
      </c>
    </row>
    <row r="409" spans="1:23" x14ac:dyDescent="0.35">
      <c r="A409" s="36">
        <v>503</v>
      </c>
      <c r="B409" s="37">
        <v>59</v>
      </c>
      <c r="C409" s="38">
        <v>-17</v>
      </c>
      <c r="D409" s="39">
        <v>41732</v>
      </c>
      <c r="E409" s="40">
        <v>41769</v>
      </c>
      <c r="F409" s="41">
        <v>411</v>
      </c>
      <c r="G409" s="21">
        <v>79</v>
      </c>
      <c r="H409" s="36" t="s">
        <v>39</v>
      </c>
      <c r="I409" s="36" t="s">
        <v>36</v>
      </c>
      <c r="J409" s="36" t="str">
        <f t="shared" si="14"/>
        <v>🍃Leaves</v>
      </c>
      <c r="K409" s="36" t="s">
        <v>23</v>
      </c>
      <c r="L409" s="6" t="str">
        <f t="shared" si="13"/>
        <v>☕Espresso</v>
      </c>
      <c r="M409" s="36" t="s">
        <v>41</v>
      </c>
      <c r="N409" s="36" t="s">
        <v>53</v>
      </c>
      <c r="O409" s="42">
        <v>33</v>
      </c>
      <c r="P409" s="42">
        <v>138</v>
      </c>
      <c r="Q409" s="36" t="s">
        <v>59</v>
      </c>
      <c r="R409" s="42">
        <v>50</v>
      </c>
      <c r="S409" s="42">
        <v>80</v>
      </c>
      <c r="T409" s="42">
        <v>50</v>
      </c>
      <c r="U409" s="37">
        <v>130</v>
      </c>
      <c r="V409" s="42">
        <v>46</v>
      </c>
      <c r="W409" s="36" t="s">
        <v>35</v>
      </c>
    </row>
    <row r="410" spans="1:23" x14ac:dyDescent="0.35">
      <c r="A410" s="36">
        <v>740</v>
      </c>
      <c r="B410" s="37">
        <v>46</v>
      </c>
      <c r="C410" s="38">
        <v>-34</v>
      </c>
      <c r="D410" s="39">
        <v>41823</v>
      </c>
      <c r="E410" s="40">
        <v>41770</v>
      </c>
      <c r="F410" s="41">
        <v>422</v>
      </c>
      <c r="G410" s="21">
        <v>57</v>
      </c>
      <c r="H410" s="36" t="s">
        <v>21</v>
      </c>
      <c r="I410" s="36" t="s">
        <v>22</v>
      </c>
      <c r="J410" s="36" t="str">
        <f t="shared" si="14"/>
        <v>🍃Leaves</v>
      </c>
      <c r="K410" s="36" t="s">
        <v>23</v>
      </c>
      <c r="L410" s="6" t="str">
        <f t="shared" si="13"/>
        <v>☕Espresso</v>
      </c>
      <c r="M410" s="36" t="s">
        <v>41</v>
      </c>
      <c r="N410" s="36" t="s">
        <v>42</v>
      </c>
      <c r="O410" s="42">
        <v>6</v>
      </c>
      <c r="P410" s="42">
        <v>103</v>
      </c>
      <c r="Q410" s="36" t="s">
        <v>156</v>
      </c>
      <c r="R410" s="42">
        <v>50</v>
      </c>
      <c r="S410" s="42">
        <v>80</v>
      </c>
      <c r="T410" s="42">
        <v>40</v>
      </c>
      <c r="U410" s="37">
        <v>130</v>
      </c>
      <c r="V410" s="42">
        <v>51</v>
      </c>
      <c r="W410" s="36" t="s">
        <v>27</v>
      </c>
    </row>
    <row r="411" spans="1:23" x14ac:dyDescent="0.35">
      <c r="A411" s="36">
        <v>509</v>
      </c>
      <c r="B411" s="37">
        <v>65</v>
      </c>
      <c r="C411" s="38">
        <v>-7</v>
      </c>
      <c r="D411" s="36" t="s">
        <v>382</v>
      </c>
      <c r="E411" s="40">
        <v>41771</v>
      </c>
      <c r="F411" s="41">
        <v>403</v>
      </c>
      <c r="G411" s="21">
        <v>80</v>
      </c>
      <c r="H411" s="36" t="s">
        <v>39</v>
      </c>
      <c r="I411" s="36" t="s">
        <v>36</v>
      </c>
      <c r="J411" s="36" t="str">
        <f t="shared" si="14"/>
        <v>🍃Leaves</v>
      </c>
      <c r="K411" s="36" t="s">
        <v>23</v>
      </c>
      <c r="L411" s="6" t="str">
        <f t="shared" si="13"/>
        <v>☕Espresso</v>
      </c>
      <c r="M411" s="36" t="s">
        <v>41</v>
      </c>
      <c r="N411" s="36" t="s">
        <v>53</v>
      </c>
      <c r="O411" s="42">
        <v>23</v>
      </c>
      <c r="P411" s="42">
        <v>145</v>
      </c>
      <c r="Q411" s="36" t="s">
        <v>67</v>
      </c>
      <c r="R411" s="42">
        <v>60</v>
      </c>
      <c r="S411" s="42">
        <v>80</v>
      </c>
      <c r="T411" s="42">
        <v>30</v>
      </c>
      <c r="U411" s="37">
        <v>140</v>
      </c>
      <c r="V411" s="42">
        <v>57</v>
      </c>
      <c r="W411" s="36" t="s">
        <v>35</v>
      </c>
    </row>
    <row r="412" spans="1:23" x14ac:dyDescent="0.35">
      <c r="A412" s="36">
        <v>432</v>
      </c>
      <c r="B412" s="37">
        <v>76</v>
      </c>
      <c r="C412" s="38">
        <v>36</v>
      </c>
      <c r="D412" s="36" t="s">
        <v>384</v>
      </c>
      <c r="E412" s="40">
        <v>41772</v>
      </c>
      <c r="F412" s="41">
        <v>580</v>
      </c>
      <c r="G412" s="21">
        <v>111</v>
      </c>
      <c r="H412" s="36" t="s">
        <v>21</v>
      </c>
      <c r="I412" s="36" t="s">
        <v>29</v>
      </c>
      <c r="J412" s="36" t="str">
        <f t="shared" si="14"/>
        <v>🍃Leaves</v>
      </c>
      <c r="K412" s="36" t="s">
        <v>23</v>
      </c>
      <c r="L412" s="6" t="str">
        <f t="shared" si="13"/>
        <v>☕Espresso</v>
      </c>
      <c r="M412" s="36" t="s">
        <v>41</v>
      </c>
      <c r="N412" s="36" t="s">
        <v>42</v>
      </c>
      <c r="O412" s="42">
        <v>116</v>
      </c>
      <c r="P412" s="42">
        <v>199</v>
      </c>
      <c r="Q412" s="36" t="s">
        <v>30</v>
      </c>
      <c r="R412" s="42">
        <v>40</v>
      </c>
      <c r="S412" s="42">
        <v>80</v>
      </c>
      <c r="T412" s="42">
        <v>80</v>
      </c>
      <c r="U412" s="37">
        <v>120</v>
      </c>
      <c r="V412" s="42">
        <v>33</v>
      </c>
      <c r="W412" s="36" t="s">
        <v>27</v>
      </c>
    </row>
    <row r="413" spans="1:23" x14ac:dyDescent="0.35">
      <c r="A413" s="36">
        <v>417</v>
      </c>
      <c r="B413" s="37">
        <v>32</v>
      </c>
      <c r="C413" s="38">
        <v>-38</v>
      </c>
      <c r="D413" s="36" t="s">
        <v>389</v>
      </c>
      <c r="E413" s="40">
        <v>41773</v>
      </c>
      <c r="F413" s="41">
        <v>833</v>
      </c>
      <c r="G413" s="21">
        <v>47</v>
      </c>
      <c r="H413" s="36" t="s">
        <v>39</v>
      </c>
      <c r="I413" s="36" t="s">
        <v>22</v>
      </c>
      <c r="J413" s="36" t="str">
        <f t="shared" si="14"/>
        <v>🍃Leaves</v>
      </c>
      <c r="K413" s="36" t="s">
        <v>23</v>
      </c>
      <c r="L413" s="6" t="str">
        <f t="shared" si="13"/>
        <v>☕Espresso</v>
      </c>
      <c r="M413" s="36" t="s">
        <v>41</v>
      </c>
      <c r="N413" s="36" t="s">
        <v>42</v>
      </c>
      <c r="O413" s="42">
        <v>42</v>
      </c>
      <c r="P413" s="42">
        <v>84</v>
      </c>
      <c r="Q413" s="36" t="s">
        <v>62</v>
      </c>
      <c r="R413" s="42">
        <v>30</v>
      </c>
      <c r="S413" s="42">
        <v>80</v>
      </c>
      <c r="T413" s="42">
        <v>80</v>
      </c>
      <c r="U413" s="37">
        <v>110</v>
      </c>
      <c r="V413" s="42">
        <v>19</v>
      </c>
      <c r="W413" s="36" t="s">
        <v>27</v>
      </c>
    </row>
    <row r="414" spans="1:23" x14ac:dyDescent="0.35">
      <c r="A414" s="36">
        <v>405</v>
      </c>
      <c r="B414" s="37">
        <v>82</v>
      </c>
      <c r="C414" s="38">
        <v>36</v>
      </c>
      <c r="D414" s="36" t="s">
        <v>390</v>
      </c>
      <c r="E414" s="40">
        <v>41774</v>
      </c>
      <c r="F414" s="41">
        <v>788</v>
      </c>
      <c r="G414" s="21">
        <v>123</v>
      </c>
      <c r="H414" s="36" t="s">
        <v>39</v>
      </c>
      <c r="I414" s="36" t="s">
        <v>29</v>
      </c>
      <c r="J414" s="36" t="str">
        <f t="shared" si="14"/>
        <v>🍃Leaves</v>
      </c>
      <c r="K414" s="36" t="s">
        <v>23</v>
      </c>
      <c r="L414" s="6" t="str">
        <f t="shared" si="13"/>
        <v>☕Espresso</v>
      </c>
      <c r="M414" s="36" t="s">
        <v>41</v>
      </c>
      <c r="N414" s="36" t="s">
        <v>42</v>
      </c>
      <c r="O414" s="42">
        <v>96</v>
      </c>
      <c r="P414" s="42">
        <v>218</v>
      </c>
      <c r="Q414" s="36" t="s">
        <v>47</v>
      </c>
      <c r="R414" s="42">
        <v>50</v>
      </c>
      <c r="S414" s="42">
        <v>80</v>
      </c>
      <c r="T414" s="42">
        <v>60</v>
      </c>
      <c r="U414" s="37">
        <v>130</v>
      </c>
      <c r="V414" s="42">
        <v>58</v>
      </c>
      <c r="W414" s="36" t="s">
        <v>27</v>
      </c>
    </row>
    <row r="415" spans="1:23" x14ac:dyDescent="0.35">
      <c r="A415" s="36">
        <v>405</v>
      </c>
      <c r="B415" s="37">
        <v>91</v>
      </c>
      <c r="C415" s="38">
        <v>43</v>
      </c>
      <c r="D415" s="36" t="s">
        <v>392</v>
      </c>
      <c r="E415" s="40">
        <v>41775</v>
      </c>
      <c r="F415" s="41">
        <v>-1785</v>
      </c>
      <c r="G415" s="21">
        <v>127</v>
      </c>
      <c r="H415" s="36" t="s">
        <v>39</v>
      </c>
      <c r="I415" s="36" t="s">
        <v>29</v>
      </c>
      <c r="J415" s="36" t="str">
        <f t="shared" si="14"/>
        <v>🍃Leaves</v>
      </c>
      <c r="K415" s="36" t="s">
        <v>23</v>
      </c>
      <c r="L415" s="6" t="str">
        <f t="shared" si="13"/>
        <v>☕Espresso</v>
      </c>
      <c r="M415" s="36" t="s">
        <v>41</v>
      </c>
      <c r="N415" s="36" t="s">
        <v>55</v>
      </c>
      <c r="O415" s="42">
        <v>113</v>
      </c>
      <c r="P415" s="42">
        <v>232</v>
      </c>
      <c r="Q415" s="36" t="s">
        <v>47</v>
      </c>
      <c r="R415" s="42">
        <v>50</v>
      </c>
      <c r="S415" s="42">
        <v>80</v>
      </c>
      <c r="T415" s="42">
        <v>70</v>
      </c>
      <c r="U415" s="37">
        <v>130</v>
      </c>
      <c r="V415" s="42">
        <v>51</v>
      </c>
      <c r="W415" s="36" t="s">
        <v>35</v>
      </c>
    </row>
    <row r="416" spans="1:23" x14ac:dyDescent="0.35">
      <c r="A416" s="36">
        <v>937</v>
      </c>
      <c r="B416" s="37">
        <v>55</v>
      </c>
      <c r="C416" s="38">
        <v>-16</v>
      </c>
      <c r="D416" s="36" t="s">
        <v>394</v>
      </c>
      <c r="E416" s="40">
        <v>41776</v>
      </c>
      <c r="F416" s="41">
        <v>410</v>
      </c>
      <c r="G416" s="21">
        <v>69</v>
      </c>
      <c r="H416" s="36" t="s">
        <v>21</v>
      </c>
      <c r="I416" s="36" t="s">
        <v>22</v>
      </c>
      <c r="J416" s="36" t="str">
        <f t="shared" si="14"/>
        <v>🍃Leaves</v>
      </c>
      <c r="K416" s="36" t="s">
        <v>23</v>
      </c>
      <c r="L416" s="6" t="str">
        <f t="shared" si="13"/>
        <v>☕Espresso</v>
      </c>
      <c r="M416" s="36" t="s">
        <v>41</v>
      </c>
      <c r="N416" s="36" t="s">
        <v>42</v>
      </c>
      <c r="O416" s="42">
        <v>24</v>
      </c>
      <c r="P416" s="42">
        <v>132</v>
      </c>
      <c r="Q416" s="36" t="s">
        <v>156</v>
      </c>
      <c r="R416" s="42">
        <v>70</v>
      </c>
      <c r="S416" s="42">
        <v>80</v>
      </c>
      <c r="T416" s="42">
        <v>40</v>
      </c>
      <c r="U416" s="37">
        <v>150</v>
      </c>
      <c r="V416" s="42">
        <v>53</v>
      </c>
      <c r="W416" s="36" t="s">
        <v>27</v>
      </c>
    </row>
    <row r="417" spans="1:23" x14ac:dyDescent="0.35">
      <c r="A417" s="36">
        <v>425</v>
      </c>
      <c r="B417" s="37">
        <v>75</v>
      </c>
      <c r="C417" s="38">
        <v>27</v>
      </c>
      <c r="D417" s="39">
        <v>41643</v>
      </c>
      <c r="E417" s="40">
        <v>41777</v>
      </c>
      <c r="F417" s="41">
        <v>1063</v>
      </c>
      <c r="G417" s="21">
        <v>89</v>
      </c>
      <c r="H417" s="36" t="s">
        <v>39</v>
      </c>
      <c r="I417" s="36" t="s">
        <v>36</v>
      </c>
      <c r="J417" s="36" t="str">
        <f t="shared" si="14"/>
        <v>🍃Leaves</v>
      </c>
      <c r="K417" s="36" t="s">
        <v>23</v>
      </c>
      <c r="L417" s="6" t="str">
        <f t="shared" si="13"/>
        <v>☕Espresso</v>
      </c>
      <c r="M417" s="36" t="s">
        <v>41</v>
      </c>
      <c r="N417" s="36" t="s">
        <v>42</v>
      </c>
      <c r="O417" s="42">
        <v>67</v>
      </c>
      <c r="P417" s="42">
        <v>175</v>
      </c>
      <c r="Q417" s="36" t="s">
        <v>67</v>
      </c>
      <c r="R417" s="42">
        <v>70</v>
      </c>
      <c r="S417" s="42">
        <v>80</v>
      </c>
      <c r="T417" s="42">
        <v>40</v>
      </c>
      <c r="U417" s="37">
        <v>150</v>
      </c>
      <c r="V417" s="42">
        <v>44</v>
      </c>
      <c r="W417" s="36" t="s">
        <v>27</v>
      </c>
    </row>
    <row r="418" spans="1:23" x14ac:dyDescent="0.35">
      <c r="A418" s="36">
        <v>475</v>
      </c>
      <c r="B418" s="37">
        <v>61</v>
      </c>
      <c r="C418" s="38">
        <v>-7</v>
      </c>
      <c r="D418" s="39">
        <v>41674</v>
      </c>
      <c r="E418" s="40">
        <v>41778</v>
      </c>
      <c r="F418" s="41">
        <v>613</v>
      </c>
      <c r="G418" s="21">
        <v>86</v>
      </c>
      <c r="H418" s="36" t="s">
        <v>39</v>
      </c>
      <c r="I418" s="36" t="s">
        <v>31</v>
      </c>
      <c r="J418" s="36" t="str">
        <f t="shared" si="14"/>
        <v>🍃Leaves</v>
      </c>
      <c r="K418" s="36" t="s">
        <v>23</v>
      </c>
      <c r="L418" s="6" t="str">
        <f t="shared" si="13"/>
        <v>☕Espresso</v>
      </c>
      <c r="M418" s="36" t="s">
        <v>41</v>
      </c>
      <c r="N418" s="36" t="s">
        <v>53</v>
      </c>
      <c r="O418" s="42">
        <v>3</v>
      </c>
      <c r="P418" s="42">
        <v>157</v>
      </c>
      <c r="Q418" s="36" t="s">
        <v>44</v>
      </c>
      <c r="R418" s="42">
        <v>60</v>
      </c>
      <c r="S418" s="42">
        <v>80</v>
      </c>
      <c r="T418" s="42">
        <v>10</v>
      </c>
      <c r="U418" s="37">
        <v>140</v>
      </c>
      <c r="V418" s="42">
        <v>84</v>
      </c>
      <c r="W418" s="36" t="s">
        <v>35</v>
      </c>
    </row>
    <row r="419" spans="1:23" x14ac:dyDescent="0.35">
      <c r="A419" s="36">
        <v>541</v>
      </c>
      <c r="B419" s="37">
        <v>59</v>
      </c>
      <c r="C419" s="38">
        <v>-1</v>
      </c>
      <c r="D419" s="39">
        <v>41794</v>
      </c>
      <c r="E419" s="40">
        <v>41779</v>
      </c>
      <c r="F419" s="41">
        <v>411</v>
      </c>
      <c r="G419" s="21">
        <v>79</v>
      </c>
      <c r="H419" s="36" t="s">
        <v>39</v>
      </c>
      <c r="I419" s="36" t="s">
        <v>36</v>
      </c>
      <c r="J419" s="36" t="str">
        <f t="shared" si="14"/>
        <v>🍃Leaves</v>
      </c>
      <c r="K419" s="36" t="s">
        <v>23</v>
      </c>
      <c r="L419" s="6" t="str">
        <f t="shared" si="13"/>
        <v>☕Espresso</v>
      </c>
      <c r="M419" s="36" t="s">
        <v>41</v>
      </c>
      <c r="N419" s="36" t="s">
        <v>53</v>
      </c>
      <c r="O419" s="42">
        <v>49</v>
      </c>
      <c r="P419" s="42">
        <v>147</v>
      </c>
      <c r="Q419" s="36" t="s">
        <v>59</v>
      </c>
      <c r="R419" s="42">
        <v>50</v>
      </c>
      <c r="S419" s="42">
        <v>80</v>
      </c>
      <c r="T419" s="42">
        <v>50</v>
      </c>
      <c r="U419" s="37">
        <v>130</v>
      </c>
      <c r="V419" s="42">
        <v>46</v>
      </c>
      <c r="W419" s="36" t="s">
        <v>35</v>
      </c>
    </row>
    <row r="420" spans="1:23" x14ac:dyDescent="0.35">
      <c r="A420" s="36">
        <v>419</v>
      </c>
      <c r="B420" s="37">
        <v>46</v>
      </c>
      <c r="C420" s="38">
        <v>-31</v>
      </c>
      <c r="D420" s="39">
        <v>41886</v>
      </c>
      <c r="E420" s="40">
        <v>41780</v>
      </c>
      <c r="F420" s="41">
        <v>422</v>
      </c>
      <c r="G420" s="21">
        <v>57</v>
      </c>
      <c r="H420" s="36" t="s">
        <v>21</v>
      </c>
      <c r="I420" s="36" t="s">
        <v>22</v>
      </c>
      <c r="J420" s="36" t="str">
        <f t="shared" si="14"/>
        <v>🍃Leaves</v>
      </c>
      <c r="K420" s="36" t="s">
        <v>23</v>
      </c>
      <c r="L420" s="6" t="str">
        <f t="shared" si="13"/>
        <v>☕Espresso</v>
      </c>
      <c r="M420" s="36" t="s">
        <v>41</v>
      </c>
      <c r="N420" s="36" t="s">
        <v>42</v>
      </c>
      <c r="O420" s="42">
        <v>9</v>
      </c>
      <c r="P420" s="42">
        <v>110</v>
      </c>
      <c r="Q420" s="36" t="s">
        <v>156</v>
      </c>
      <c r="R420" s="42">
        <v>50</v>
      </c>
      <c r="S420" s="42">
        <v>80</v>
      </c>
      <c r="T420" s="42">
        <v>40</v>
      </c>
      <c r="U420" s="37">
        <v>130</v>
      </c>
      <c r="V420" s="42">
        <v>51</v>
      </c>
      <c r="W420" s="36" t="s">
        <v>27</v>
      </c>
    </row>
    <row r="421" spans="1:23" x14ac:dyDescent="0.35">
      <c r="A421" s="36">
        <v>509</v>
      </c>
      <c r="B421" s="37">
        <v>65</v>
      </c>
      <c r="C421" s="38">
        <v>4</v>
      </c>
      <c r="D421" s="36" t="s">
        <v>403</v>
      </c>
      <c r="E421" s="40">
        <v>41781</v>
      </c>
      <c r="F421" s="41">
        <v>403</v>
      </c>
      <c r="G421" s="21">
        <v>80</v>
      </c>
      <c r="H421" s="36" t="s">
        <v>39</v>
      </c>
      <c r="I421" s="36" t="s">
        <v>36</v>
      </c>
      <c r="J421" s="36" t="str">
        <f t="shared" si="14"/>
        <v>🍃Leaves</v>
      </c>
      <c r="K421" s="36" t="s">
        <v>23</v>
      </c>
      <c r="L421" s="6" t="str">
        <f t="shared" si="13"/>
        <v>☕Espresso</v>
      </c>
      <c r="M421" s="36" t="s">
        <v>41</v>
      </c>
      <c r="N421" s="36" t="s">
        <v>53</v>
      </c>
      <c r="O421" s="42">
        <v>34</v>
      </c>
      <c r="P421" s="42">
        <v>155</v>
      </c>
      <c r="Q421" s="36" t="s">
        <v>67</v>
      </c>
      <c r="R421" s="42">
        <v>60</v>
      </c>
      <c r="S421" s="42">
        <v>80</v>
      </c>
      <c r="T421" s="42">
        <v>30</v>
      </c>
      <c r="U421" s="37">
        <v>140</v>
      </c>
      <c r="V421" s="42">
        <v>57</v>
      </c>
      <c r="W421" s="36" t="s">
        <v>35</v>
      </c>
    </row>
    <row r="422" spans="1:23" x14ac:dyDescent="0.35">
      <c r="A422" s="36">
        <v>210</v>
      </c>
      <c r="B422" s="37">
        <v>123</v>
      </c>
      <c r="C422" s="38">
        <v>33</v>
      </c>
      <c r="D422" s="36" t="s">
        <v>407</v>
      </c>
      <c r="E422" s="40">
        <v>41782</v>
      </c>
      <c r="F422" s="41">
        <v>915</v>
      </c>
      <c r="G422" s="21">
        <v>179</v>
      </c>
      <c r="H422" s="36" t="s">
        <v>21</v>
      </c>
      <c r="I422" s="36" t="s">
        <v>29</v>
      </c>
      <c r="J422" s="36" t="str">
        <f t="shared" si="14"/>
        <v>🍃Leaves</v>
      </c>
      <c r="K422" s="36" t="s">
        <v>23</v>
      </c>
      <c r="L422" s="6" t="str">
        <f t="shared" si="13"/>
        <v>☕Espresso</v>
      </c>
      <c r="M422" s="36" t="s">
        <v>41</v>
      </c>
      <c r="N422" s="36" t="s">
        <v>53</v>
      </c>
      <c r="O422" s="42">
        <v>133</v>
      </c>
      <c r="P422" s="42">
        <v>302</v>
      </c>
      <c r="Q422" s="36" t="s">
        <v>30</v>
      </c>
      <c r="R422" s="42">
        <v>70</v>
      </c>
      <c r="S422" s="42">
        <v>120</v>
      </c>
      <c r="T422" s="42">
        <v>100</v>
      </c>
      <c r="U422" s="37">
        <v>190</v>
      </c>
      <c r="V422" s="42">
        <v>46</v>
      </c>
      <c r="W422" s="36" t="s">
        <v>35</v>
      </c>
    </row>
    <row r="423" spans="1:23" x14ac:dyDescent="0.35">
      <c r="A423" s="36">
        <v>505</v>
      </c>
      <c r="B423" s="37">
        <v>25</v>
      </c>
      <c r="C423" s="38">
        <v>-22</v>
      </c>
      <c r="D423" s="36" t="s">
        <v>412</v>
      </c>
      <c r="E423" s="40">
        <v>41783</v>
      </c>
      <c r="F423" s="41">
        <v>-466</v>
      </c>
      <c r="G423" s="21">
        <v>31</v>
      </c>
      <c r="H423" s="36" t="s">
        <v>39</v>
      </c>
      <c r="I423" s="36" t="s">
        <v>29</v>
      </c>
      <c r="J423" s="36" t="str">
        <f t="shared" si="14"/>
        <v>🍃Leaves</v>
      </c>
      <c r="K423" s="36" t="s">
        <v>23</v>
      </c>
      <c r="L423" s="6" t="str">
        <f t="shared" si="13"/>
        <v>☕Espresso</v>
      </c>
      <c r="M423" s="36" t="s">
        <v>41</v>
      </c>
      <c r="N423" s="36" t="s">
        <v>55</v>
      </c>
      <c r="O423" s="42">
        <v>-12</v>
      </c>
      <c r="P423" s="42">
        <v>56</v>
      </c>
      <c r="Q423" s="36" t="s">
        <v>101</v>
      </c>
      <c r="R423" s="42">
        <v>10</v>
      </c>
      <c r="S423" s="42">
        <v>20</v>
      </c>
      <c r="T423" s="42">
        <v>10</v>
      </c>
      <c r="U423" s="37">
        <v>30</v>
      </c>
      <c r="V423" s="42">
        <v>43</v>
      </c>
      <c r="W423" s="36" t="s">
        <v>35</v>
      </c>
    </row>
    <row r="424" spans="1:23" x14ac:dyDescent="0.35">
      <c r="A424" s="36">
        <v>817</v>
      </c>
      <c r="B424" s="37">
        <v>75</v>
      </c>
      <c r="C424" s="38">
        <v>19</v>
      </c>
      <c r="D424" s="39">
        <v>41644</v>
      </c>
      <c r="E424" s="40">
        <v>41784</v>
      </c>
      <c r="F424" s="41">
        <v>-1050</v>
      </c>
      <c r="G424" s="21">
        <v>114</v>
      </c>
      <c r="H424" s="36" t="s">
        <v>21</v>
      </c>
      <c r="I424" s="36" t="s">
        <v>29</v>
      </c>
      <c r="J424" s="36" t="str">
        <f t="shared" si="14"/>
        <v>🍃Leaves</v>
      </c>
      <c r="K424" s="36" t="s">
        <v>23</v>
      </c>
      <c r="L424" s="6" t="str">
        <f t="shared" si="13"/>
        <v>☕Espresso</v>
      </c>
      <c r="M424" s="36" t="s">
        <v>41</v>
      </c>
      <c r="N424" s="36" t="s">
        <v>55</v>
      </c>
      <c r="O424" s="42">
        <v>59</v>
      </c>
      <c r="P424" s="42">
        <v>189</v>
      </c>
      <c r="Q424" s="36" t="s">
        <v>30</v>
      </c>
      <c r="R424" s="42">
        <v>50</v>
      </c>
      <c r="S424" s="42">
        <v>90</v>
      </c>
      <c r="T424" s="42">
        <v>40</v>
      </c>
      <c r="U424" s="37">
        <v>140</v>
      </c>
      <c r="V424" s="42">
        <v>55</v>
      </c>
      <c r="W424" s="36" t="s">
        <v>35</v>
      </c>
    </row>
    <row r="425" spans="1:23" x14ac:dyDescent="0.35">
      <c r="A425" s="36">
        <v>409</v>
      </c>
      <c r="B425" s="37">
        <v>118</v>
      </c>
      <c r="C425" s="38">
        <v>27</v>
      </c>
      <c r="D425" s="39">
        <v>41675</v>
      </c>
      <c r="E425" s="40">
        <v>41785</v>
      </c>
      <c r="F425" s="41">
        <v>930</v>
      </c>
      <c r="G425" s="21">
        <v>172</v>
      </c>
      <c r="H425" s="36" t="s">
        <v>21</v>
      </c>
      <c r="I425" s="36" t="s">
        <v>29</v>
      </c>
      <c r="J425" s="36" t="str">
        <f t="shared" si="14"/>
        <v>🍃Leaves</v>
      </c>
      <c r="K425" s="36" t="s">
        <v>23</v>
      </c>
      <c r="L425" s="6" t="str">
        <f t="shared" si="13"/>
        <v>☕Espresso</v>
      </c>
      <c r="M425" s="36" t="s">
        <v>41</v>
      </c>
      <c r="N425" s="36" t="s">
        <v>53</v>
      </c>
      <c r="O425" s="42">
        <v>127</v>
      </c>
      <c r="P425" s="42">
        <v>290</v>
      </c>
      <c r="Q425" s="36" t="s">
        <v>30</v>
      </c>
      <c r="R425" s="42">
        <v>90</v>
      </c>
      <c r="S425" s="42">
        <v>130</v>
      </c>
      <c r="T425" s="42">
        <v>100</v>
      </c>
      <c r="U425" s="37">
        <v>220</v>
      </c>
      <c r="V425" s="42">
        <v>45</v>
      </c>
      <c r="W425" s="36" t="s">
        <v>35</v>
      </c>
    </row>
    <row r="426" spans="1:23" x14ac:dyDescent="0.35">
      <c r="A426" s="36">
        <v>918</v>
      </c>
      <c r="B426" s="37">
        <v>78</v>
      </c>
      <c r="C426" s="38">
        <v>22</v>
      </c>
      <c r="D426" s="39">
        <v>41703</v>
      </c>
      <c r="E426" s="40">
        <v>41786</v>
      </c>
      <c r="F426" s="41">
        <v>798</v>
      </c>
      <c r="G426" s="21">
        <v>119</v>
      </c>
      <c r="H426" s="36" t="s">
        <v>39</v>
      </c>
      <c r="I426" s="36" t="s">
        <v>29</v>
      </c>
      <c r="J426" s="36" t="str">
        <f t="shared" si="14"/>
        <v>🍃Leaves</v>
      </c>
      <c r="K426" s="36" t="s">
        <v>23</v>
      </c>
      <c r="L426" s="6" t="str">
        <f t="shared" si="13"/>
        <v>☕Espresso</v>
      </c>
      <c r="M426" s="36" t="s">
        <v>41</v>
      </c>
      <c r="N426" s="36" t="s">
        <v>42</v>
      </c>
      <c r="O426" s="42">
        <v>62</v>
      </c>
      <c r="P426" s="42">
        <v>197</v>
      </c>
      <c r="Q426" s="36" t="s">
        <v>47</v>
      </c>
      <c r="R426" s="42">
        <v>60</v>
      </c>
      <c r="S426" s="42">
        <v>90</v>
      </c>
      <c r="T426" s="42">
        <v>40</v>
      </c>
      <c r="U426" s="37">
        <v>150</v>
      </c>
      <c r="V426" s="42">
        <v>57</v>
      </c>
      <c r="W426" s="36" t="s">
        <v>27</v>
      </c>
    </row>
    <row r="427" spans="1:23" x14ac:dyDescent="0.35">
      <c r="A427" s="36">
        <v>918</v>
      </c>
      <c r="B427" s="37">
        <v>102</v>
      </c>
      <c r="C427" s="38">
        <v>29</v>
      </c>
      <c r="D427" s="39">
        <v>41764</v>
      </c>
      <c r="E427" s="40">
        <v>41787</v>
      </c>
      <c r="F427" s="41">
        <v>-2003</v>
      </c>
      <c r="G427" s="21">
        <v>143</v>
      </c>
      <c r="H427" s="36" t="s">
        <v>39</v>
      </c>
      <c r="I427" s="36" t="s">
        <v>29</v>
      </c>
      <c r="J427" s="36" t="str">
        <f t="shared" si="14"/>
        <v>🍃Leaves</v>
      </c>
      <c r="K427" s="36" t="s">
        <v>23</v>
      </c>
      <c r="L427" s="6" t="str">
        <f t="shared" si="13"/>
        <v>☕Espresso</v>
      </c>
      <c r="M427" s="36" t="s">
        <v>41</v>
      </c>
      <c r="N427" s="36" t="s">
        <v>55</v>
      </c>
      <c r="O427" s="42">
        <v>89</v>
      </c>
      <c r="P427" s="42">
        <v>245</v>
      </c>
      <c r="Q427" s="36" t="s">
        <v>47</v>
      </c>
      <c r="R427" s="42">
        <v>80</v>
      </c>
      <c r="S427" s="42">
        <v>100</v>
      </c>
      <c r="T427" s="42">
        <v>60</v>
      </c>
      <c r="U427" s="37">
        <v>180</v>
      </c>
      <c r="V427" s="42">
        <v>54</v>
      </c>
      <c r="W427" s="36" t="s">
        <v>35</v>
      </c>
    </row>
    <row r="428" spans="1:23" x14ac:dyDescent="0.35">
      <c r="A428" s="36">
        <v>972</v>
      </c>
      <c r="B428" s="37">
        <v>123</v>
      </c>
      <c r="C428" s="38">
        <v>23</v>
      </c>
      <c r="D428" s="39">
        <v>41948</v>
      </c>
      <c r="E428" s="40">
        <v>41788</v>
      </c>
      <c r="F428" s="41">
        <v>959</v>
      </c>
      <c r="G428" s="21">
        <v>179</v>
      </c>
      <c r="H428" s="36" t="s">
        <v>21</v>
      </c>
      <c r="I428" s="36" t="s">
        <v>29</v>
      </c>
      <c r="J428" s="36" t="str">
        <f t="shared" si="14"/>
        <v>🍃Leaves</v>
      </c>
      <c r="K428" s="36" t="s">
        <v>23</v>
      </c>
      <c r="L428" s="6" t="str">
        <f t="shared" si="13"/>
        <v>☕Espresso</v>
      </c>
      <c r="M428" s="36" t="s">
        <v>41</v>
      </c>
      <c r="N428" s="36" t="s">
        <v>53</v>
      </c>
      <c r="O428" s="42">
        <v>133</v>
      </c>
      <c r="P428" s="42">
        <v>302</v>
      </c>
      <c r="Q428" s="36" t="s">
        <v>30</v>
      </c>
      <c r="R428" s="42">
        <v>90</v>
      </c>
      <c r="S428" s="42">
        <v>140</v>
      </c>
      <c r="T428" s="42">
        <v>110</v>
      </c>
      <c r="U428" s="37">
        <v>230</v>
      </c>
      <c r="V428" s="42">
        <v>46</v>
      </c>
      <c r="W428" s="36" t="s">
        <v>35</v>
      </c>
    </row>
    <row r="429" spans="1:23" x14ac:dyDescent="0.35">
      <c r="A429" s="36">
        <v>405</v>
      </c>
      <c r="B429" s="37">
        <v>88</v>
      </c>
      <c r="C429" s="38">
        <v>12</v>
      </c>
      <c r="D429" s="36" t="s">
        <v>417</v>
      </c>
      <c r="E429" s="40">
        <v>41789</v>
      </c>
      <c r="F429" s="41">
        <v>817</v>
      </c>
      <c r="G429" s="21">
        <v>133</v>
      </c>
      <c r="H429" s="36" t="s">
        <v>39</v>
      </c>
      <c r="I429" s="36" t="s">
        <v>29</v>
      </c>
      <c r="J429" s="36" t="str">
        <f t="shared" si="14"/>
        <v>🍃Leaves</v>
      </c>
      <c r="K429" s="36" t="s">
        <v>23</v>
      </c>
      <c r="L429" s="6" t="str">
        <f t="shared" si="13"/>
        <v>☕Espresso</v>
      </c>
      <c r="M429" s="36" t="s">
        <v>41</v>
      </c>
      <c r="N429" s="36" t="s">
        <v>42</v>
      </c>
      <c r="O429" s="42">
        <v>72</v>
      </c>
      <c r="P429" s="42">
        <v>221</v>
      </c>
      <c r="Q429" s="36" t="s">
        <v>47</v>
      </c>
      <c r="R429" s="42">
        <v>60</v>
      </c>
      <c r="S429" s="42">
        <v>110</v>
      </c>
      <c r="T429" s="42">
        <v>60</v>
      </c>
      <c r="U429" s="37">
        <v>170</v>
      </c>
      <c r="V429" s="42">
        <v>61</v>
      </c>
      <c r="W429" s="36" t="s">
        <v>27</v>
      </c>
    </row>
    <row r="430" spans="1:23" x14ac:dyDescent="0.35">
      <c r="A430" s="36">
        <v>505</v>
      </c>
      <c r="B430" s="37">
        <v>20</v>
      </c>
      <c r="C430" s="38">
        <v>-5</v>
      </c>
      <c r="D430" s="36" t="s">
        <v>421</v>
      </c>
      <c r="E430" s="40">
        <v>41790</v>
      </c>
      <c r="F430" s="41">
        <v>-598</v>
      </c>
      <c r="G430" s="21">
        <v>25</v>
      </c>
      <c r="H430" s="36" t="s">
        <v>39</v>
      </c>
      <c r="I430" s="36" t="s">
        <v>29</v>
      </c>
      <c r="J430" s="36" t="str">
        <f t="shared" si="14"/>
        <v>🍃Leaves</v>
      </c>
      <c r="K430" s="36" t="s">
        <v>23</v>
      </c>
      <c r="L430" s="6" t="str">
        <f t="shared" si="13"/>
        <v>☕Espresso</v>
      </c>
      <c r="M430" s="36" t="s">
        <v>41</v>
      </c>
      <c r="N430" s="36" t="s">
        <v>55</v>
      </c>
      <c r="O430" s="42">
        <v>-15</v>
      </c>
      <c r="P430" s="42">
        <v>45</v>
      </c>
      <c r="Q430" s="36" t="s">
        <v>101</v>
      </c>
      <c r="R430" s="42">
        <v>10</v>
      </c>
      <c r="S430" s="42">
        <v>20</v>
      </c>
      <c r="T430" s="42">
        <v>-10</v>
      </c>
      <c r="U430" s="37">
        <v>30</v>
      </c>
      <c r="V430" s="42">
        <v>40</v>
      </c>
      <c r="W430" s="36" t="s">
        <v>35</v>
      </c>
    </row>
    <row r="431" spans="1:23" x14ac:dyDescent="0.35">
      <c r="A431" s="36">
        <v>918</v>
      </c>
      <c r="B431" s="37">
        <v>134</v>
      </c>
      <c r="C431" s="38">
        <v>31</v>
      </c>
      <c r="D431" s="36" t="s">
        <v>422</v>
      </c>
      <c r="E431" s="40">
        <v>41791</v>
      </c>
      <c r="F431" s="41">
        <v>-2248</v>
      </c>
      <c r="G431" s="21">
        <v>186</v>
      </c>
      <c r="H431" s="36" t="s">
        <v>39</v>
      </c>
      <c r="I431" s="36" t="s">
        <v>29</v>
      </c>
      <c r="J431" s="36" t="str">
        <f t="shared" si="14"/>
        <v>🍃Leaves</v>
      </c>
      <c r="K431" s="36" t="s">
        <v>23</v>
      </c>
      <c r="L431" s="6" t="str">
        <f t="shared" si="13"/>
        <v>☕Espresso</v>
      </c>
      <c r="M431" s="36" t="s">
        <v>41</v>
      </c>
      <c r="N431" s="36" t="s">
        <v>55</v>
      </c>
      <c r="O431" s="42">
        <v>121</v>
      </c>
      <c r="P431" s="42">
        <v>320</v>
      </c>
      <c r="Q431" s="36" t="s">
        <v>47</v>
      </c>
      <c r="R431" s="42">
        <v>100</v>
      </c>
      <c r="S431" s="42">
        <v>140</v>
      </c>
      <c r="T431" s="42">
        <v>90</v>
      </c>
      <c r="U431" s="37">
        <v>240</v>
      </c>
      <c r="V431" s="42">
        <v>65</v>
      </c>
      <c r="W431" s="36" t="s">
        <v>35</v>
      </c>
    </row>
    <row r="432" spans="1:23" x14ac:dyDescent="0.35">
      <c r="A432" s="36">
        <v>817</v>
      </c>
      <c r="B432" s="37">
        <v>123</v>
      </c>
      <c r="C432" s="38">
        <v>97</v>
      </c>
      <c r="D432" s="36" t="s">
        <v>428</v>
      </c>
      <c r="E432" s="40">
        <v>41792</v>
      </c>
      <c r="F432" s="41">
        <v>915</v>
      </c>
      <c r="G432" s="21">
        <v>179</v>
      </c>
      <c r="H432" s="36" t="s">
        <v>21</v>
      </c>
      <c r="I432" s="36" t="s">
        <v>29</v>
      </c>
      <c r="J432" s="36" t="str">
        <f t="shared" si="14"/>
        <v>🍃Leaves</v>
      </c>
      <c r="K432" s="36" t="s">
        <v>23</v>
      </c>
      <c r="L432" s="6" t="str">
        <f t="shared" si="13"/>
        <v>☕Espresso</v>
      </c>
      <c r="M432" s="36" t="s">
        <v>41</v>
      </c>
      <c r="N432" s="36" t="s">
        <v>53</v>
      </c>
      <c r="O432" s="42">
        <v>197</v>
      </c>
      <c r="P432" s="42">
        <v>322</v>
      </c>
      <c r="Q432" s="36" t="s">
        <v>30</v>
      </c>
      <c r="R432" s="42">
        <v>70</v>
      </c>
      <c r="S432" s="42">
        <v>120</v>
      </c>
      <c r="T432" s="42">
        <v>100</v>
      </c>
      <c r="U432" s="37">
        <v>190</v>
      </c>
      <c r="V432" s="42">
        <v>46</v>
      </c>
      <c r="W432" s="36" t="s">
        <v>35</v>
      </c>
    </row>
    <row r="433" spans="1:23" x14ac:dyDescent="0.35">
      <c r="A433" s="36">
        <v>505</v>
      </c>
      <c r="B433" s="37">
        <v>25</v>
      </c>
      <c r="C433" s="38">
        <v>-28</v>
      </c>
      <c r="D433" s="36" t="s">
        <v>433</v>
      </c>
      <c r="E433" s="40">
        <v>41793</v>
      </c>
      <c r="F433" s="41">
        <v>-466</v>
      </c>
      <c r="G433" s="21">
        <v>31</v>
      </c>
      <c r="H433" s="36" t="s">
        <v>39</v>
      </c>
      <c r="I433" s="36" t="s">
        <v>29</v>
      </c>
      <c r="J433" s="36" t="str">
        <f t="shared" si="14"/>
        <v>🍃Leaves</v>
      </c>
      <c r="K433" s="36" t="s">
        <v>23</v>
      </c>
      <c r="L433" s="6" t="str">
        <f t="shared" si="13"/>
        <v>☕Espresso</v>
      </c>
      <c r="M433" s="36" t="s">
        <v>41</v>
      </c>
      <c r="N433" s="36" t="s">
        <v>55</v>
      </c>
      <c r="O433" s="42">
        <v>-18</v>
      </c>
      <c r="P433" s="42">
        <v>60</v>
      </c>
      <c r="Q433" s="36" t="s">
        <v>101</v>
      </c>
      <c r="R433" s="42">
        <v>10</v>
      </c>
      <c r="S433" s="42">
        <v>20</v>
      </c>
      <c r="T433" s="42">
        <v>10</v>
      </c>
      <c r="U433" s="37">
        <v>30</v>
      </c>
      <c r="V433" s="42">
        <v>43</v>
      </c>
      <c r="W433" s="36" t="s">
        <v>35</v>
      </c>
    </row>
    <row r="434" spans="1:23" x14ac:dyDescent="0.35">
      <c r="A434" s="36">
        <v>806</v>
      </c>
      <c r="B434" s="37">
        <v>75</v>
      </c>
      <c r="C434" s="38">
        <v>48</v>
      </c>
      <c r="D434" s="39">
        <v>41704</v>
      </c>
      <c r="E434" s="40">
        <v>41794</v>
      </c>
      <c r="F434" s="41">
        <v>-1050</v>
      </c>
      <c r="G434" s="21">
        <v>114</v>
      </c>
      <c r="H434" s="36" t="s">
        <v>21</v>
      </c>
      <c r="I434" s="36" t="s">
        <v>29</v>
      </c>
      <c r="J434" s="36" t="str">
        <f t="shared" si="14"/>
        <v>🍃Leaves</v>
      </c>
      <c r="K434" s="36" t="s">
        <v>23</v>
      </c>
      <c r="L434" s="6" t="str">
        <f t="shared" si="13"/>
        <v>☕Espresso</v>
      </c>
      <c r="M434" s="36" t="s">
        <v>41</v>
      </c>
      <c r="N434" s="36" t="s">
        <v>55</v>
      </c>
      <c r="O434" s="42">
        <v>88</v>
      </c>
      <c r="P434" s="42">
        <v>201</v>
      </c>
      <c r="Q434" s="36" t="s">
        <v>30</v>
      </c>
      <c r="R434" s="42">
        <v>50</v>
      </c>
      <c r="S434" s="42">
        <v>90</v>
      </c>
      <c r="T434" s="42">
        <v>40</v>
      </c>
      <c r="U434" s="37">
        <v>140</v>
      </c>
      <c r="V434" s="42">
        <v>55</v>
      </c>
      <c r="W434" s="36" t="s">
        <v>35</v>
      </c>
    </row>
    <row r="435" spans="1:23" x14ac:dyDescent="0.35">
      <c r="A435" s="36">
        <v>915</v>
      </c>
      <c r="B435" s="37">
        <v>118</v>
      </c>
      <c r="C435" s="38">
        <v>88</v>
      </c>
      <c r="D435" s="39">
        <v>41735</v>
      </c>
      <c r="E435" s="40">
        <v>41795</v>
      </c>
      <c r="F435" s="41">
        <v>930</v>
      </c>
      <c r="G435" s="21">
        <v>172</v>
      </c>
      <c r="H435" s="36" t="s">
        <v>21</v>
      </c>
      <c r="I435" s="36" t="s">
        <v>29</v>
      </c>
      <c r="J435" s="36" t="str">
        <f t="shared" si="14"/>
        <v>🍃Leaves</v>
      </c>
      <c r="K435" s="36" t="s">
        <v>23</v>
      </c>
      <c r="L435" s="6" t="str">
        <f t="shared" si="13"/>
        <v>☕Espresso</v>
      </c>
      <c r="M435" s="36" t="s">
        <v>41</v>
      </c>
      <c r="N435" s="36" t="s">
        <v>53</v>
      </c>
      <c r="O435" s="42">
        <v>188</v>
      </c>
      <c r="P435" s="42">
        <v>309</v>
      </c>
      <c r="Q435" s="36" t="s">
        <v>30</v>
      </c>
      <c r="R435" s="42">
        <v>90</v>
      </c>
      <c r="S435" s="42">
        <v>130</v>
      </c>
      <c r="T435" s="42">
        <v>100</v>
      </c>
      <c r="U435" s="37">
        <v>220</v>
      </c>
      <c r="V435" s="42">
        <v>45</v>
      </c>
      <c r="W435" s="36" t="s">
        <v>35</v>
      </c>
    </row>
    <row r="436" spans="1:23" x14ac:dyDescent="0.35">
      <c r="A436" s="36">
        <v>580</v>
      </c>
      <c r="B436" s="37">
        <v>78</v>
      </c>
      <c r="C436" s="38">
        <v>52</v>
      </c>
      <c r="D436" s="39">
        <v>41765</v>
      </c>
      <c r="E436" s="40">
        <v>41796</v>
      </c>
      <c r="F436" s="41">
        <v>798</v>
      </c>
      <c r="G436" s="21">
        <v>119</v>
      </c>
      <c r="H436" s="36" t="s">
        <v>39</v>
      </c>
      <c r="I436" s="36" t="s">
        <v>29</v>
      </c>
      <c r="J436" s="36" t="str">
        <f t="shared" si="14"/>
        <v>🍃Leaves</v>
      </c>
      <c r="K436" s="36" t="s">
        <v>23</v>
      </c>
      <c r="L436" s="6" t="str">
        <f t="shared" si="13"/>
        <v>☕Espresso</v>
      </c>
      <c r="M436" s="36" t="s">
        <v>41</v>
      </c>
      <c r="N436" s="36" t="s">
        <v>42</v>
      </c>
      <c r="O436" s="42">
        <v>92</v>
      </c>
      <c r="P436" s="42">
        <v>210</v>
      </c>
      <c r="Q436" s="36" t="s">
        <v>47</v>
      </c>
      <c r="R436" s="42">
        <v>60</v>
      </c>
      <c r="S436" s="42">
        <v>90</v>
      </c>
      <c r="T436" s="42">
        <v>40</v>
      </c>
      <c r="U436" s="37">
        <v>150</v>
      </c>
      <c r="V436" s="42">
        <v>57</v>
      </c>
      <c r="W436" s="36" t="s">
        <v>27</v>
      </c>
    </row>
    <row r="437" spans="1:23" x14ac:dyDescent="0.35">
      <c r="A437" s="36">
        <v>405</v>
      </c>
      <c r="B437" s="37">
        <v>102</v>
      </c>
      <c r="C437" s="38">
        <v>72</v>
      </c>
      <c r="D437" s="39">
        <v>41826</v>
      </c>
      <c r="E437" s="40">
        <v>41797</v>
      </c>
      <c r="F437" s="41">
        <v>-2003</v>
      </c>
      <c r="G437" s="21">
        <v>143</v>
      </c>
      <c r="H437" s="36" t="s">
        <v>39</v>
      </c>
      <c r="I437" s="36" t="s">
        <v>29</v>
      </c>
      <c r="J437" s="36" t="str">
        <f t="shared" si="14"/>
        <v>🍃Leaves</v>
      </c>
      <c r="K437" s="36" t="s">
        <v>23</v>
      </c>
      <c r="L437" s="6" t="str">
        <f t="shared" si="13"/>
        <v>☕Espresso</v>
      </c>
      <c r="M437" s="36" t="s">
        <v>41</v>
      </c>
      <c r="N437" s="36" t="s">
        <v>55</v>
      </c>
      <c r="O437" s="42">
        <v>132</v>
      </c>
      <c r="P437" s="42">
        <v>261</v>
      </c>
      <c r="Q437" s="36" t="s">
        <v>47</v>
      </c>
      <c r="R437" s="42">
        <v>80</v>
      </c>
      <c r="S437" s="42">
        <v>100</v>
      </c>
      <c r="T437" s="42">
        <v>60</v>
      </c>
      <c r="U437" s="37">
        <v>180</v>
      </c>
      <c r="V437" s="42">
        <v>54</v>
      </c>
      <c r="W437" s="36" t="s">
        <v>35</v>
      </c>
    </row>
    <row r="438" spans="1:23" x14ac:dyDescent="0.35">
      <c r="A438" s="36">
        <v>254</v>
      </c>
      <c r="B438" s="37">
        <v>123</v>
      </c>
      <c r="C438" s="38">
        <v>87</v>
      </c>
      <c r="D438" s="36" t="s">
        <v>436</v>
      </c>
      <c r="E438" s="40">
        <v>41798</v>
      </c>
      <c r="F438" s="41">
        <v>959</v>
      </c>
      <c r="G438" s="21">
        <v>179</v>
      </c>
      <c r="H438" s="36" t="s">
        <v>21</v>
      </c>
      <c r="I438" s="36" t="s">
        <v>29</v>
      </c>
      <c r="J438" s="36" t="str">
        <f t="shared" si="14"/>
        <v>🍃Leaves</v>
      </c>
      <c r="K438" s="36" t="s">
        <v>23</v>
      </c>
      <c r="L438" s="6" t="str">
        <f t="shared" si="13"/>
        <v>☕Espresso</v>
      </c>
      <c r="M438" s="36" t="s">
        <v>41</v>
      </c>
      <c r="N438" s="36" t="s">
        <v>53</v>
      </c>
      <c r="O438" s="42">
        <v>197</v>
      </c>
      <c r="P438" s="42">
        <v>322</v>
      </c>
      <c r="Q438" s="36" t="s">
        <v>30</v>
      </c>
      <c r="R438" s="42">
        <v>90</v>
      </c>
      <c r="S438" s="42">
        <v>140</v>
      </c>
      <c r="T438" s="42">
        <v>110</v>
      </c>
      <c r="U438" s="37">
        <v>230</v>
      </c>
      <c r="V438" s="42">
        <v>46</v>
      </c>
      <c r="W438" s="36" t="s">
        <v>35</v>
      </c>
    </row>
    <row r="439" spans="1:23" x14ac:dyDescent="0.35">
      <c r="A439" s="36">
        <v>918</v>
      </c>
      <c r="B439" s="37">
        <v>88</v>
      </c>
      <c r="C439" s="38">
        <v>47</v>
      </c>
      <c r="D439" s="36" t="s">
        <v>438</v>
      </c>
      <c r="E439" s="40">
        <v>41799</v>
      </c>
      <c r="F439" s="41">
        <v>817</v>
      </c>
      <c r="G439" s="21">
        <v>133</v>
      </c>
      <c r="H439" s="36" t="s">
        <v>39</v>
      </c>
      <c r="I439" s="36" t="s">
        <v>29</v>
      </c>
      <c r="J439" s="36" t="str">
        <f t="shared" si="14"/>
        <v>🍃Leaves</v>
      </c>
      <c r="K439" s="36" t="s">
        <v>23</v>
      </c>
      <c r="L439" s="6" t="str">
        <f t="shared" si="13"/>
        <v>☕Espresso</v>
      </c>
      <c r="M439" s="36" t="s">
        <v>41</v>
      </c>
      <c r="N439" s="36" t="s">
        <v>42</v>
      </c>
      <c r="O439" s="42">
        <v>107</v>
      </c>
      <c r="P439" s="42">
        <v>236</v>
      </c>
      <c r="Q439" s="36" t="s">
        <v>47</v>
      </c>
      <c r="R439" s="42">
        <v>60</v>
      </c>
      <c r="S439" s="42">
        <v>110</v>
      </c>
      <c r="T439" s="42">
        <v>60</v>
      </c>
      <c r="U439" s="37">
        <v>170</v>
      </c>
      <c r="V439" s="42">
        <v>61</v>
      </c>
      <c r="W439" s="36" t="s">
        <v>27</v>
      </c>
    </row>
    <row r="440" spans="1:23" x14ac:dyDescent="0.35">
      <c r="A440" s="36">
        <v>505</v>
      </c>
      <c r="B440" s="37">
        <v>20</v>
      </c>
      <c r="C440" s="38">
        <v>-12</v>
      </c>
      <c r="D440" s="36" t="s">
        <v>442</v>
      </c>
      <c r="E440" s="40">
        <v>41800</v>
      </c>
      <c r="F440" s="41">
        <v>-598</v>
      </c>
      <c r="G440" s="21">
        <v>25</v>
      </c>
      <c r="H440" s="36" t="s">
        <v>39</v>
      </c>
      <c r="I440" s="36" t="s">
        <v>29</v>
      </c>
      <c r="J440" s="36" t="str">
        <f t="shared" si="14"/>
        <v>🍃Leaves</v>
      </c>
      <c r="K440" s="36" t="s">
        <v>23</v>
      </c>
      <c r="L440" s="6" t="str">
        <f t="shared" si="13"/>
        <v>☕Espresso</v>
      </c>
      <c r="M440" s="36" t="s">
        <v>41</v>
      </c>
      <c r="N440" s="36" t="s">
        <v>55</v>
      </c>
      <c r="O440" s="42">
        <v>-22</v>
      </c>
      <c r="P440" s="42">
        <v>48</v>
      </c>
      <c r="Q440" s="36" t="s">
        <v>101</v>
      </c>
      <c r="R440" s="42">
        <v>10</v>
      </c>
      <c r="S440" s="42">
        <v>20</v>
      </c>
      <c r="T440" s="42">
        <v>-10</v>
      </c>
      <c r="U440" s="37">
        <v>30</v>
      </c>
      <c r="V440" s="42">
        <v>40</v>
      </c>
      <c r="W440" s="36" t="s">
        <v>35</v>
      </c>
    </row>
    <row r="441" spans="1:23" x14ac:dyDescent="0.35">
      <c r="A441" s="36">
        <v>918</v>
      </c>
      <c r="B441" s="37">
        <v>134</v>
      </c>
      <c r="C441" s="38">
        <v>90</v>
      </c>
      <c r="D441" s="36" t="s">
        <v>443</v>
      </c>
      <c r="E441" s="40">
        <v>41801</v>
      </c>
      <c r="F441" s="41">
        <v>-2248</v>
      </c>
      <c r="G441" s="21">
        <v>186</v>
      </c>
      <c r="H441" s="36" t="s">
        <v>39</v>
      </c>
      <c r="I441" s="36" t="s">
        <v>29</v>
      </c>
      <c r="J441" s="36" t="str">
        <f t="shared" si="14"/>
        <v>🍃Leaves</v>
      </c>
      <c r="K441" s="36" t="s">
        <v>23</v>
      </c>
      <c r="L441" s="6" t="str">
        <f t="shared" si="13"/>
        <v>☕Espresso</v>
      </c>
      <c r="M441" s="36" t="s">
        <v>41</v>
      </c>
      <c r="N441" s="36" t="s">
        <v>55</v>
      </c>
      <c r="O441" s="42">
        <v>180</v>
      </c>
      <c r="P441" s="42">
        <v>341</v>
      </c>
      <c r="Q441" s="36" t="s">
        <v>47</v>
      </c>
      <c r="R441" s="42">
        <v>100</v>
      </c>
      <c r="S441" s="42">
        <v>140</v>
      </c>
      <c r="T441" s="42">
        <v>90</v>
      </c>
      <c r="U441" s="37">
        <v>240</v>
      </c>
      <c r="V441" s="42">
        <v>65</v>
      </c>
      <c r="W441" s="36" t="s">
        <v>35</v>
      </c>
    </row>
    <row r="442" spans="1:23" x14ac:dyDescent="0.35">
      <c r="A442" s="36">
        <v>203</v>
      </c>
      <c r="B442" s="37">
        <v>60</v>
      </c>
      <c r="C442" s="38">
        <v>-39</v>
      </c>
      <c r="D442" s="36" t="s">
        <v>448</v>
      </c>
      <c r="E442" s="40">
        <v>41802</v>
      </c>
      <c r="F442" s="41">
        <v>606</v>
      </c>
      <c r="G442" s="21">
        <v>84</v>
      </c>
      <c r="H442" s="36" t="s">
        <v>39</v>
      </c>
      <c r="I442" s="36" t="s">
        <v>31</v>
      </c>
      <c r="J442" s="36" t="str">
        <f t="shared" si="14"/>
        <v>🍃Leaves</v>
      </c>
      <c r="K442" s="36" t="s">
        <v>23</v>
      </c>
      <c r="L442" s="6" t="str">
        <f t="shared" si="13"/>
        <v>☕Espresso</v>
      </c>
      <c r="M442" s="36" t="s">
        <v>41</v>
      </c>
      <c r="N442" s="36" t="s">
        <v>53</v>
      </c>
      <c r="O442" s="42">
        <v>1</v>
      </c>
      <c r="P442" s="42">
        <v>144</v>
      </c>
      <c r="Q442" s="36" t="s">
        <v>44</v>
      </c>
      <c r="R442" s="42">
        <v>40</v>
      </c>
      <c r="S442" s="42">
        <v>90</v>
      </c>
      <c r="T442" s="42">
        <v>40</v>
      </c>
      <c r="U442" s="37">
        <v>130</v>
      </c>
      <c r="V442" s="42">
        <v>83</v>
      </c>
      <c r="W442" s="36" t="s">
        <v>35</v>
      </c>
    </row>
    <row r="443" spans="1:23" x14ac:dyDescent="0.35">
      <c r="A443" s="36">
        <v>959</v>
      </c>
      <c r="B443" s="37">
        <v>60</v>
      </c>
      <c r="C443" s="38">
        <v>-39</v>
      </c>
      <c r="D443" s="36" t="s">
        <v>452</v>
      </c>
      <c r="E443" s="40">
        <v>41803</v>
      </c>
      <c r="F443" s="41">
        <v>606</v>
      </c>
      <c r="G443" s="21">
        <v>84</v>
      </c>
      <c r="H443" s="36" t="s">
        <v>39</v>
      </c>
      <c r="I443" s="36" t="s">
        <v>31</v>
      </c>
      <c r="J443" s="36" t="str">
        <f t="shared" si="14"/>
        <v>🍃Leaves</v>
      </c>
      <c r="K443" s="36" t="s">
        <v>23</v>
      </c>
      <c r="L443" s="6" t="str">
        <f t="shared" si="13"/>
        <v>☕Espresso</v>
      </c>
      <c r="M443" s="36" t="s">
        <v>41</v>
      </c>
      <c r="N443" s="36" t="s">
        <v>53</v>
      </c>
      <c r="O443" s="42">
        <v>1</v>
      </c>
      <c r="P443" s="42">
        <v>153</v>
      </c>
      <c r="Q443" s="36" t="s">
        <v>44</v>
      </c>
      <c r="R443" s="42">
        <v>40</v>
      </c>
      <c r="S443" s="42">
        <v>90</v>
      </c>
      <c r="T443" s="42">
        <v>40</v>
      </c>
      <c r="U443" s="37">
        <v>130</v>
      </c>
      <c r="V443" s="42">
        <v>83</v>
      </c>
      <c r="W443" s="36" t="s">
        <v>35</v>
      </c>
    </row>
    <row r="444" spans="1:23" x14ac:dyDescent="0.35">
      <c r="A444" s="36">
        <v>239</v>
      </c>
      <c r="B444" s="37">
        <v>86</v>
      </c>
      <c r="C444" s="38">
        <v>-30</v>
      </c>
      <c r="D444" s="39">
        <v>41705</v>
      </c>
      <c r="E444" s="40">
        <v>41804</v>
      </c>
      <c r="F444" s="41">
        <v>547</v>
      </c>
      <c r="G444" s="21">
        <v>116</v>
      </c>
      <c r="H444" s="36" t="s">
        <v>21</v>
      </c>
      <c r="I444" s="36" t="s">
        <v>31</v>
      </c>
      <c r="J444" s="36" t="str">
        <f t="shared" si="14"/>
        <v>🍃Leaves</v>
      </c>
      <c r="K444" s="36" t="s">
        <v>23</v>
      </c>
      <c r="L444" s="6" t="str">
        <f t="shared" si="13"/>
        <v>☕Espresso</v>
      </c>
      <c r="M444" s="36" t="s">
        <v>41</v>
      </c>
      <c r="N444" s="36" t="s">
        <v>42</v>
      </c>
      <c r="O444" s="42">
        <v>60</v>
      </c>
      <c r="P444" s="42">
        <v>202</v>
      </c>
      <c r="Q444" s="36" t="s">
        <v>34</v>
      </c>
      <c r="R444" s="42">
        <v>70</v>
      </c>
      <c r="S444" s="42">
        <v>110</v>
      </c>
      <c r="T444" s="42">
        <v>90</v>
      </c>
      <c r="U444" s="37">
        <v>180</v>
      </c>
      <c r="V444" s="42">
        <v>56</v>
      </c>
      <c r="W444" s="36" t="s">
        <v>27</v>
      </c>
    </row>
    <row r="445" spans="1:23" x14ac:dyDescent="0.35">
      <c r="A445" s="36">
        <v>239</v>
      </c>
      <c r="B445" s="37">
        <v>96</v>
      </c>
      <c r="C445" s="38">
        <v>-32</v>
      </c>
      <c r="D445" s="39">
        <v>41827</v>
      </c>
      <c r="E445" s="40">
        <v>41805</v>
      </c>
      <c r="F445" s="41">
        <v>683</v>
      </c>
      <c r="G445" s="21">
        <v>134</v>
      </c>
      <c r="H445" s="36" t="s">
        <v>21</v>
      </c>
      <c r="I445" s="36" t="s">
        <v>31</v>
      </c>
      <c r="J445" s="36" t="str">
        <f t="shared" si="14"/>
        <v>🍃Leaves</v>
      </c>
      <c r="K445" s="36" t="s">
        <v>23</v>
      </c>
      <c r="L445" s="6" t="str">
        <f t="shared" si="13"/>
        <v>☕Espresso</v>
      </c>
      <c r="M445" s="36" t="s">
        <v>41</v>
      </c>
      <c r="N445" s="36" t="s">
        <v>53</v>
      </c>
      <c r="O445" s="42">
        <v>18</v>
      </c>
      <c r="P445" s="42">
        <v>230</v>
      </c>
      <c r="Q445" s="36" t="s">
        <v>34</v>
      </c>
      <c r="R445" s="42">
        <v>80</v>
      </c>
      <c r="S445" s="42">
        <v>130</v>
      </c>
      <c r="T445" s="42">
        <v>50</v>
      </c>
      <c r="U445" s="37">
        <v>210</v>
      </c>
      <c r="V445" s="42">
        <v>116</v>
      </c>
      <c r="W445" s="36" t="s">
        <v>35</v>
      </c>
    </row>
    <row r="446" spans="1:23" x14ac:dyDescent="0.35">
      <c r="A446" s="36">
        <v>845</v>
      </c>
      <c r="B446" s="37">
        <v>125</v>
      </c>
      <c r="C446" s="38">
        <v>-32</v>
      </c>
      <c r="D446" s="39">
        <v>41858</v>
      </c>
      <c r="E446" s="40">
        <v>41806</v>
      </c>
      <c r="F446" s="41">
        <v>3142</v>
      </c>
      <c r="G446" s="21">
        <v>-56</v>
      </c>
      <c r="H446" s="36" t="s">
        <v>21</v>
      </c>
      <c r="I446" s="36" t="s">
        <v>31</v>
      </c>
      <c r="J446" s="36" t="str">
        <f t="shared" si="14"/>
        <v>🍃Leaves</v>
      </c>
      <c r="K446" s="36" t="s">
        <v>23</v>
      </c>
      <c r="L446" s="6" t="str">
        <f t="shared" si="13"/>
        <v>☕Espresso</v>
      </c>
      <c r="M446" s="36" t="s">
        <v>41</v>
      </c>
      <c r="N446" s="36" t="s">
        <v>53</v>
      </c>
      <c r="O446" s="42">
        <v>-202</v>
      </c>
      <c r="P446" s="42">
        <v>69</v>
      </c>
      <c r="Q446" s="36" t="s">
        <v>277</v>
      </c>
      <c r="R446" s="42">
        <v>110</v>
      </c>
      <c r="S446" s="42">
        <v>-60</v>
      </c>
      <c r="T446" s="42">
        <v>-170</v>
      </c>
      <c r="U446" s="37">
        <v>50</v>
      </c>
      <c r="V446" s="42">
        <v>146</v>
      </c>
      <c r="W446" s="36" t="s">
        <v>35</v>
      </c>
    </row>
    <row r="447" spans="1:23" x14ac:dyDescent="0.35">
      <c r="A447" s="36">
        <v>781</v>
      </c>
      <c r="B447" s="37">
        <v>161</v>
      </c>
      <c r="C447" s="38">
        <v>-28</v>
      </c>
      <c r="D447" s="39">
        <v>41889</v>
      </c>
      <c r="E447" s="40">
        <v>41807</v>
      </c>
      <c r="F447" s="41">
        <v>1267</v>
      </c>
      <c r="G447" s="21">
        <v>161</v>
      </c>
      <c r="H447" s="36" t="s">
        <v>21</v>
      </c>
      <c r="I447" s="36" t="s">
        <v>31</v>
      </c>
      <c r="J447" s="36" t="str">
        <f t="shared" si="14"/>
        <v>🍃Leaves</v>
      </c>
      <c r="K447" s="36" t="s">
        <v>23</v>
      </c>
      <c r="L447" s="6" t="str">
        <f t="shared" si="13"/>
        <v>☕Espresso</v>
      </c>
      <c r="M447" s="36" t="s">
        <v>41</v>
      </c>
      <c r="N447" s="36" t="s">
        <v>221</v>
      </c>
      <c r="O447" s="42">
        <v>92</v>
      </c>
      <c r="P447" s="42">
        <v>322</v>
      </c>
      <c r="Q447" s="36" t="s">
        <v>76</v>
      </c>
      <c r="R447" s="42">
        <v>140</v>
      </c>
      <c r="S447" s="42">
        <v>160</v>
      </c>
      <c r="T447" s="42">
        <v>120</v>
      </c>
      <c r="U447" s="37">
        <v>300</v>
      </c>
      <c r="V447" s="42">
        <v>69</v>
      </c>
      <c r="W447" s="36" t="s">
        <v>35</v>
      </c>
    </row>
    <row r="448" spans="1:23" x14ac:dyDescent="0.35">
      <c r="A448" s="36">
        <v>718</v>
      </c>
      <c r="B448" s="37">
        <v>239</v>
      </c>
      <c r="C448" s="38">
        <v>-15</v>
      </c>
      <c r="D448" s="39">
        <v>41919</v>
      </c>
      <c r="E448" s="40">
        <v>41808</v>
      </c>
      <c r="F448" s="41">
        <v>1197</v>
      </c>
      <c r="G448" s="21">
        <v>526</v>
      </c>
      <c r="H448" s="36" t="s">
        <v>21</v>
      </c>
      <c r="I448" s="36" t="s">
        <v>31</v>
      </c>
      <c r="J448" s="36" t="str">
        <f t="shared" si="14"/>
        <v>🍃Leaves</v>
      </c>
      <c r="K448" s="36" t="s">
        <v>23</v>
      </c>
      <c r="L448" s="6" t="str">
        <f t="shared" si="13"/>
        <v>☕Espresso</v>
      </c>
      <c r="M448" s="36" t="s">
        <v>41</v>
      </c>
      <c r="N448" s="36" t="s">
        <v>221</v>
      </c>
      <c r="O448" s="42">
        <v>435</v>
      </c>
      <c r="P448" s="42">
        <v>765</v>
      </c>
      <c r="Q448" s="36" t="s">
        <v>277</v>
      </c>
      <c r="R448" s="42">
        <v>210</v>
      </c>
      <c r="S448" s="42">
        <v>510</v>
      </c>
      <c r="T448" s="42">
        <v>450</v>
      </c>
      <c r="U448" s="37">
        <v>720</v>
      </c>
      <c r="V448" s="42">
        <v>91</v>
      </c>
      <c r="W448" s="36" t="s">
        <v>35</v>
      </c>
    </row>
    <row r="449" spans="1:23" x14ac:dyDescent="0.35">
      <c r="A449" s="36">
        <v>561</v>
      </c>
      <c r="B449" s="37">
        <v>77</v>
      </c>
      <c r="C449" s="38">
        <v>-9</v>
      </c>
      <c r="D449" s="36" t="s">
        <v>459</v>
      </c>
      <c r="E449" s="40">
        <v>41809</v>
      </c>
      <c r="F449" s="41">
        <v>557</v>
      </c>
      <c r="G449" s="21">
        <v>103</v>
      </c>
      <c r="H449" s="36" t="s">
        <v>21</v>
      </c>
      <c r="I449" s="36" t="s">
        <v>31</v>
      </c>
      <c r="J449" s="36" t="str">
        <f t="shared" si="14"/>
        <v>🍃Leaves</v>
      </c>
      <c r="K449" s="36" t="s">
        <v>23</v>
      </c>
      <c r="L449" s="6" t="str">
        <f t="shared" si="13"/>
        <v>☕Espresso</v>
      </c>
      <c r="M449" s="36" t="s">
        <v>41</v>
      </c>
      <c r="N449" s="36" t="s">
        <v>42</v>
      </c>
      <c r="O449" s="42">
        <v>51</v>
      </c>
      <c r="P449" s="42">
        <v>180</v>
      </c>
      <c r="Q449" s="36" t="s">
        <v>34</v>
      </c>
      <c r="R449" s="42">
        <v>70</v>
      </c>
      <c r="S449" s="42">
        <v>100</v>
      </c>
      <c r="T449" s="42">
        <v>60</v>
      </c>
      <c r="U449" s="37">
        <v>170</v>
      </c>
      <c r="V449" s="42">
        <v>52</v>
      </c>
      <c r="W449" s="36" t="s">
        <v>27</v>
      </c>
    </row>
    <row r="450" spans="1:23" x14ac:dyDescent="0.35">
      <c r="A450" s="36">
        <v>754</v>
      </c>
      <c r="B450" s="37">
        <v>94</v>
      </c>
      <c r="C450" s="38">
        <v>-5</v>
      </c>
      <c r="D450" s="36" t="s">
        <v>463</v>
      </c>
      <c r="E450" s="40">
        <v>41810</v>
      </c>
      <c r="F450" s="41">
        <v>694</v>
      </c>
      <c r="G450" s="21">
        <v>130</v>
      </c>
      <c r="H450" s="36" t="s">
        <v>21</v>
      </c>
      <c r="I450" s="36" t="s">
        <v>31</v>
      </c>
      <c r="J450" s="36" t="str">
        <f t="shared" si="14"/>
        <v>🍃Leaves</v>
      </c>
      <c r="K450" s="36" t="s">
        <v>23</v>
      </c>
      <c r="L450" s="6" t="str">
        <f t="shared" ref="L450:L513" si="15">_xlfn.CONCAT(_xlfn.UNICHAR(9749),M450)</f>
        <v>☕Espresso</v>
      </c>
      <c r="M450" s="36" t="s">
        <v>41</v>
      </c>
      <c r="N450" s="36" t="s">
        <v>53</v>
      </c>
      <c r="O450" s="42">
        <v>15</v>
      </c>
      <c r="P450" s="42">
        <v>224</v>
      </c>
      <c r="Q450" s="36" t="s">
        <v>34</v>
      </c>
      <c r="R450" s="42">
        <v>90</v>
      </c>
      <c r="S450" s="42">
        <v>120</v>
      </c>
      <c r="T450" s="42">
        <v>20</v>
      </c>
      <c r="U450" s="37">
        <v>210</v>
      </c>
      <c r="V450" s="42">
        <v>115</v>
      </c>
      <c r="W450" s="36" t="s">
        <v>35</v>
      </c>
    </row>
    <row r="451" spans="1:23" x14ac:dyDescent="0.35">
      <c r="A451" s="36">
        <v>347</v>
      </c>
      <c r="B451" s="37">
        <v>121</v>
      </c>
      <c r="C451" s="38">
        <v>-12</v>
      </c>
      <c r="D451" s="36" t="s">
        <v>464</v>
      </c>
      <c r="E451" s="40">
        <v>41811</v>
      </c>
      <c r="F451" s="41">
        <v>3385</v>
      </c>
      <c r="G451" s="21">
        <v>-60</v>
      </c>
      <c r="H451" s="36" t="s">
        <v>21</v>
      </c>
      <c r="I451" s="36" t="s">
        <v>31</v>
      </c>
      <c r="J451" s="36" t="str">
        <f t="shared" si="14"/>
        <v>🍃Leaves</v>
      </c>
      <c r="K451" s="36" t="s">
        <v>23</v>
      </c>
      <c r="L451" s="6" t="str">
        <f t="shared" si="15"/>
        <v>☕Espresso</v>
      </c>
      <c r="M451" s="36" t="s">
        <v>41</v>
      </c>
      <c r="N451" s="36" t="s">
        <v>53</v>
      </c>
      <c r="O451" s="42">
        <v>-202</v>
      </c>
      <c r="P451" s="42">
        <v>61</v>
      </c>
      <c r="Q451" s="36" t="s">
        <v>277</v>
      </c>
      <c r="R451" s="42">
        <v>110</v>
      </c>
      <c r="S451" s="42">
        <v>-60</v>
      </c>
      <c r="T451" s="42">
        <v>-190</v>
      </c>
      <c r="U451" s="37">
        <v>50</v>
      </c>
      <c r="V451" s="42">
        <v>142</v>
      </c>
      <c r="W451" s="36" t="s">
        <v>35</v>
      </c>
    </row>
    <row r="452" spans="1:23" x14ac:dyDescent="0.35">
      <c r="A452" s="36">
        <v>508</v>
      </c>
      <c r="B452" s="37">
        <v>181</v>
      </c>
      <c r="C452" s="38">
        <v>-12</v>
      </c>
      <c r="D452" s="36" t="s">
        <v>465</v>
      </c>
      <c r="E452" s="40">
        <v>41812</v>
      </c>
      <c r="F452" s="41">
        <v>1283</v>
      </c>
      <c r="G452" s="21">
        <v>182</v>
      </c>
      <c r="H452" s="36" t="s">
        <v>21</v>
      </c>
      <c r="I452" s="36" t="s">
        <v>31</v>
      </c>
      <c r="J452" s="36" t="str">
        <f t="shared" ref="J452:J515" si="16">_xlfn.CONCAT(_xlfn.UNICHAR(127811),K452)</f>
        <v>🍃Leaves</v>
      </c>
      <c r="K452" s="36" t="s">
        <v>23</v>
      </c>
      <c r="L452" s="6" t="str">
        <f t="shared" si="15"/>
        <v>☕Espresso</v>
      </c>
      <c r="M452" s="36" t="s">
        <v>41</v>
      </c>
      <c r="N452" s="36" t="s">
        <v>221</v>
      </c>
      <c r="O452" s="42">
        <v>108</v>
      </c>
      <c r="P452" s="42">
        <v>363</v>
      </c>
      <c r="Q452" s="36" t="s">
        <v>76</v>
      </c>
      <c r="R452" s="42">
        <v>170</v>
      </c>
      <c r="S452" s="42">
        <v>180</v>
      </c>
      <c r="T452" s="42">
        <v>120</v>
      </c>
      <c r="U452" s="37">
        <v>350</v>
      </c>
      <c r="V452" s="42">
        <v>74</v>
      </c>
      <c r="W452" s="36" t="s">
        <v>35</v>
      </c>
    </row>
    <row r="453" spans="1:23" x14ac:dyDescent="0.35">
      <c r="A453" s="36">
        <v>646</v>
      </c>
      <c r="B453" s="37">
        <v>211</v>
      </c>
      <c r="C453" s="38">
        <v>-9</v>
      </c>
      <c r="D453" s="36" t="s">
        <v>466</v>
      </c>
      <c r="E453" s="40">
        <v>41813</v>
      </c>
      <c r="F453" s="41">
        <v>933</v>
      </c>
      <c r="G453" s="21">
        <v>464</v>
      </c>
      <c r="H453" s="36" t="s">
        <v>21</v>
      </c>
      <c r="I453" s="36" t="s">
        <v>31</v>
      </c>
      <c r="J453" s="36" t="str">
        <f t="shared" si="16"/>
        <v>🍃Leaves</v>
      </c>
      <c r="K453" s="36" t="s">
        <v>23</v>
      </c>
      <c r="L453" s="6" t="str">
        <f t="shared" si="15"/>
        <v>☕Espresso</v>
      </c>
      <c r="M453" s="36" t="s">
        <v>41</v>
      </c>
      <c r="N453" s="36" t="s">
        <v>221</v>
      </c>
      <c r="O453" s="42">
        <v>381</v>
      </c>
      <c r="P453" s="42">
        <v>675</v>
      </c>
      <c r="Q453" s="36" t="s">
        <v>277</v>
      </c>
      <c r="R453" s="42">
        <v>200</v>
      </c>
      <c r="S453" s="42">
        <v>460</v>
      </c>
      <c r="T453" s="42">
        <v>390</v>
      </c>
      <c r="U453" s="37">
        <v>660</v>
      </c>
      <c r="V453" s="42">
        <v>83</v>
      </c>
      <c r="W453" s="36" t="s">
        <v>35</v>
      </c>
    </row>
    <row r="454" spans="1:23" x14ac:dyDescent="0.35">
      <c r="A454" s="36">
        <v>407</v>
      </c>
      <c r="B454" s="37">
        <v>83</v>
      </c>
      <c r="C454" s="38">
        <v>-12</v>
      </c>
      <c r="D454" s="39">
        <v>41647</v>
      </c>
      <c r="E454" s="40">
        <v>41814</v>
      </c>
      <c r="F454" s="41">
        <v>575</v>
      </c>
      <c r="G454" s="21">
        <v>112</v>
      </c>
      <c r="H454" s="36" t="s">
        <v>21</v>
      </c>
      <c r="I454" s="36" t="s">
        <v>31</v>
      </c>
      <c r="J454" s="36" t="str">
        <f t="shared" si="16"/>
        <v>🍃Leaves</v>
      </c>
      <c r="K454" s="36" t="s">
        <v>23</v>
      </c>
      <c r="L454" s="6" t="str">
        <f t="shared" si="15"/>
        <v>☕Espresso</v>
      </c>
      <c r="M454" s="36" t="s">
        <v>41</v>
      </c>
      <c r="N454" s="36" t="s">
        <v>42</v>
      </c>
      <c r="O454" s="42">
        <v>58</v>
      </c>
      <c r="P454" s="42">
        <v>195</v>
      </c>
      <c r="Q454" s="36" t="s">
        <v>34</v>
      </c>
      <c r="R454" s="42">
        <v>80</v>
      </c>
      <c r="S454" s="42">
        <v>110</v>
      </c>
      <c r="T454" s="42">
        <v>70</v>
      </c>
      <c r="U454" s="37">
        <v>190</v>
      </c>
      <c r="V454" s="42">
        <v>54</v>
      </c>
      <c r="W454" s="36" t="s">
        <v>27</v>
      </c>
    </row>
    <row r="455" spans="1:23" x14ac:dyDescent="0.35">
      <c r="A455" s="36">
        <v>305</v>
      </c>
      <c r="B455" s="37">
        <v>105</v>
      </c>
      <c r="C455" s="38">
        <v>-9</v>
      </c>
      <c r="D455" s="39">
        <v>41767</v>
      </c>
      <c r="E455" s="40">
        <v>41815</v>
      </c>
      <c r="F455" s="41">
        <v>716</v>
      </c>
      <c r="G455" s="21">
        <v>145</v>
      </c>
      <c r="H455" s="36" t="s">
        <v>21</v>
      </c>
      <c r="I455" s="36" t="s">
        <v>31</v>
      </c>
      <c r="J455" s="36" t="str">
        <f t="shared" si="16"/>
        <v>🍃Leaves</v>
      </c>
      <c r="K455" s="36" t="s">
        <v>23</v>
      </c>
      <c r="L455" s="6" t="str">
        <f t="shared" si="15"/>
        <v>☕Espresso</v>
      </c>
      <c r="M455" s="36" t="s">
        <v>41</v>
      </c>
      <c r="N455" s="36" t="s">
        <v>53</v>
      </c>
      <c r="O455" s="42">
        <v>21</v>
      </c>
      <c r="P455" s="42">
        <v>250</v>
      </c>
      <c r="Q455" s="36" t="s">
        <v>34</v>
      </c>
      <c r="R455" s="42">
        <v>100</v>
      </c>
      <c r="S455" s="42">
        <v>140</v>
      </c>
      <c r="T455" s="42">
        <v>30</v>
      </c>
      <c r="U455" s="37">
        <v>240</v>
      </c>
      <c r="V455" s="42">
        <v>124</v>
      </c>
      <c r="W455" s="36" t="s">
        <v>35</v>
      </c>
    </row>
    <row r="456" spans="1:23" x14ac:dyDescent="0.35">
      <c r="A456" s="36">
        <v>212</v>
      </c>
      <c r="B456" s="37">
        <v>135</v>
      </c>
      <c r="C456" s="38">
        <v>-14</v>
      </c>
      <c r="D456" s="39">
        <v>41798</v>
      </c>
      <c r="E456" s="40">
        <v>41816</v>
      </c>
      <c r="F456" s="41">
        <v>3641</v>
      </c>
      <c r="G456" s="21">
        <v>-69</v>
      </c>
      <c r="H456" s="36" t="s">
        <v>21</v>
      </c>
      <c r="I456" s="36" t="s">
        <v>31</v>
      </c>
      <c r="J456" s="36" t="str">
        <f t="shared" si="16"/>
        <v>🍃Leaves</v>
      </c>
      <c r="K456" s="36" t="s">
        <v>23</v>
      </c>
      <c r="L456" s="6" t="str">
        <f t="shared" si="15"/>
        <v>☕Espresso</v>
      </c>
      <c r="M456" s="36" t="s">
        <v>41</v>
      </c>
      <c r="N456" s="36" t="s">
        <v>53</v>
      </c>
      <c r="O456" s="42">
        <v>-224</v>
      </c>
      <c r="P456" s="42">
        <v>66</v>
      </c>
      <c r="Q456" s="36" t="s">
        <v>277</v>
      </c>
      <c r="R456" s="42">
        <v>130</v>
      </c>
      <c r="S456" s="42">
        <v>-70</v>
      </c>
      <c r="T456" s="42">
        <v>-210</v>
      </c>
      <c r="U456" s="37">
        <v>60</v>
      </c>
      <c r="V456" s="42">
        <v>155</v>
      </c>
      <c r="W456" s="36" t="s">
        <v>35</v>
      </c>
    </row>
    <row r="457" spans="1:23" x14ac:dyDescent="0.35">
      <c r="A457" s="36">
        <v>351</v>
      </c>
      <c r="B457" s="37">
        <v>153</v>
      </c>
      <c r="C457" s="38">
        <v>7</v>
      </c>
      <c r="D457" s="39">
        <v>41828</v>
      </c>
      <c r="E457" s="40">
        <v>41817</v>
      </c>
      <c r="F457" s="41">
        <v>1319</v>
      </c>
      <c r="G457" s="21">
        <v>153</v>
      </c>
      <c r="H457" s="36" t="s">
        <v>21</v>
      </c>
      <c r="I457" s="36" t="s">
        <v>31</v>
      </c>
      <c r="J457" s="36" t="str">
        <f t="shared" si="16"/>
        <v>🍃Leaves</v>
      </c>
      <c r="K457" s="36" t="s">
        <v>23</v>
      </c>
      <c r="L457" s="6" t="str">
        <f t="shared" si="15"/>
        <v>☕Espresso</v>
      </c>
      <c r="M457" s="36" t="s">
        <v>41</v>
      </c>
      <c r="N457" s="36" t="s">
        <v>221</v>
      </c>
      <c r="O457" s="42">
        <v>87</v>
      </c>
      <c r="P457" s="42">
        <v>306</v>
      </c>
      <c r="Q457" s="36" t="s">
        <v>76</v>
      </c>
      <c r="R457" s="42">
        <v>150</v>
      </c>
      <c r="S457" s="42">
        <v>140</v>
      </c>
      <c r="T457" s="42">
        <v>80</v>
      </c>
      <c r="U457" s="37">
        <v>290</v>
      </c>
      <c r="V457" s="42">
        <v>66</v>
      </c>
      <c r="W457" s="36" t="s">
        <v>35</v>
      </c>
    </row>
    <row r="458" spans="1:23" x14ac:dyDescent="0.35">
      <c r="A458" s="36">
        <v>718</v>
      </c>
      <c r="B458" s="37">
        <v>250</v>
      </c>
      <c r="C458" s="38">
        <v>-8</v>
      </c>
      <c r="D458" s="39">
        <v>41859</v>
      </c>
      <c r="E458" s="40">
        <v>41818</v>
      </c>
      <c r="F458" s="41">
        <v>723</v>
      </c>
      <c r="G458" s="21">
        <v>407</v>
      </c>
      <c r="H458" s="36" t="s">
        <v>21</v>
      </c>
      <c r="I458" s="36" t="s">
        <v>31</v>
      </c>
      <c r="J458" s="36" t="str">
        <f t="shared" si="16"/>
        <v>🍃Leaves</v>
      </c>
      <c r="K458" s="36" t="s">
        <v>23</v>
      </c>
      <c r="L458" s="6" t="str">
        <f t="shared" si="15"/>
        <v>☕Espresso</v>
      </c>
      <c r="M458" s="36" t="s">
        <v>41</v>
      </c>
      <c r="N458" s="36" t="s">
        <v>221</v>
      </c>
      <c r="O458" s="42">
        <v>312</v>
      </c>
      <c r="P458" s="42">
        <v>657</v>
      </c>
      <c r="Q458" s="36" t="s">
        <v>277</v>
      </c>
      <c r="R458" s="42">
        <v>240</v>
      </c>
      <c r="S458" s="42">
        <v>400</v>
      </c>
      <c r="T458" s="42">
        <v>320</v>
      </c>
      <c r="U458" s="37">
        <v>640</v>
      </c>
      <c r="V458" s="42">
        <v>95</v>
      </c>
      <c r="W458" s="36" t="s">
        <v>35</v>
      </c>
    </row>
    <row r="459" spans="1:23" x14ac:dyDescent="0.35">
      <c r="A459" s="36">
        <v>321</v>
      </c>
      <c r="B459" s="37">
        <v>86</v>
      </c>
      <c r="C459" s="38">
        <v>-1</v>
      </c>
      <c r="D459" s="36" t="s">
        <v>474</v>
      </c>
      <c r="E459" s="40">
        <v>41819</v>
      </c>
      <c r="F459" s="41">
        <v>547</v>
      </c>
      <c r="G459" s="21">
        <v>116</v>
      </c>
      <c r="H459" s="36" t="s">
        <v>21</v>
      </c>
      <c r="I459" s="36" t="s">
        <v>31</v>
      </c>
      <c r="J459" s="36" t="str">
        <f t="shared" si="16"/>
        <v>🍃Leaves</v>
      </c>
      <c r="K459" s="36" t="s">
        <v>23</v>
      </c>
      <c r="L459" s="6" t="str">
        <f t="shared" si="15"/>
        <v>☕Espresso</v>
      </c>
      <c r="M459" s="36" t="s">
        <v>41</v>
      </c>
      <c r="N459" s="36" t="s">
        <v>42</v>
      </c>
      <c r="O459" s="42">
        <v>89</v>
      </c>
      <c r="P459" s="42">
        <v>215</v>
      </c>
      <c r="Q459" s="36" t="s">
        <v>34</v>
      </c>
      <c r="R459" s="42">
        <v>70</v>
      </c>
      <c r="S459" s="42">
        <v>110</v>
      </c>
      <c r="T459" s="42">
        <v>90</v>
      </c>
      <c r="U459" s="37">
        <v>180</v>
      </c>
      <c r="V459" s="42">
        <v>56</v>
      </c>
      <c r="W459" s="36" t="s">
        <v>27</v>
      </c>
    </row>
    <row r="460" spans="1:23" x14ac:dyDescent="0.35">
      <c r="A460" s="36">
        <v>727</v>
      </c>
      <c r="B460" s="37">
        <v>96</v>
      </c>
      <c r="C460" s="38">
        <v>-23</v>
      </c>
      <c r="D460" s="36" t="s">
        <v>478</v>
      </c>
      <c r="E460" s="40">
        <v>41820</v>
      </c>
      <c r="F460" s="41">
        <v>683</v>
      </c>
      <c r="G460" s="21">
        <v>134</v>
      </c>
      <c r="H460" s="36" t="s">
        <v>21</v>
      </c>
      <c r="I460" s="36" t="s">
        <v>31</v>
      </c>
      <c r="J460" s="36" t="str">
        <f t="shared" si="16"/>
        <v>🍃Leaves</v>
      </c>
      <c r="K460" s="36" t="s">
        <v>23</v>
      </c>
      <c r="L460" s="6" t="str">
        <f t="shared" si="15"/>
        <v>☕Espresso</v>
      </c>
      <c r="M460" s="36" t="s">
        <v>41</v>
      </c>
      <c r="N460" s="36" t="s">
        <v>53</v>
      </c>
      <c r="O460" s="42">
        <v>27</v>
      </c>
      <c r="P460" s="42">
        <v>245</v>
      </c>
      <c r="Q460" s="36" t="s">
        <v>34</v>
      </c>
      <c r="R460" s="42">
        <v>80</v>
      </c>
      <c r="S460" s="42">
        <v>130</v>
      </c>
      <c r="T460" s="42">
        <v>50</v>
      </c>
      <c r="U460" s="37">
        <v>210</v>
      </c>
      <c r="V460" s="42">
        <v>116</v>
      </c>
      <c r="W460" s="36" t="s">
        <v>35</v>
      </c>
    </row>
    <row r="461" spans="1:23" x14ac:dyDescent="0.35">
      <c r="A461" s="36">
        <v>914</v>
      </c>
      <c r="B461" s="37">
        <v>125</v>
      </c>
      <c r="C461" s="38">
        <v>-130</v>
      </c>
      <c r="D461" s="36" t="s">
        <v>479</v>
      </c>
      <c r="E461" s="40">
        <v>41821</v>
      </c>
      <c r="F461" s="41">
        <v>3142</v>
      </c>
      <c r="G461" s="21">
        <v>-56</v>
      </c>
      <c r="H461" s="36" t="s">
        <v>21</v>
      </c>
      <c r="I461" s="36" t="s">
        <v>31</v>
      </c>
      <c r="J461" s="36" t="str">
        <f t="shared" si="16"/>
        <v>🍃Leaves</v>
      </c>
      <c r="K461" s="36" t="s">
        <v>23</v>
      </c>
      <c r="L461" s="6" t="str">
        <f t="shared" si="15"/>
        <v>☕Espresso</v>
      </c>
      <c r="M461" s="36" t="s">
        <v>41</v>
      </c>
      <c r="N461" s="36" t="s">
        <v>53</v>
      </c>
      <c r="O461" s="42">
        <v>-300</v>
      </c>
      <c r="P461" s="42">
        <v>74</v>
      </c>
      <c r="Q461" s="36" t="s">
        <v>277</v>
      </c>
      <c r="R461" s="42">
        <v>110</v>
      </c>
      <c r="S461" s="42">
        <v>-60</v>
      </c>
      <c r="T461" s="42">
        <v>-170</v>
      </c>
      <c r="U461" s="37">
        <v>50</v>
      </c>
      <c r="V461" s="42">
        <v>146</v>
      </c>
      <c r="W461" s="36" t="s">
        <v>35</v>
      </c>
    </row>
    <row r="462" spans="1:23" x14ac:dyDescent="0.35">
      <c r="A462" s="36">
        <v>508</v>
      </c>
      <c r="B462" s="37">
        <v>161</v>
      </c>
      <c r="C462" s="38">
        <v>17</v>
      </c>
      <c r="D462" s="36" t="s">
        <v>480</v>
      </c>
      <c r="E462" s="40">
        <v>41822</v>
      </c>
      <c r="F462" s="41">
        <v>1267</v>
      </c>
      <c r="G462" s="21">
        <v>161</v>
      </c>
      <c r="H462" s="36" t="s">
        <v>21</v>
      </c>
      <c r="I462" s="36" t="s">
        <v>31</v>
      </c>
      <c r="J462" s="36" t="str">
        <f t="shared" si="16"/>
        <v>🍃Leaves</v>
      </c>
      <c r="K462" s="36" t="s">
        <v>23</v>
      </c>
      <c r="L462" s="6" t="str">
        <f t="shared" si="15"/>
        <v>☕Espresso</v>
      </c>
      <c r="M462" s="36" t="s">
        <v>41</v>
      </c>
      <c r="N462" s="36" t="s">
        <v>221</v>
      </c>
      <c r="O462" s="42">
        <v>137</v>
      </c>
      <c r="P462" s="42">
        <v>343</v>
      </c>
      <c r="Q462" s="36" t="s">
        <v>76</v>
      </c>
      <c r="R462" s="42">
        <v>140</v>
      </c>
      <c r="S462" s="42">
        <v>160</v>
      </c>
      <c r="T462" s="42">
        <v>120</v>
      </c>
      <c r="U462" s="37">
        <v>300</v>
      </c>
      <c r="V462" s="42">
        <v>69</v>
      </c>
      <c r="W462" s="36" t="s">
        <v>35</v>
      </c>
    </row>
    <row r="463" spans="1:23" x14ac:dyDescent="0.35">
      <c r="A463" s="36">
        <v>212</v>
      </c>
      <c r="B463" s="37">
        <v>239</v>
      </c>
      <c r="C463" s="38">
        <v>196</v>
      </c>
      <c r="D463" s="36" t="s">
        <v>481</v>
      </c>
      <c r="E463" s="40">
        <v>41823</v>
      </c>
      <c r="F463" s="41">
        <v>1197</v>
      </c>
      <c r="G463" s="21">
        <v>526</v>
      </c>
      <c r="H463" s="36" t="s">
        <v>21</v>
      </c>
      <c r="I463" s="36" t="s">
        <v>31</v>
      </c>
      <c r="J463" s="36" t="str">
        <f t="shared" si="16"/>
        <v>🍃Leaves</v>
      </c>
      <c r="K463" s="36" t="s">
        <v>23</v>
      </c>
      <c r="L463" s="6" t="str">
        <f t="shared" si="15"/>
        <v>☕Espresso</v>
      </c>
      <c r="M463" s="36" t="s">
        <v>41</v>
      </c>
      <c r="N463" s="36" t="s">
        <v>221</v>
      </c>
      <c r="O463" s="42">
        <v>646</v>
      </c>
      <c r="P463" s="42">
        <v>815</v>
      </c>
      <c r="Q463" s="36" t="s">
        <v>277</v>
      </c>
      <c r="R463" s="42">
        <v>210</v>
      </c>
      <c r="S463" s="42">
        <v>510</v>
      </c>
      <c r="T463" s="42">
        <v>450</v>
      </c>
      <c r="U463" s="37">
        <v>720</v>
      </c>
      <c r="V463" s="42">
        <v>91</v>
      </c>
      <c r="W463" s="36" t="s">
        <v>35</v>
      </c>
    </row>
    <row r="464" spans="1:23" x14ac:dyDescent="0.35">
      <c r="A464" s="36">
        <v>772</v>
      </c>
      <c r="B464" s="37">
        <v>77</v>
      </c>
      <c r="C464" s="38">
        <v>16</v>
      </c>
      <c r="D464" s="36" t="s">
        <v>489</v>
      </c>
      <c r="E464" s="40">
        <v>41824</v>
      </c>
      <c r="F464" s="41">
        <v>557</v>
      </c>
      <c r="G464" s="21">
        <v>103</v>
      </c>
      <c r="H464" s="36" t="s">
        <v>21</v>
      </c>
      <c r="I464" s="36" t="s">
        <v>31</v>
      </c>
      <c r="J464" s="36" t="str">
        <f t="shared" si="16"/>
        <v>🍃Leaves</v>
      </c>
      <c r="K464" s="36" t="s">
        <v>23</v>
      </c>
      <c r="L464" s="6" t="str">
        <f t="shared" si="15"/>
        <v>☕Espresso</v>
      </c>
      <c r="M464" s="36" t="s">
        <v>41</v>
      </c>
      <c r="N464" s="36" t="s">
        <v>42</v>
      </c>
      <c r="O464" s="42">
        <v>76</v>
      </c>
      <c r="P464" s="42">
        <v>192</v>
      </c>
      <c r="Q464" s="36" t="s">
        <v>34</v>
      </c>
      <c r="R464" s="42">
        <v>70</v>
      </c>
      <c r="S464" s="42">
        <v>100</v>
      </c>
      <c r="T464" s="42">
        <v>60</v>
      </c>
      <c r="U464" s="37">
        <v>170</v>
      </c>
      <c r="V464" s="42">
        <v>52</v>
      </c>
      <c r="W464" s="36" t="s">
        <v>27</v>
      </c>
    </row>
    <row r="465" spans="1:23" x14ac:dyDescent="0.35">
      <c r="A465" s="36">
        <v>813</v>
      </c>
      <c r="B465" s="37">
        <v>94</v>
      </c>
      <c r="C465" s="38">
        <v>2</v>
      </c>
      <c r="D465" s="39">
        <v>41679</v>
      </c>
      <c r="E465" s="40">
        <v>41825</v>
      </c>
      <c r="F465" s="41">
        <v>694</v>
      </c>
      <c r="G465" s="21">
        <v>130</v>
      </c>
      <c r="H465" s="36" t="s">
        <v>21</v>
      </c>
      <c r="I465" s="36" t="s">
        <v>31</v>
      </c>
      <c r="J465" s="36" t="str">
        <f t="shared" si="16"/>
        <v>🍃Leaves</v>
      </c>
      <c r="K465" s="36" t="s">
        <v>23</v>
      </c>
      <c r="L465" s="6" t="str">
        <f t="shared" si="15"/>
        <v>☕Espresso</v>
      </c>
      <c r="M465" s="36" t="s">
        <v>41</v>
      </c>
      <c r="N465" s="36" t="s">
        <v>53</v>
      </c>
      <c r="O465" s="42">
        <v>22</v>
      </c>
      <c r="P465" s="42">
        <v>239</v>
      </c>
      <c r="Q465" s="36" t="s">
        <v>34</v>
      </c>
      <c r="R465" s="42">
        <v>90</v>
      </c>
      <c r="S465" s="42">
        <v>120</v>
      </c>
      <c r="T465" s="42">
        <v>20</v>
      </c>
      <c r="U465" s="37">
        <v>210</v>
      </c>
      <c r="V465" s="42">
        <v>115</v>
      </c>
      <c r="W465" s="36" t="s">
        <v>35</v>
      </c>
    </row>
    <row r="466" spans="1:23" x14ac:dyDescent="0.35">
      <c r="A466" s="36">
        <v>914</v>
      </c>
      <c r="B466" s="37">
        <v>121</v>
      </c>
      <c r="C466" s="38">
        <v>-110</v>
      </c>
      <c r="D466" s="39">
        <v>41707</v>
      </c>
      <c r="E466" s="40">
        <v>41826</v>
      </c>
      <c r="F466" s="41">
        <v>3385</v>
      </c>
      <c r="G466" s="21">
        <v>-60</v>
      </c>
      <c r="H466" s="36" t="s">
        <v>21</v>
      </c>
      <c r="I466" s="36" t="s">
        <v>31</v>
      </c>
      <c r="J466" s="36" t="str">
        <f t="shared" si="16"/>
        <v>🍃Leaves</v>
      </c>
      <c r="K466" s="36" t="s">
        <v>23</v>
      </c>
      <c r="L466" s="6" t="str">
        <f t="shared" si="15"/>
        <v>☕Espresso</v>
      </c>
      <c r="M466" s="36" t="s">
        <v>41</v>
      </c>
      <c r="N466" s="36" t="s">
        <v>53</v>
      </c>
      <c r="O466" s="42">
        <v>-300</v>
      </c>
      <c r="P466" s="42">
        <v>65</v>
      </c>
      <c r="Q466" s="36" t="s">
        <v>277</v>
      </c>
      <c r="R466" s="42">
        <v>110</v>
      </c>
      <c r="S466" s="42">
        <v>-60</v>
      </c>
      <c r="T466" s="42">
        <v>-190</v>
      </c>
      <c r="U466" s="37">
        <v>50</v>
      </c>
      <c r="V466" s="42">
        <v>142</v>
      </c>
      <c r="W466" s="36" t="s">
        <v>35</v>
      </c>
    </row>
    <row r="467" spans="1:23" x14ac:dyDescent="0.35">
      <c r="A467" s="36">
        <v>617</v>
      </c>
      <c r="B467" s="37">
        <v>181</v>
      </c>
      <c r="C467" s="38">
        <v>40</v>
      </c>
      <c r="D467" s="39">
        <v>41738</v>
      </c>
      <c r="E467" s="40">
        <v>41827</v>
      </c>
      <c r="F467" s="41">
        <v>1283</v>
      </c>
      <c r="G467" s="21">
        <v>182</v>
      </c>
      <c r="H467" s="36" t="s">
        <v>21</v>
      </c>
      <c r="I467" s="36" t="s">
        <v>31</v>
      </c>
      <c r="J467" s="36" t="str">
        <f t="shared" si="16"/>
        <v>🍃Leaves</v>
      </c>
      <c r="K467" s="36" t="s">
        <v>23</v>
      </c>
      <c r="L467" s="6" t="str">
        <f t="shared" si="15"/>
        <v>☕Espresso</v>
      </c>
      <c r="M467" s="36" t="s">
        <v>41</v>
      </c>
      <c r="N467" s="36" t="s">
        <v>221</v>
      </c>
      <c r="O467" s="42">
        <v>160</v>
      </c>
      <c r="P467" s="42">
        <v>387</v>
      </c>
      <c r="Q467" s="36" t="s">
        <v>76</v>
      </c>
      <c r="R467" s="42">
        <v>170</v>
      </c>
      <c r="S467" s="42">
        <v>180</v>
      </c>
      <c r="T467" s="42">
        <v>120</v>
      </c>
      <c r="U467" s="37">
        <v>350</v>
      </c>
      <c r="V467" s="42">
        <v>74</v>
      </c>
      <c r="W467" s="36" t="s">
        <v>35</v>
      </c>
    </row>
    <row r="468" spans="1:23" x14ac:dyDescent="0.35">
      <c r="A468" s="36">
        <v>917</v>
      </c>
      <c r="B468" s="37">
        <v>211</v>
      </c>
      <c r="C468" s="38">
        <v>175</v>
      </c>
      <c r="D468" s="39">
        <v>41768</v>
      </c>
      <c r="E468" s="40">
        <v>41828</v>
      </c>
      <c r="F468" s="41">
        <v>933</v>
      </c>
      <c r="G468" s="21">
        <v>464</v>
      </c>
      <c r="H468" s="36" t="s">
        <v>21</v>
      </c>
      <c r="I468" s="36" t="s">
        <v>31</v>
      </c>
      <c r="J468" s="36" t="str">
        <f t="shared" si="16"/>
        <v>🍃Leaves</v>
      </c>
      <c r="K468" s="36" t="s">
        <v>23</v>
      </c>
      <c r="L468" s="6" t="str">
        <f t="shared" si="15"/>
        <v>☕Espresso</v>
      </c>
      <c r="M468" s="36" t="s">
        <v>41</v>
      </c>
      <c r="N468" s="36" t="s">
        <v>221</v>
      </c>
      <c r="O468" s="42">
        <v>565</v>
      </c>
      <c r="P468" s="42">
        <v>719</v>
      </c>
      <c r="Q468" s="36" t="s">
        <v>277</v>
      </c>
      <c r="R468" s="42">
        <v>200</v>
      </c>
      <c r="S468" s="42">
        <v>460</v>
      </c>
      <c r="T468" s="42">
        <v>390</v>
      </c>
      <c r="U468" s="37">
        <v>660</v>
      </c>
      <c r="V468" s="42">
        <v>83</v>
      </c>
      <c r="W468" s="36" t="s">
        <v>35</v>
      </c>
    </row>
    <row r="469" spans="1:23" x14ac:dyDescent="0.35">
      <c r="A469" s="36">
        <v>386</v>
      </c>
      <c r="B469" s="37">
        <v>83</v>
      </c>
      <c r="C469" s="38">
        <v>16</v>
      </c>
      <c r="D469" s="39">
        <v>41982</v>
      </c>
      <c r="E469" s="40">
        <v>41829</v>
      </c>
      <c r="F469" s="41">
        <v>575</v>
      </c>
      <c r="G469" s="21">
        <v>112</v>
      </c>
      <c r="H469" s="36" t="s">
        <v>21</v>
      </c>
      <c r="I469" s="36" t="s">
        <v>31</v>
      </c>
      <c r="J469" s="36" t="str">
        <f t="shared" si="16"/>
        <v>🍃Leaves</v>
      </c>
      <c r="K469" s="36" t="s">
        <v>23</v>
      </c>
      <c r="L469" s="6" t="str">
        <f t="shared" si="15"/>
        <v>☕Espresso</v>
      </c>
      <c r="M469" s="36" t="s">
        <v>41</v>
      </c>
      <c r="N469" s="36" t="s">
        <v>42</v>
      </c>
      <c r="O469" s="42">
        <v>86</v>
      </c>
      <c r="P469" s="42">
        <v>208</v>
      </c>
      <c r="Q469" s="36" t="s">
        <v>34</v>
      </c>
      <c r="R469" s="42">
        <v>80</v>
      </c>
      <c r="S469" s="42">
        <v>110</v>
      </c>
      <c r="T469" s="42">
        <v>70</v>
      </c>
      <c r="U469" s="37">
        <v>190</v>
      </c>
      <c r="V469" s="42">
        <v>54</v>
      </c>
      <c r="W469" s="36" t="s">
        <v>27</v>
      </c>
    </row>
    <row r="470" spans="1:23" x14ac:dyDescent="0.35">
      <c r="A470" s="36">
        <v>305</v>
      </c>
      <c r="B470" s="37">
        <v>105</v>
      </c>
      <c r="C470" s="38">
        <v>1</v>
      </c>
      <c r="D470" s="36" t="s">
        <v>495</v>
      </c>
      <c r="E470" s="40">
        <v>41830</v>
      </c>
      <c r="F470" s="41">
        <v>716</v>
      </c>
      <c r="G470" s="21">
        <v>145</v>
      </c>
      <c r="H470" s="36" t="s">
        <v>21</v>
      </c>
      <c r="I470" s="36" t="s">
        <v>31</v>
      </c>
      <c r="J470" s="36" t="str">
        <f t="shared" si="16"/>
        <v>🍃Leaves</v>
      </c>
      <c r="K470" s="36" t="s">
        <v>23</v>
      </c>
      <c r="L470" s="6" t="str">
        <f t="shared" si="15"/>
        <v>☕Espresso</v>
      </c>
      <c r="M470" s="36" t="s">
        <v>41</v>
      </c>
      <c r="N470" s="36" t="s">
        <v>53</v>
      </c>
      <c r="O470" s="42">
        <v>31</v>
      </c>
      <c r="P470" s="42">
        <v>266</v>
      </c>
      <c r="Q470" s="36" t="s">
        <v>34</v>
      </c>
      <c r="R470" s="42">
        <v>100</v>
      </c>
      <c r="S470" s="42">
        <v>140</v>
      </c>
      <c r="T470" s="42">
        <v>30</v>
      </c>
      <c r="U470" s="37">
        <v>240</v>
      </c>
      <c r="V470" s="42">
        <v>124</v>
      </c>
      <c r="W470" s="36" t="s">
        <v>35</v>
      </c>
    </row>
    <row r="471" spans="1:23" x14ac:dyDescent="0.35">
      <c r="A471" s="36">
        <v>845</v>
      </c>
      <c r="B471" s="37">
        <v>135</v>
      </c>
      <c r="C471" s="38">
        <v>-122</v>
      </c>
      <c r="D471" s="36" t="s">
        <v>496</v>
      </c>
      <c r="E471" s="40">
        <v>41831</v>
      </c>
      <c r="F471" s="41">
        <v>3641</v>
      </c>
      <c r="G471" s="21">
        <v>-69</v>
      </c>
      <c r="H471" s="36" t="s">
        <v>21</v>
      </c>
      <c r="I471" s="36" t="s">
        <v>31</v>
      </c>
      <c r="J471" s="36" t="str">
        <f t="shared" si="16"/>
        <v>🍃Leaves</v>
      </c>
      <c r="K471" s="36" t="s">
        <v>23</v>
      </c>
      <c r="L471" s="6" t="str">
        <f t="shared" si="15"/>
        <v>☕Espresso</v>
      </c>
      <c r="M471" s="36" t="s">
        <v>41</v>
      </c>
      <c r="N471" s="36" t="s">
        <v>53</v>
      </c>
      <c r="O471" s="42">
        <v>-332</v>
      </c>
      <c r="P471" s="42">
        <v>70</v>
      </c>
      <c r="Q471" s="36" t="s">
        <v>277</v>
      </c>
      <c r="R471" s="42">
        <v>130</v>
      </c>
      <c r="S471" s="42">
        <v>-70</v>
      </c>
      <c r="T471" s="42">
        <v>-210</v>
      </c>
      <c r="U471" s="37">
        <v>60</v>
      </c>
      <c r="V471" s="42">
        <v>155</v>
      </c>
      <c r="W471" s="36" t="s">
        <v>35</v>
      </c>
    </row>
    <row r="472" spans="1:23" x14ac:dyDescent="0.35">
      <c r="A472" s="36">
        <v>857</v>
      </c>
      <c r="B472" s="37">
        <v>153</v>
      </c>
      <c r="C472" s="38">
        <v>49</v>
      </c>
      <c r="D472" s="36" t="s">
        <v>497</v>
      </c>
      <c r="E472" s="40">
        <v>41832</v>
      </c>
      <c r="F472" s="41">
        <v>1319</v>
      </c>
      <c r="G472" s="21">
        <v>153</v>
      </c>
      <c r="H472" s="36" t="s">
        <v>21</v>
      </c>
      <c r="I472" s="36" t="s">
        <v>31</v>
      </c>
      <c r="J472" s="36" t="str">
        <f t="shared" si="16"/>
        <v>🍃Leaves</v>
      </c>
      <c r="K472" s="36" t="s">
        <v>23</v>
      </c>
      <c r="L472" s="6" t="str">
        <f t="shared" si="15"/>
        <v>☕Espresso</v>
      </c>
      <c r="M472" s="36" t="s">
        <v>41</v>
      </c>
      <c r="N472" s="36" t="s">
        <v>221</v>
      </c>
      <c r="O472" s="42">
        <v>129</v>
      </c>
      <c r="P472" s="42">
        <v>326</v>
      </c>
      <c r="Q472" s="36" t="s">
        <v>76</v>
      </c>
      <c r="R472" s="42">
        <v>150</v>
      </c>
      <c r="S472" s="42">
        <v>140</v>
      </c>
      <c r="T472" s="42">
        <v>80</v>
      </c>
      <c r="U472" s="37">
        <v>290</v>
      </c>
      <c r="V472" s="42">
        <v>66</v>
      </c>
      <c r="W472" s="36" t="s">
        <v>35</v>
      </c>
    </row>
    <row r="473" spans="1:23" x14ac:dyDescent="0.35">
      <c r="A473" s="36">
        <v>518</v>
      </c>
      <c r="B473" s="37">
        <v>250</v>
      </c>
      <c r="C473" s="38">
        <v>143</v>
      </c>
      <c r="D473" s="36" t="s">
        <v>498</v>
      </c>
      <c r="E473" s="40">
        <v>41833</v>
      </c>
      <c r="F473" s="41">
        <v>723</v>
      </c>
      <c r="G473" s="21">
        <v>407</v>
      </c>
      <c r="H473" s="36" t="s">
        <v>21</v>
      </c>
      <c r="I473" s="36" t="s">
        <v>31</v>
      </c>
      <c r="J473" s="36" t="str">
        <f t="shared" si="16"/>
        <v>🍃Leaves</v>
      </c>
      <c r="K473" s="36" t="s">
        <v>23</v>
      </c>
      <c r="L473" s="6" t="str">
        <f t="shared" si="15"/>
        <v>☕Espresso</v>
      </c>
      <c r="M473" s="36" t="s">
        <v>41</v>
      </c>
      <c r="N473" s="36" t="s">
        <v>221</v>
      </c>
      <c r="O473" s="42">
        <v>463</v>
      </c>
      <c r="P473" s="42">
        <v>700</v>
      </c>
      <c r="Q473" s="36" t="s">
        <v>277</v>
      </c>
      <c r="R473" s="42">
        <v>240</v>
      </c>
      <c r="S473" s="42">
        <v>400</v>
      </c>
      <c r="T473" s="42">
        <v>320</v>
      </c>
      <c r="U473" s="37">
        <v>640</v>
      </c>
      <c r="V473" s="42">
        <v>95</v>
      </c>
      <c r="W473" s="36" t="s">
        <v>35</v>
      </c>
    </row>
    <row r="474" spans="1:23" x14ac:dyDescent="0.35">
      <c r="A474" s="36">
        <v>303</v>
      </c>
      <c r="B474" s="37">
        <v>72</v>
      </c>
      <c r="C474" s="38">
        <v>-74</v>
      </c>
      <c r="D474" s="36" t="s">
        <v>505</v>
      </c>
      <c r="E474" s="40">
        <v>41834</v>
      </c>
      <c r="F474" s="41">
        <v>650</v>
      </c>
      <c r="G474" s="21">
        <v>110</v>
      </c>
      <c r="H474" s="36" t="s">
        <v>21</v>
      </c>
      <c r="I474" s="36" t="s">
        <v>22</v>
      </c>
      <c r="J474" s="36" t="str">
        <f t="shared" si="16"/>
        <v>🍃Leaves</v>
      </c>
      <c r="K474" s="36" t="s">
        <v>23</v>
      </c>
      <c r="L474" s="6" t="str">
        <f t="shared" si="15"/>
        <v>☕Espresso</v>
      </c>
      <c r="M474" s="36" t="s">
        <v>41</v>
      </c>
      <c r="N474" s="36" t="s">
        <v>42</v>
      </c>
      <c r="O474" s="42">
        <v>56</v>
      </c>
      <c r="P474" s="42">
        <v>182</v>
      </c>
      <c r="Q474" s="36" t="s">
        <v>26</v>
      </c>
      <c r="R474" s="42">
        <v>100</v>
      </c>
      <c r="S474" s="42">
        <v>160</v>
      </c>
      <c r="T474" s="42">
        <v>130</v>
      </c>
      <c r="U474" s="37">
        <v>260</v>
      </c>
      <c r="V474" s="42">
        <v>54</v>
      </c>
      <c r="W474" s="36" t="s">
        <v>27</v>
      </c>
    </row>
    <row r="475" spans="1:23" x14ac:dyDescent="0.35">
      <c r="A475" s="36">
        <v>312</v>
      </c>
      <c r="B475" s="37">
        <v>239</v>
      </c>
      <c r="C475" s="38">
        <v>-151</v>
      </c>
      <c r="D475" s="36" t="s">
        <v>506</v>
      </c>
      <c r="E475" s="40">
        <v>41835</v>
      </c>
      <c r="F475" s="41">
        <v>1755</v>
      </c>
      <c r="G475" s="21">
        <v>239</v>
      </c>
      <c r="H475" s="36" t="s">
        <v>21</v>
      </c>
      <c r="I475" s="36" t="s">
        <v>22</v>
      </c>
      <c r="J475" s="36" t="str">
        <f t="shared" si="16"/>
        <v>🍃Leaves</v>
      </c>
      <c r="K475" s="36" t="s">
        <v>23</v>
      </c>
      <c r="L475" s="6" t="str">
        <f t="shared" si="15"/>
        <v>☕Espresso</v>
      </c>
      <c r="M475" s="36" t="s">
        <v>41</v>
      </c>
      <c r="N475" s="36" t="s">
        <v>42</v>
      </c>
      <c r="O475" s="42">
        <v>149</v>
      </c>
      <c r="P475" s="42">
        <v>478</v>
      </c>
      <c r="Q475" s="36" t="s">
        <v>81</v>
      </c>
      <c r="R475" s="42">
        <v>340</v>
      </c>
      <c r="S475" s="42">
        <v>370</v>
      </c>
      <c r="T475" s="42">
        <v>300</v>
      </c>
      <c r="U475" s="37">
        <v>710</v>
      </c>
      <c r="V475" s="42">
        <v>90</v>
      </c>
      <c r="W475" s="36" t="s">
        <v>27</v>
      </c>
    </row>
    <row r="476" spans="1:23" x14ac:dyDescent="0.35">
      <c r="A476" s="36">
        <v>614</v>
      </c>
      <c r="B476" s="37">
        <v>54</v>
      </c>
      <c r="C476" s="38">
        <v>-58</v>
      </c>
      <c r="D476" s="36" t="s">
        <v>507</v>
      </c>
      <c r="E476" s="40">
        <v>41836</v>
      </c>
      <c r="F476" s="41">
        <v>404</v>
      </c>
      <c r="G476" s="21">
        <v>66</v>
      </c>
      <c r="H476" s="36" t="s">
        <v>21</v>
      </c>
      <c r="I476" s="36" t="s">
        <v>22</v>
      </c>
      <c r="J476" s="36" t="str">
        <f t="shared" si="16"/>
        <v>🍃Leaves</v>
      </c>
      <c r="K476" s="36" t="s">
        <v>23</v>
      </c>
      <c r="L476" s="6" t="str">
        <f t="shared" si="15"/>
        <v>☕Espresso</v>
      </c>
      <c r="M476" s="36" t="s">
        <v>41</v>
      </c>
      <c r="N476" s="36" t="s">
        <v>42</v>
      </c>
      <c r="O476" s="42">
        <v>12</v>
      </c>
      <c r="P476" s="42">
        <v>120</v>
      </c>
      <c r="Q476" s="36" t="s">
        <v>156</v>
      </c>
      <c r="R476" s="42">
        <v>70</v>
      </c>
      <c r="S476" s="42">
        <v>100</v>
      </c>
      <c r="T476" s="42">
        <v>70</v>
      </c>
      <c r="U476" s="37">
        <v>170</v>
      </c>
      <c r="V476" s="42">
        <v>54</v>
      </c>
      <c r="W476" s="36" t="s">
        <v>27</v>
      </c>
    </row>
    <row r="477" spans="1:23" x14ac:dyDescent="0.35">
      <c r="A477" s="36">
        <v>303</v>
      </c>
      <c r="B477" s="37">
        <v>76</v>
      </c>
      <c r="C477" s="38">
        <v>-91</v>
      </c>
      <c r="D477" s="39">
        <v>41649</v>
      </c>
      <c r="E477" s="40">
        <v>41837</v>
      </c>
      <c r="F477" s="41">
        <v>580</v>
      </c>
      <c r="G477" s="21">
        <v>111</v>
      </c>
      <c r="H477" s="36" t="s">
        <v>21</v>
      </c>
      <c r="I477" s="36" t="s">
        <v>22</v>
      </c>
      <c r="J477" s="36" t="str">
        <f t="shared" si="16"/>
        <v>🍃Leaves</v>
      </c>
      <c r="K477" s="36" t="s">
        <v>23</v>
      </c>
      <c r="L477" s="6" t="str">
        <f t="shared" si="15"/>
        <v>☕Espresso</v>
      </c>
      <c r="M477" s="36" t="s">
        <v>41</v>
      </c>
      <c r="N477" s="36" t="s">
        <v>53</v>
      </c>
      <c r="O477" s="42">
        <v>79</v>
      </c>
      <c r="P477" s="42">
        <v>187</v>
      </c>
      <c r="Q477" s="36" t="s">
        <v>26</v>
      </c>
      <c r="R477" s="42">
        <v>100</v>
      </c>
      <c r="S477" s="42">
        <v>180</v>
      </c>
      <c r="T477" s="42">
        <v>170</v>
      </c>
      <c r="U477" s="37">
        <v>280</v>
      </c>
      <c r="V477" s="42">
        <v>32</v>
      </c>
      <c r="W477" s="36" t="s">
        <v>35</v>
      </c>
    </row>
    <row r="478" spans="1:23" x14ac:dyDescent="0.35">
      <c r="A478" s="36">
        <v>815</v>
      </c>
      <c r="B478" s="37">
        <v>257</v>
      </c>
      <c r="C478" s="38">
        <v>-196</v>
      </c>
      <c r="D478" s="39">
        <v>41680</v>
      </c>
      <c r="E478" s="40">
        <v>41838</v>
      </c>
      <c r="F478" s="41">
        <v>1662</v>
      </c>
      <c r="G478" s="21">
        <v>341</v>
      </c>
      <c r="H478" s="36" t="s">
        <v>21</v>
      </c>
      <c r="I478" s="36" t="s">
        <v>22</v>
      </c>
      <c r="J478" s="36" t="str">
        <f t="shared" si="16"/>
        <v>🍃Leaves</v>
      </c>
      <c r="K478" s="36" t="s">
        <v>23</v>
      </c>
      <c r="L478" s="6" t="str">
        <f t="shared" si="15"/>
        <v>☕Espresso</v>
      </c>
      <c r="M478" s="36" t="s">
        <v>41</v>
      </c>
      <c r="N478" s="36" t="s">
        <v>53</v>
      </c>
      <c r="O478" s="42">
        <v>224</v>
      </c>
      <c r="P478" s="42">
        <v>598</v>
      </c>
      <c r="Q478" s="36" t="s">
        <v>81</v>
      </c>
      <c r="R478" s="42">
        <v>370</v>
      </c>
      <c r="S478" s="42">
        <v>520</v>
      </c>
      <c r="T478" s="42">
        <v>420</v>
      </c>
      <c r="U478" s="37">
        <v>890</v>
      </c>
      <c r="V478" s="42">
        <v>117</v>
      </c>
      <c r="W478" s="36" t="s">
        <v>35</v>
      </c>
    </row>
    <row r="479" spans="1:23" x14ac:dyDescent="0.35">
      <c r="A479" s="36">
        <v>567</v>
      </c>
      <c r="B479" s="37">
        <v>161</v>
      </c>
      <c r="C479" s="38">
        <v>-98</v>
      </c>
      <c r="D479" s="39">
        <v>41708</v>
      </c>
      <c r="E479" s="40">
        <v>41839</v>
      </c>
      <c r="F479" s="41">
        <v>1267</v>
      </c>
      <c r="G479" s="21">
        <v>161</v>
      </c>
      <c r="H479" s="36" t="s">
        <v>21</v>
      </c>
      <c r="I479" s="36" t="s">
        <v>22</v>
      </c>
      <c r="J479" s="36" t="str">
        <f t="shared" si="16"/>
        <v>🍃Leaves</v>
      </c>
      <c r="K479" s="36" t="s">
        <v>23</v>
      </c>
      <c r="L479" s="6" t="str">
        <f t="shared" si="15"/>
        <v>☕Espresso</v>
      </c>
      <c r="M479" s="36" t="s">
        <v>41</v>
      </c>
      <c r="N479" s="36" t="s">
        <v>53</v>
      </c>
      <c r="O479" s="42">
        <v>92</v>
      </c>
      <c r="P479" s="42">
        <v>322</v>
      </c>
      <c r="Q479" s="36" t="s">
        <v>156</v>
      </c>
      <c r="R479" s="42">
        <v>230</v>
      </c>
      <c r="S479" s="42">
        <v>240</v>
      </c>
      <c r="T479" s="42">
        <v>190</v>
      </c>
      <c r="U479" s="37">
        <v>470</v>
      </c>
      <c r="V479" s="42">
        <v>69</v>
      </c>
      <c r="W479" s="36" t="s">
        <v>35</v>
      </c>
    </row>
    <row r="480" spans="1:23" x14ac:dyDescent="0.35">
      <c r="A480" s="36">
        <v>314</v>
      </c>
      <c r="B480" s="37">
        <v>40</v>
      </c>
      <c r="C480" s="38">
        <v>-54</v>
      </c>
      <c r="D480" s="36" t="s">
        <v>511</v>
      </c>
      <c r="E480" s="40">
        <v>41840</v>
      </c>
      <c r="F480" s="41">
        <v>881</v>
      </c>
      <c r="G480" s="21">
        <v>59</v>
      </c>
      <c r="H480" s="36" t="s">
        <v>39</v>
      </c>
      <c r="I480" s="36" t="s">
        <v>22</v>
      </c>
      <c r="J480" s="36" t="str">
        <f t="shared" si="16"/>
        <v>🍃Leaves</v>
      </c>
      <c r="K480" s="36" t="s">
        <v>23</v>
      </c>
      <c r="L480" s="6" t="str">
        <f t="shared" si="15"/>
        <v>☕Espresso</v>
      </c>
      <c r="M480" s="36" t="s">
        <v>41</v>
      </c>
      <c r="N480" s="36" t="s">
        <v>53</v>
      </c>
      <c r="O480" s="42">
        <v>36</v>
      </c>
      <c r="P480" s="42">
        <v>99</v>
      </c>
      <c r="Q480" s="36" t="s">
        <v>62</v>
      </c>
      <c r="R480" s="42">
        <v>50</v>
      </c>
      <c r="S480" s="42">
        <v>90</v>
      </c>
      <c r="T480" s="42">
        <v>90</v>
      </c>
      <c r="U480" s="37">
        <v>140</v>
      </c>
      <c r="V480" s="42">
        <v>23</v>
      </c>
      <c r="W480" s="36" t="s">
        <v>35</v>
      </c>
    </row>
    <row r="481" spans="1:23" x14ac:dyDescent="0.35">
      <c r="A481" s="36">
        <v>608</v>
      </c>
      <c r="B481" s="37">
        <v>80</v>
      </c>
      <c r="C481" s="38">
        <v>-72</v>
      </c>
      <c r="D481" s="36" t="s">
        <v>512</v>
      </c>
      <c r="E481" s="40">
        <v>41841</v>
      </c>
      <c r="F481" s="41">
        <v>1055</v>
      </c>
      <c r="G481" s="21">
        <v>94</v>
      </c>
      <c r="H481" s="36" t="s">
        <v>39</v>
      </c>
      <c r="I481" s="36" t="s">
        <v>22</v>
      </c>
      <c r="J481" s="36" t="str">
        <f t="shared" si="16"/>
        <v>🍃Leaves</v>
      </c>
      <c r="K481" s="36" t="s">
        <v>23</v>
      </c>
      <c r="L481" s="6" t="str">
        <f t="shared" si="15"/>
        <v>☕Espresso</v>
      </c>
      <c r="M481" s="36" t="s">
        <v>41</v>
      </c>
      <c r="N481" s="36" t="s">
        <v>53</v>
      </c>
      <c r="O481" s="42">
        <v>48</v>
      </c>
      <c r="P481" s="42">
        <v>174</v>
      </c>
      <c r="Q481" s="36" t="s">
        <v>64</v>
      </c>
      <c r="R481" s="42">
        <v>110</v>
      </c>
      <c r="S481" s="42">
        <v>140</v>
      </c>
      <c r="T481" s="42">
        <v>120</v>
      </c>
      <c r="U481" s="37">
        <v>250</v>
      </c>
      <c r="V481" s="42">
        <v>46</v>
      </c>
      <c r="W481" s="36" t="s">
        <v>35</v>
      </c>
    </row>
    <row r="482" spans="1:23" x14ac:dyDescent="0.35">
      <c r="A482" s="36">
        <v>303</v>
      </c>
      <c r="B482" s="37">
        <v>75</v>
      </c>
      <c r="C482" s="38">
        <v>-42</v>
      </c>
      <c r="D482" s="36" t="s">
        <v>521</v>
      </c>
      <c r="E482" s="40">
        <v>41842</v>
      </c>
      <c r="F482" s="41">
        <v>659</v>
      </c>
      <c r="G482" s="21">
        <v>114</v>
      </c>
      <c r="H482" s="36" t="s">
        <v>21</v>
      </c>
      <c r="I482" s="36" t="s">
        <v>22</v>
      </c>
      <c r="J482" s="36" t="str">
        <f t="shared" si="16"/>
        <v>🍃Leaves</v>
      </c>
      <c r="K482" s="36" t="s">
        <v>23</v>
      </c>
      <c r="L482" s="6" t="str">
        <f t="shared" si="15"/>
        <v>☕Espresso</v>
      </c>
      <c r="M482" s="36" t="s">
        <v>41</v>
      </c>
      <c r="N482" s="36" t="s">
        <v>42</v>
      </c>
      <c r="O482" s="42">
        <v>58</v>
      </c>
      <c r="P482" s="42">
        <v>189</v>
      </c>
      <c r="Q482" s="36" t="s">
        <v>26</v>
      </c>
      <c r="R482" s="42">
        <v>90</v>
      </c>
      <c r="S482" s="42">
        <v>150</v>
      </c>
      <c r="T482" s="42">
        <v>100</v>
      </c>
      <c r="U482" s="37">
        <v>240</v>
      </c>
      <c r="V482" s="42">
        <v>56</v>
      </c>
      <c r="W482" s="36" t="s">
        <v>27</v>
      </c>
    </row>
    <row r="483" spans="1:23" x14ac:dyDescent="0.35">
      <c r="A483" s="36">
        <v>847</v>
      </c>
      <c r="B483" s="37">
        <v>211</v>
      </c>
      <c r="C483" s="38">
        <v>-71</v>
      </c>
      <c r="D483" s="36" t="s">
        <v>522</v>
      </c>
      <c r="E483" s="40">
        <v>41843</v>
      </c>
      <c r="F483" s="41">
        <v>1778</v>
      </c>
      <c r="G483" s="21">
        <v>212</v>
      </c>
      <c r="H483" s="36" t="s">
        <v>21</v>
      </c>
      <c r="I483" s="36" t="s">
        <v>22</v>
      </c>
      <c r="J483" s="36" t="str">
        <f t="shared" si="16"/>
        <v>🍃Leaves</v>
      </c>
      <c r="K483" s="36" t="s">
        <v>23</v>
      </c>
      <c r="L483" s="6" t="str">
        <f t="shared" si="15"/>
        <v>☕Espresso</v>
      </c>
      <c r="M483" s="36" t="s">
        <v>41</v>
      </c>
      <c r="N483" s="36" t="s">
        <v>42</v>
      </c>
      <c r="O483" s="42">
        <v>129</v>
      </c>
      <c r="P483" s="42">
        <v>423</v>
      </c>
      <c r="Q483" s="36" t="s">
        <v>81</v>
      </c>
      <c r="R483" s="42">
        <v>270</v>
      </c>
      <c r="S483" s="42">
        <v>270</v>
      </c>
      <c r="T483" s="42">
        <v>200</v>
      </c>
      <c r="U483" s="37">
        <v>540</v>
      </c>
      <c r="V483" s="42">
        <v>83</v>
      </c>
      <c r="W483" s="36" t="s">
        <v>27</v>
      </c>
    </row>
    <row r="484" spans="1:23" x14ac:dyDescent="0.35">
      <c r="A484" s="36">
        <v>303</v>
      </c>
      <c r="B484" s="37">
        <v>50</v>
      </c>
      <c r="C484" s="38">
        <v>-22</v>
      </c>
      <c r="D484" s="36" t="s">
        <v>525</v>
      </c>
      <c r="E484" s="40">
        <v>41844</v>
      </c>
      <c r="F484" s="41">
        <v>589</v>
      </c>
      <c r="G484" s="21">
        <v>73</v>
      </c>
      <c r="H484" s="36" t="s">
        <v>21</v>
      </c>
      <c r="I484" s="36" t="s">
        <v>22</v>
      </c>
      <c r="J484" s="36" t="str">
        <f t="shared" si="16"/>
        <v>🍃Leaves</v>
      </c>
      <c r="K484" s="36" t="s">
        <v>23</v>
      </c>
      <c r="L484" s="6" t="str">
        <f t="shared" si="15"/>
        <v>☕Espresso</v>
      </c>
      <c r="M484" s="36" t="s">
        <v>41</v>
      </c>
      <c r="N484" s="36" t="s">
        <v>53</v>
      </c>
      <c r="O484" s="42">
        <v>48</v>
      </c>
      <c r="P484" s="42">
        <v>123</v>
      </c>
      <c r="Q484" s="36" t="s">
        <v>26</v>
      </c>
      <c r="R484" s="42">
        <v>60</v>
      </c>
      <c r="S484" s="42">
        <v>90</v>
      </c>
      <c r="T484" s="42">
        <v>70</v>
      </c>
      <c r="U484" s="37">
        <v>150</v>
      </c>
      <c r="V484" s="42">
        <v>25</v>
      </c>
      <c r="W484" s="36" t="s">
        <v>35</v>
      </c>
    </row>
    <row r="485" spans="1:23" x14ac:dyDescent="0.35">
      <c r="A485" s="36">
        <v>224</v>
      </c>
      <c r="B485" s="37">
        <v>228</v>
      </c>
      <c r="C485" s="38">
        <v>-94</v>
      </c>
      <c r="D485" s="36" t="s">
        <v>526</v>
      </c>
      <c r="E485" s="40">
        <v>41845</v>
      </c>
      <c r="F485" s="41">
        <v>1691</v>
      </c>
      <c r="G485" s="21">
        <v>304</v>
      </c>
      <c r="H485" s="36" t="s">
        <v>21</v>
      </c>
      <c r="I485" s="36" t="s">
        <v>22</v>
      </c>
      <c r="J485" s="36" t="str">
        <f t="shared" si="16"/>
        <v>🍃Leaves</v>
      </c>
      <c r="K485" s="36" t="s">
        <v>23</v>
      </c>
      <c r="L485" s="6" t="str">
        <f t="shared" si="15"/>
        <v>☕Espresso</v>
      </c>
      <c r="M485" s="36" t="s">
        <v>41</v>
      </c>
      <c r="N485" s="36" t="s">
        <v>53</v>
      </c>
      <c r="O485" s="42">
        <v>196</v>
      </c>
      <c r="P485" s="42">
        <v>532</v>
      </c>
      <c r="Q485" s="36" t="s">
        <v>81</v>
      </c>
      <c r="R485" s="42">
        <v>290</v>
      </c>
      <c r="S485" s="42">
        <v>390</v>
      </c>
      <c r="T485" s="42">
        <v>290</v>
      </c>
      <c r="U485" s="37">
        <v>680</v>
      </c>
      <c r="V485" s="42">
        <v>108</v>
      </c>
      <c r="W485" s="36" t="s">
        <v>35</v>
      </c>
    </row>
    <row r="486" spans="1:23" x14ac:dyDescent="0.35">
      <c r="A486" s="36">
        <v>440</v>
      </c>
      <c r="B486" s="37">
        <v>181</v>
      </c>
      <c r="C486" s="38">
        <v>-63</v>
      </c>
      <c r="D486" s="36" t="s">
        <v>527</v>
      </c>
      <c r="E486" s="40">
        <v>41846</v>
      </c>
      <c r="F486" s="41">
        <v>1283</v>
      </c>
      <c r="G486" s="21">
        <v>182</v>
      </c>
      <c r="H486" s="36" t="s">
        <v>21</v>
      </c>
      <c r="I486" s="36" t="s">
        <v>22</v>
      </c>
      <c r="J486" s="36" t="str">
        <f t="shared" si="16"/>
        <v>🍃Leaves</v>
      </c>
      <c r="K486" s="36" t="s">
        <v>23</v>
      </c>
      <c r="L486" s="6" t="str">
        <f t="shared" si="15"/>
        <v>☕Espresso</v>
      </c>
      <c r="M486" s="36" t="s">
        <v>41</v>
      </c>
      <c r="N486" s="36" t="s">
        <v>53</v>
      </c>
      <c r="O486" s="42">
        <v>107</v>
      </c>
      <c r="P486" s="42">
        <v>363</v>
      </c>
      <c r="Q486" s="36" t="s">
        <v>156</v>
      </c>
      <c r="R486" s="42">
        <v>230</v>
      </c>
      <c r="S486" s="42">
        <v>230</v>
      </c>
      <c r="T486" s="42">
        <v>170</v>
      </c>
      <c r="U486" s="37">
        <v>460</v>
      </c>
      <c r="V486" s="42">
        <v>75</v>
      </c>
      <c r="W486" s="36" t="s">
        <v>35</v>
      </c>
    </row>
    <row r="487" spans="1:23" x14ac:dyDescent="0.35">
      <c r="A487" s="36">
        <v>314</v>
      </c>
      <c r="B487" s="37">
        <v>54</v>
      </c>
      <c r="C487" s="38">
        <v>-29</v>
      </c>
      <c r="D487" s="39">
        <v>41984</v>
      </c>
      <c r="E487" s="40">
        <v>41847</v>
      </c>
      <c r="F487" s="41">
        <v>885</v>
      </c>
      <c r="G487" s="21">
        <v>78</v>
      </c>
      <c r="H487" s="36" t="s">
        <v>39</v>
      </c>
      <c r="I487" s="36" t="s">
        <v>22</v>
      </c>
      <c r="J487" s="36" t="str">
        <f t="shared" si="16"/>
        <v>🍃Leaves</v>
      </c>
      <c r="K487" s="36" t="s">
        <v>23</v>
      </c>
      <c r="L487" s="6" t="str">
        <f t="shared" si="15"/>
        <v>☕Espresso</v>
      </c>
      <c r="M487" s="36" t="s">
        <v>41</v>
      </c>
      <c r="N487" s="36" t="s">
        <v>53</v>
      </c>
      <c r="O487" s="42">
        <v>51</v>
      </c>
      <c r="P487" s="42">
        <v>132</v>
      </c>
      <c r="Q487" s="36" t="s">
        <v>62</v>
      </c>
      <c r="R487" s="42">
        <v>60</v>
      </c>
      <c r="S487" s="42">
        <v>100</v>
      </c>
      <c r="T487" s="42">
        <v>80</v>
      </c>
      <c r="U487" s="37">
        <v>160</v>
      </c>
      <c r="V487" s="42">
        <v>27</v>
      </c>
      <c r="W487" s="36" t="s">
        <v>35</v>
      </c>
    </row>
    <row r="488" spans="1:23" x14ac:dyDescent="0.35">
      <c r="A488" s="36">
        <v>920</v>
      </c>
      <c r="B488" s="37">
        <v>75</v>
      </c>
      <c r="C488" s="38">
        <v>-25</v>
      </c>
      <c r="D488" s="36" t="s">
        <v>529</v>
      </c>
      <c r="E488" s="40">
        <v>41848</v>
      </c>
      <c r="F488" s="41">
        <v>1063</v>
      </c>
      <c r="G488" s="21">
        <v>89</v>
      </c>
      <c r="H488" s="36" t="s">
        <v>39</v>
      </c>
      <c r="I488" s="36" t="s">
        <v>22</v>
      </c>
      <c r="J488" s="36" t="str">
        <f t="shared" si="16"/>
        <v>🍃Leaves</v>
      </c>
      <c r="K488" s="36" t="s">
        <v>23</v>
      </c>
      <c r="L488" s="6" t="str">
        <f t="shared" si="15"/>
        <v>☕Espresso</v>
      </c>
      <c r="M488" s="36" t="s">
        <v>41</v>
      </c>
      <c r="N488" s="36" t="s">
        <v>53</v>
      </c>
      <c r="O488" s="42">
        <v>45</v>
      </c>
      <c r="P488" s="42">
        <v>164</v>
      </c>
      <c r="Q488" s="36" t="s">
        <v>64</v>
      </c>
      <c r="R488" s="42">
        <v>90</v>
      </c>
      <c r="S488" s="42">
        <v>110</v>
      </c>
      <c r="T488" s="42">
        <v>70</v>
      </c>
      <c r="U488" s="37">
        <v>200</v>
      </c>
      <c r="V488" s="42">
        <v>44</v>
      </c>
      <c r="W488" s="36" t="s">
        <v>35</v>
      </c>
    </row>
    <row r="489" spans="1:23" x14ac:dyDescent="0.35">
      <c r="A489" s="36">
        <v>970</v>
      </c>
      <c r="B489" s="37">
        <v>67</v>
      </c>
      <c r="C489" s="38">
        <v>-33</v>
      </c>
      <c r="D489" s="36" t="s">
        <v>536</v>
      </c>
      <c r="E489" s="40">
        <v>41849</v>
      </c>
      <c r="F489" s="41">
        <v>677</v>
      </c>
      <c r="G489" s="21">
        <v>101</v>
      </c>
      <c r="H489" s="36" t="s">
        <v>21</v>
      </c>
      <c r="I489" s="36" t="s">
        <v>22</v>
      </c>
      <c r="J489" s="36" t="str">
        <f t="shared" si="16"/>
        <v>🍃Leaves</v>
      </c>
      <c r="K489" s="36" t="s">
        <v>23</v>
      </c>
      <c r="L489" s="6" t="str">
        <f t="shared" si="15"/>
        <v>☕Espresso</v>
      </c>
      <c r="M489" s="36" t="s">
        <v>41</v>
      </c>
      <c r="N489" s="36" t="s">
        <v>42</v>
      </c>
      <c r="O489" s="42">
        <v>47</v>
      </c>
      <c r="P489" s="42">
        <v>168</v>
      </c>
      <c r="Q489" s="36" t="s">
        <v>26</v>
      </c>
      <c r="R489" s="42">
        <v>80</v>
      </c>
      <c r="S489" s="42">
        <v>130</v>
      </c>
      <c r="T489" s="42">
        <v>80</v>
      </c>
      <c r="U489" s="37">
        <v>210</v>
      </c>
      <c r="V489" s="42">
        <v>54</v>
      </c>
      <c r="W489" s="36" t="s">
        <v>27</v>
      </c>
    </row>
    <row r="490" spans="1:23" x14ac:dyDescent="0.35">
      <c r="A490" s="36">
        <v>630</v>
      </c>
      <c r="B490" s="37">
        <v>250</v>
      </c>
      <c r="C490" s="38">
        <v>-83</v>
      </c>
      <c r="D490" s="36" t="s">
        <v>537</v>
      </c>
      <c r="E490" s="40">
        <v>41850</v>
      </c>
      <c r="F490" s="41">
        <v>1820</v>
      </c>
      <c r="G490" s="21">
        <v>251</v>
      </c>
      <c r="H490" s="36" t="s">
        <v>21</v>
      </c>
      <c r="I490" s="36" t="s">
        <v>22</v>
      </c>
      <c r="J490" s="36" t="str">
        <f t="shared" si="16"/>
        <v>🍃Leaves</v>
      </c>
      <c r="K490" s="36" t="s">
        <v>23</v>
      </c>
      <c r="L490" s="6" t="str">
        <f t="shared" si="15"/>
        <v>☕Espresso</v>
      </c>
      <c r="M490" s="36" t="s">
        <v>41</v>
      </c>
      <c r="N490" s="36" t="s">
        <v>42</v>
      </c>
      <c r="O490" s="42">
        <v>157</v>
      </c>
      <c r="P490" s="42">
        <v>501</v>
      </c>
      <c r="Q490" s="36" t="s">
        <v>81</v>
      </c>
      <c r="R490" s="42">
        <v>320</v>
      </c>
      <c r="S490" s="42">
        <v>320</v>
      </c>
      <c r="T490" s="42">
        <v>240</v>
      </c>
      <c r="U490" s="37">
        <v>640</v>
      </c>
      <c r="V490" s="42">
        <v>94</v>
      </c>
      <c r="W490" s="36" t="s">
        <v>27</v>
      </c>
    </row>
    <row r="491" spans="1:23" x14ac:dyDescent="0.35">
      <c r="A491" s="36">
        <v>970</v>
      </c>
      <c r="B491" s="37">
        <v>54</v>
      </c>
      <c r="C491" s="38">
        <v>-37</v>
      </c>
      <c r="D491" s="36" t="s">
        <v>540</v>
      </c>
      <c r="E491" s="40">
        <v>41851</v>
      </c>
      <c r="F491" s="41">
        <v>601</v>
      </c>
      <c r="G491" s="21">
        <v>79</v>
      </c>
      <c r="H491" s="36" t="s">
        <v>21</v>
      </c>
      <c r="I491" s="36" t="s">
        <v>22</v>
      </c>
      <c r="J491" s="36" t="str">
        <f t="shared" si="16"/>
        <v>🍃Leaves</v>
      </c>
      <c r="K491" s="36" t="s">
        <v>23</v>
      </c>
      <c r="L491" s="6" t="str">
        <f t="shared" si="15"/>
        <v>☕Espresso</v>
      </c>
      <c r="M491" s="36" t="s">
        <v>41</v>
      </c>
      <c r="N491" s="36" t="s">
        <v>53</v>
      </c>
      <c r="O491" s="42">
        <v>53</v>
      </c>
      <c r="P491" s="42">
        <v>133</v>
      </c>
      <c r="Q491" s="36" t="s">
        <v>26</v>
      </c>
      <c r="R491" s="42">
        <v>60</v>
      </c>
      <c r="S491" s="42">
        <v>110</v>
      </c>
      <c r="T491" s="42">
        <v>90</v>
      </c>
      <c r="U491" s="37">
        <v>170</v>
      </c>
      <c r="V491" s="42">
        <v>26</v>
      </c>
      <c r="W491" s="36" t="s">
        <v>35</v>
      </c>
    </row>
    <row r="492" spans="1:23" x14ac:dyDescent="0.35">
      <c r="A492" s="36">
        <v>815</v>
      </c>
      <c r="B492" s="37">
        <v>247</v>
      </c>
      <c r="C492" s="38">
        <v>-104</v>
      </c>
      <c r="D492" s="36" t="s">
        <v>541</v>
      </c>
      <c r="E492" s="40">
        <v>41852</v>
      </c>
      <c r="F492" s="41">
        <v>1744</v>
      </c>
      <c r="G492" s="21">
        <v>329</v>
      </c>
      <c r="H492" s="36" t="s">
        <v>21</v>
      </c>
      <c r="I492" s="36" t="s">
        <v>22</v>
      </c>
      <c r="J492" s="36" t="str">
        <f t="shared" si="16"/>
        <v>🍃Leaves</v>
      </c>
      <c r="K492" s="36" t="s">
        <v>23</v>
      </c>
      <c r="L492" s="6" t="str">
        <f t="shared" si="15"/>
        <v>☕Espresso</v>
      </c>
      <c r="M492" s="36" t="s">
        <v>41</v>
      </c>
      <c r="N492" s="36" t="s">
        <v>53</v>
      </c>
      <c r="O492" s="42">
        <v>216</v>
      </c>
      <c r="P492" s="42">
        <v>576</v>
      </c>
      <c r="Q492" s="36" t="s">
        <v>81</v>
      </c>
      <c r="R492" s="42">
        <v>310</v>
      </c>
      <c r="S492" s="42">
        <v>420</v>
      </c>
      <c r="T492" s="42">
        <v>320</v>
      </c>
      <c r="U492" s="37">
        <v>730</v>
      </c>
      <c r="V492" s="42">
        <v>113</v>
      </c>
      <c r="W492" s="36" t="s">
        <v>35</v>
      </c>
    </row>
    <row r="493" spans="1:23" x14ac:dyDescent="0.35">
      <c r="A493" s="36">
        <v>740</v>
      </c>
      <c r="B493" s="37">
        <v>153</v>
      </c>
      <c r="C493" s="38">
        <v>-53</v>
      </c>
      <c r="D493" s="36" t="s">
        <v>542</v>
      </c>
      <c r="E493" s="40">
        <v>41853</v>
      </c>
      <c r="F493" s="41">
        <v>1319</v>
      </c>
      <c r="G493" s="21">
        <v>153</v>
      </c>
      <c r="H493" s="36" t="s">
        <v>21</v>
      </c>
      <c r="I493" s="36" t="s">
        <v>22</v>
      </c>
      <c r="J493" s="36" t="str">
        <f t="shared" si="16"/>
        <v>🍃Leaves</v>
      </c>
      <c r="K493" s="36" t="s">
        <v>23</v>
      </c>
      <c r="L493" s="6" t="str">
        <f t="shared" si="15"/>
        <v>☕Espresso</v>
      </c>
      <c r="M493" s="36" t="s">
        <v>41</v>
      </c>
      <c r="N493" s="36" t="s">
        <v>53</v>
      </c>
      <c r="O493" s="42">
        <v>87</v>
      </c>
      <c r="P493" s="42">
        <v>306</v>
      </c>
      <c r="Q493" s="36" t="s">
        <v>156</v>
      </c>
      <c r="R493" s="42">
        <v>190</v>
      </c>
      <c r="S493" s="42">
        <v>200</v>
      </c>
      <c r="T493" s="42">
        <v>140</v>
      </c>
      <c r="U493" s="37">
        <v>390</v>
      </c>
      <c r="V493" s="42">
        <v>66</v>
      </c>
      <c r="W493" s="36" t="s">
        <v>35</v>
      </c>
    </row>
    <row r="494" spans="1:23" x14ac:dyDescent="0.35">
      <c r="A494" s="36">
        <v>314</v>
      </c>
      <c r="B494" s="37">
        <v>50</v>
      </c>
      <c r="C494" s="38">
        <v>-22</v>
      </c>
      <c r="D494" s="39">
        <v>41832</v>
      </c>
      <c r="E494" s="40">
        <v>41854</v>
      </c>
      <c r="F494" s="41">
        <v>898</v>
      </c>
      <c r="G494" s="21">
        <v>73</v>
      </c>
      <c r="H494" s="36" t="s">
        <v>39</v>
      </c>
      <c r="I494" s="36" t="s">
        <v>22</v>
      </c>
      <c r="J494" s="36" t="str">
        <f t="shared" si="16"/>
        <v>🍃Leaves</v>
      </c>
      <c r="K494" s="36" t="s">
        <v>23</v>
      </c>
      <c r="L494" s="6" t="str">
        <f t="shared" si="15"/>
        <v>☕Espresso</v>
      </c>
      <c r="M494" s="36" t="s">
        <v>41</v>
      </c>
      <c r="N494" s="36" t="s">
        <v>53</v>
      </c>
      <c r="O494" s="42">
        <v>48</v>
      </c>
      <c r="P494" s="42">
        <v>123</v>
      </c>
      <c r="Q494" s="36" t="s">
        <v>62</v>
      </c>
      <c r="R494" s="42">
        <v>60</v>
      </c>
      <c r="S494" s="42">
        <v>90</v>
      </c>
      <c r="T494" s="42">
        <v>70</v>
      </c>
      <c r="U494" s="37">
        <v>150</v>
      </c>
      <c r="V494" s="42">
        <v>25</v>
      </c>
      <c r="W494" s="36" t="s">
        <v>35</v>
      </c>
    </row>
    <row r="495" spans="1:23" x14ac:dyDescent="0.35">
      <c r="A495" s="36">
        <v>715</v>
      </c>
      <c r="B495" s="37">
        <v>80</v>
      </c>
      <c r="C495" s="38">
        <v>-30</v>
      </c>
      <c r="D495" s="39">
        <v>41863</v>
      </c>
      <c r="E495" s="40">
        <v>41855</v>
      </c>
      <c r="F495" s="41">
        <v>1079</v>
      </c>
      <c r="G495" s="21">
        <v>96</v>
      </c>
      <c r="H495" s="36" t="s">
        <v>39</v>
      </c>
      <c r="I495" s="36" t="s">
        <v>22</v>
      </c>
      <c r="J495" s="36" t="str">
        <f t="shared" si="16"/>
        <v>🍃Leaves</v>
      </c>
      <c r="K495" s="36" t="s">
        <v>23</v>
      </c>
      <c r="L495" s="6" t="str">
        <f t="shared" si="15"/>
        <v>☕Espresso</v>
      </c>
      <c r="M495" s="36" t="s">
        <v>41</v>
      </c>
      <c r="N495" s="36" t="s">
        <v>53</v>
      </c>
      <c r="O495" s="42">
        <v>50</v>
      </c>
      <c r="P495" s="42">
        <v>176</v>
      </c>
      <c r="Q495" s="36" t="s">
        <v>64</v>
      </c>
      <c r="R495" s="42">
        <v>100</v>
      </c>
      <c r="S495" s="42">
        <v>120</v>
      </c>
      <c r="T495" s="42">
        <v>80</v>
      </c>
      <c r="U495" s="37">
        <v>220</v>
      </c>
      <c r="V495" s="42">
        <v>46</v>
      </c>
      <c r="W495" s="36" t="s">
        <v>35</v>
      </c>
    </row>
    <row r="496" spans="1:23" x14ac:dyDescent="0.35">
      <c r="A496" s="36">
        <v>970</v>
      </c>
      <c r="B496" s="37">
        <v>72</v>
      </c>
      <c r="C496" s="38">
        <v>-47</v>
      </c>
      <c r="D496" s="36" t="s">
        <v>550</v>
      </c>
      <c r="E496" s="40">
        <v>41856</v>
      </c>
      <c r="F496" s="41">
        <v>650</v>
      </c>
      <c r="G496" s="21">
        <v>110</v>
      </c>
      <c r="H496" s="36" t="s">
        <v>21</v>
      </c>
      <c r="I496" s="36" t="s">
        <v>22</v>
      </c>
      <c r="J496" s="36" t="str">
        <f t="shared" si="16"/>
        <v>🍃Leaves</v>
      </c>
      <c r="K496" s="36" t="s">
        <v>23</v>
      </c>
      <c r="L496" s="6" t="str">
        <f t="shared" si="15"/>
        <v>☕Espresso</v>
      </c>
      <c r="M496" s="36" t="s">
        <v>41</v>
      </c>
      <c r="N496" s="36" t="s">
        <v>42</v>
      </c>
      <c r="O496" s="42">
        <v>83</v>
      </c>
      <c r="P496" s="42">
        <v>194</v>
      </c>
      <c r="Q496" s="36" t="s">
        <v>26</v>
      </c>
      <c r="R496" s="42">
        <v>100</v>
      </c>
      <c r="S496" s="42">
        <v>160</v>
      </c>
      <c r="T496" s="42">
        <v>130</v>
      </c>
      <c r="U496" s="37">
        <v>260</v>
      </c>
      <c r="V496" s="42">
        <v>54</v>
      </c>
      <c r="W496" s="36" t="s">
        <v>27</v>
      </c>
    </row>
    <row r="497" spans="1:23" x14ac:dyDescent="0.35">
      <c r="A497" s="36">
        <v>773</v>
      </c>
      <c r="B497" s="37">
        <v>239</v>
      </c>
      <c r="C497" s="38">
        <v>-79</v>
      </c>
      <c r="D497" s="36" t="s">
        <v>551</v>
      </c>
      <c r="E497" s="40">
        <v>41857</v>
      </c>
      <c r="F497" s="41">
        <v>1755</v>
      </c>
      <c r="G497" s="21">
        <v>239</v>
      </c>
      <c r="H497" s="36" t="s">
        <v>21</v>
      </c>
      <c r="I497" s="36" t="s">
        <v>22</v>
      </c>
      <c r="J497" s="36" t="str">
        <f t="shared" si="16"/>
        <v>🍃Leaves</v>
      </c>
      <c r="K497" s="36" t="s">
        <v>23</v>
      </c>
      <c r="L497" s="6" t="str">
        <f t="shared" si="15"/>
        <v>☕Espresso</v>
      </c>
      <c r="M497" s="36" t="s">
        <v>41</v>
      </c>
      <c r="N497" s="36" t="s">
        <v>42</v>
      </c>
      <c r="O497" s="42">
        <v>221</v>
      </c>
      <c r="P497" s="42">
        <v>509</v>
      </c>
      <c r="Q497" s="36" t="s">
        <v>81</v>
      </c>
      <c r="R497" s="42">
        <v>340</v>
      </c>
      <c r="S497" s="42">
        <v>370</v>
      </c>
      <c r="T497" s="42">
        <v>300</v>
      </c>
      <c r="U497" s="37">
        <v>710</v>
      </c>
      <c r="V497" s="42">
        <v>90</v>
      </c>
      <c r="W497" s="36" t="s">
        <v>27</v>
      </c>
    </row>
    <row r="498" spans="1:23" x14ac:dyDescent="0.35">
      <c r="A498" s="36">
        <v>419</v>
      </c>
      <c r="B498" s="37">
        <v>54</v>
      </c>
      <c r="C498" s="38">
        <v>-52</v>
      </c>
      <c r="D498" s="36" t="s">
        <v>552</v>
      </c>
      <c r="E498" s="40">
        <v>41858</v>
      </c>
      <c r="F498" s="41">
        <v>404</v>
      </c>
      <c r="G498" s="21">
        <v>66</v>
      </c>
      <c r="H498" s="36" t="s">
        <v>21</v>
      </c>
      <c r="I498" s="36" t="s">
        <v>22</v>
      </c>
      <c r="J498" s="36" t="str">
        <f t="shared" si="16"/>
        <v>🍃Leaves</v>
      </c>
      <c r="K498" s="36" t="s">
        <v>23</v>
      </c>
      <c r="L498" s="6" t="str">
        <f t="shared" si="15"/>
        <v>☕Espresso</v>
      </c>
      <c r="M498" s="36" t="s">
        <v>41</v>
      </c>
      <c r="N498" s="36" t="s">
        <v>42</v>
      </c>
      <c r="O498" s="42">
        <v>18</v>
      </c>
      <c r="P498" s="42">
        <v>128</v>
      </c>
      <c r="Q498" s="36" t="s">
        <v>156</v>
      </c>
      <c r="R498" s="42">
        <v>70</v>
      </c>
      <c r="S498" s="42">
        <v>100</v>
      </c>
      <c r="T498" s="42">
        <v>70</v>
      </c>
      <c r="U498" s="37">
        <v>170</v>
      </c>
      <c r="V498" s="42">
        <v>54</v>
      </c>
      <c r="W498" s="36" t="s">
        <v>27</v>
      </c>
    </row>
    <row r="499" spans="1:23" x14ac:dyDescent="0.35">
      <c r="A499" s="36">
        <v>970</v>
      </c>
      <c r="B499" s="37">
        <v>76</v>
      </c>
      <c r="C499" s="38">
        <v>-53</v>
      </c>
      <c r="D499" s="36" t="s">
        <v>555</v>
      </c>
      <c r="E499" s="40">
        <v>41859</v>
      </c>
      <c r="F499" s="41">
        <v>580</v>
      </c>
      <c r="G499" s="21">
        <v>111</v>
      </c>
      <c r="H499" s="36" t="s">
        <v>21</v>
      </c>
      <c r="I499" s="36" t="s">
        <v>22</v>
      </c>
      <c r="J499" s="36" t="str">
        <f t="shared" si="16"/>
        <v>🍃Leaves</v>
      </c>
      <c r="K499" s="36" t="s">
        <v>23</v>
      </c>
      <c r="L499" s="6" t="str">
        <f t="shared" si="15"/>
        <v>☕Espresso</v>
      </c>
      <c r="M499" s="36" t="s">
        <v>41</v>
      </c>
      <c r="N499" s="36" t="s">
        <v>53</v>
      </c>
      <c r="O499" s="42">
        <v>117</v>
      </c>
      <c r="P499" s="42">
        <v>199</v>
      </c>
      <c r="Q499" s="36" t="s">
        <v>26</v>
      </c>
      <c r="R499" s="42">
        <v>100</v>
      </c>
      <c r="S499" s="42">
        <v>180</v>
      </c>
      <c r="T499" s="42">
        <v>170</v>
      </c>
      <c r="U499" s="37">
        <v>280</v>
      </c>
      <c r="V499" s="42">
        <v>32</v>
      </c>
      <c r="W499" s="36" t="s">
        <v>35</v>
      </c>
    </row>
    <row r="500" spans="1:23" x14ac:dyDescent="0.35">
      <c r="A500" s="36">
        <v>312</v>
      </c>
      <c r="B500" s="37">
        <v>257</v>
      </c>
      <c r="C500" s="38">
        <v>-88</v>
      </c>
      <c r="D500" s="36" t="s">
        <v>556</v>
      </c>
      <c r="E500" s="40">
        <v>41860</v>
      </c>
      <c r="F500" s="41">
        <v>1662</v>
      </c>
      <c r="G500" s="21">
        <v>341</v>
      </c>
      <c r="H500" s="36" t="s">
        <v>21</v>
      </c>
      <c r="I500" s="36" t="s">
        <v>22</v>
      </c>
      <c r="J500" s="36" t="str">
        <f t="shared" si="16"/>
        <v>🍃Leaves</v>
      </c>
      <c r="K500" s="36" t="s">
        <v>23</v>
      </c>
      <c r="L500" s="6" t="str">
        <f t="shared" si="15"/>
        <v>☕Espresso</v>
      </c>
      <c r="M500" s="36" t="s">
        <v>41</v>
      </c>
      <c r="N500" s="36" t="s">
        <v>53</v>
      </c>
      <c r="O500" s="42">
        <v>332</v>
      </c>
      <c r="P500" s="42">
        <v>637</v>
      </c>
      <c r="Q500" s="36" t="s">
        <v>81</v>
      </c>
      <c r="R500" s="42">
        <v>370</v>
      </c>
      <c r="S500" s="42">
        <v>520</v>
      </c>
      <c r="T500" s="42">
        <v>420</v>
      </c>
      <c r="U500" s="37">
        <v>890</v>
      </c>
      <c r="V500" s="42">
        <v>117</v>
      </c>
      <c r="W500" s="36" t="s">
        <v>35</v>
      </c>
    </row>
    <row r="501" spans="1:23" x14ac:dyDescent="0.35">
      <c r="A501" s="36">
        <v>513</v>
      </c>
      <c r="B501" s="37">
        <v>161</v>
      </c>
      <c r="C501" s="38">
        <v>-53</v>
      </c>
      <c r="D501" s="36" t="s">
        <v>557</v>
      </c>
      <c r="E501" s="40">
        <v>41861</v>
      </c>
      <c r="F501" s="41">
        <v>1267</v>
      </c>
      <c r="G501" s="21">
        <v>161</v>
      </c>
      <c r="H501" s="36" t="s">
        <v>21</v>
      </c>
      <c r="I501" s="36" t="s">
        <v>22</v>
      </c>
      <c r="J501" s="36" t="str">
        <f t="shared" si="16"/>
        <v>🍃Leaves</v>
      </c>
      <c r="K501" s="36" t="s">
        <v>23</v>
      </c>
      <c r="L501" s="6" t="str">
        <f t="shared" si="15"/>
        <v>☕Espresso</v>
      </c>
      <c r="M501" s="36" t="s">
        <v>41</v>
      </c>
      <c r="N501" s="36" t="s">
        <v>53</v>
      </c>
      <c r="O501" s="42">
        <v>137</v>
      </c>
      <c r="P501" s="42">
        <v>343</v>
      </c>
      <c r="Q501" s="36" t="s">
        <v>156</v>
      </c>
      <c r="R501" s="42">
        <v>230</v>
      </c>
      <c r="S501" s="42">
        <v>240</v>
      </c>
      <c r="T501" s="42">
        <v>190</v>
      </c>
      <c r="U501" s="37">
        <v>470</v>
      </c>
      <c r="V501" s="42">
        <v>69</v>
      </c>
      <c r="W501" s="36" t="s">
        <v>35</v>
      </c>
    </row>
    <row r="502" spans="1:23" x14ac:dyDescent="0.35">
      <c r="A502" s="36">
        <v>573</v>
      </c>
      <c r="B502" s="37">
        <v>40</v>
      </c>
      <c r="C502" s="38">
        <v>-37</v>
      </c>
      <c r="D502" s="39">
        <v>42064</v>
      </c>
      <c r="E502" s="40">
        <v>42108</v>
      </c>
      <c r="F502" s="41">
        <v>881</v>
      </c>
      <c r="G502" s="21">
        <v>59</v>
      </c>
      <c r="H502" s="36" t="s">
        <v>39</v>
      </c>
      <c r="I502" s="36" t="s">
        <v>22</v>
      </c>
      <c r="J502" s="36" t="str">
        <f t="shared" si="16"/>
        <v>🍃Leaves</v>
      </c>
      <c r="K502" s="36" t="s">
        <v>23</v>
      </c>
      <c r="L502" s="6" t="str">
        <f t="shared" si="15"/>
        <v>☕Espresso</v>
      </c>
      <c r="M502" s="36" t="s">
        <v>41</v>
      </c>
      <c r="N502" s="36" t="s">
        <v>53</v>
      </c>
      <c r="O502" s="42">
        <v>53</v>
      </c>
      <c r="P502" s="42">
        <v>106</v>
      </c>
      <c r="Q502" s="36" t="s">
        <v>62</v>
      </c>
      <c r="R502" s="42">
        <v>50</v>
      </c>
      <c r="S502" s="42">
        <v>90</v>
      </c>
      <c r="T502" s="42">
        <v>90</v>
      </c>
      <c r="U502" s="37">
        <v>140</v>
      </c>
      <c r="V502" s="42">
        <v>23</v>
      </c>
      <c r="W502" s="36" t="s">
        <v>35</v>
      </c>
    </row>
    <row r="503" spans="1:23" x14ac:dyDescent="0.35">
      <c r="A503" s="36">
        <v>262</v>
      </c>
      <c r="B503" s="37">
        <v>80</v>
      </c>
      <c r="C503" s="38">
        <v>-49</v>
      </c>
      <c r="D503" s="39">
        <v>42095</v>
      </c>
      <c r="E503" s="40">
        <v>42109</v>
      </c>
      <c r="F503" s="41">
        <v>1055</v>
      </c>
      <c r="G503" s="21">
        <v>94</v>
      </c>
      <c r="H503" s="36" t="s">
        <v>39</v>
      </c>
      <c r="I503" s="36" t="s">
        <v>22</v>
      </c>
      <c r="J503" s="36" t="str">
        <f t="shared" si="16"/>
        <v>🍃Leaves</v>
      </c>
      <c r="K503" s="36" t="s">
        <v>23</v>
      </c>
      <c r="L503" s="6" t="str">
        <f t="shared" si="15"/>
        <v>☕Espresso</v>
      </c>
      <c r="M503" s="36" t="s">
        <v>41</v>
      </c>
      <c r="N503" s="36" t="s">
        <v>53</v>
      </c>
      <c r="O503" s="42">
        <v>71</v>
      </c>
      <c r="P503" s="42">
        <v>185</v>
      </c>
      <c r="Q503" s="36" t="s">
        <v>64</v>
      </c>
      <c r="R503" s="42">
        <v>110</v>
      </c>
      <c r="S503" s="42">
        <v>140</v>
      </c>
      <c r="T503" s="42">
        <v>120</v>
      </c>
      <c r="U503" s="37">
        <v>250</v>
      </c>
      <c r="V503" s="42">
        <v>46</v>
      </c>
      <c r="W503" s="36" t="s">
        <v>35</v>
      </c>
    </row>
    <row r="504" spans="1:23" x14ac:dyDescent="0.35">
      <c r="A504" s="36">
        <v>970</v>
      </c>
      <c r="B504" s="37">
        <v>75</v>
      </c>
      <c r="C504" s="38">
        <v>-14</v>
      </c>
      <c r="D504" s="36" t="s">
        <v>566</v>
      </c>
      <c r="E504" s="40">
        <v>42110</v>
      </c>
      <c r="F504" s="41">
        <v>659</v>
      </c>
      <c r="G504" s="21">
        <v>114</v>
      </c>
      <c r="H504" s="36" t="s">
        <v>21</v>
      </c>
      <c r="I504" s="36" t="s">
        <v>22</v>
      </c>
      <c r="J504" s="36" t="str">
        <f t="shared" si="16"/>
        <v>🍃Leaves</v>
      </c>
      <c r="K504" s="36" t="s">
        <v>23</v>
      </c>
      <c r="L504" s="6" t="str">
        <f t="shared" si="15"/>
        <v>☕Espresso</v>
      </c>
      <c r="M504" s="36" t="s">
        <v>41</v>
      </c>
      <c r="N504" s="36" t="s">
        <v>42</v>
      </c>
      <c r="O504" s="42">
        <v>86</v>
      </c>
      <c r="P504" s="42">
        <v>201</v>
      </c>
      <c r="Q504" s="36" t="s">
        <v>26</v>
      </c>
      <c r="R504" s="42">
        <v>90</v>
      </c>
      <c r="S504" s="42">
        <v>150</v>
      </c>
      <c r="T504" s="42">
        <v>100</v>
      </c>
      <c r="U504" s="37">
        <v>240</v>
      </c>
      <c r="V504" s="42">
        <v>56</v>
      </c>
      <c r="W504" s="36" t="s">
        <v>27</v>
      </c>
    </row>
    <row r="505" spans="1:23" x14ac:dyDescent="0.35">
      <c r="A505" s="36">
        <v>847</v>
      </c>
      <c r="B505" s="37">
        <v>211</v>
      </c>
      <c r="C505" s="38">
        <v>-9</v>
      </c>
      <c r="D505" s="36" t="s">
        <v>567</v>
      </c>
      <c r="E505" s="40">
        <v>42111</v>
      </c>
      <c r="F505" s="41">
        <v>1778</v>
      </c>
      <c r="G505" s="21">
        <v>212</v>
      </c>
      <c r="H505" s="36" t="s">
        <v>21</v>
      </c>
      <c r="I505" s="36" t="s">
        <v>22</v>
      </c>
      <c r="J505" s="36" t="str">
        <f t="shared" si="16"/>
        <v>🍃Leaves</v>
      </c>
      <c r="K505" s="36" t="s">
        <v>23</v>
      </c>
      <c r="L505" s="6" t="str">
        <f t="shared" si="15"/>
        <v>☕Espresso</v>
      </c>
      <c r="M505" s="36" t="s">
        <v>41</v>
      </c>
      <c r="N505" s="36" t="s">
        <v>42</v>
      </c>
      <c r="O505" s="42">
        <v>191</v>
      </c>
      <c r="P505" s="42">
        <v>451</v>
      </c>
      <c r="Q505" s="36" t="s">
        <v>81</v>
      </c>
      <c r="R505" s="42">
        <v>270</v>
      </c>
      <c r="S505" s="42">
        <v>270</v>
      </c>
      <c r="T505" s="42">
        <v>200</v>
      </c>
      <c r="U505" s="37">
        <v>540</v>
      </c>
      <c r="V505" s="42">
        <v>83</v>
      </c>
      <c r="W505" s="36" t="s">
        <v>27</v>
      </c>
    </row>
    <row r="506" spans="1:23" x14ac:dyDescent="0.35">
      <c r="A506" s="36">
        <v>303</v>
      </c>
      <c r="B506" s="37">
        <v>50</v>
      </c>
      <c r="C506" s="38">
        <v>1</v>
      </c>
      <c r="D506" s="36" t="s">
        <v>570</v>
      </c>
      <c r="E506" s="40">
        <v>42112</v>
      </c>
      <c r="F506" s="41">
        <v>589</v>
      </c>
      <c r="G506" s="21">
        <v>73</v>
      </c>
      <c r="H506" s="36" t="s">
        <v>21</v>
      </c>
      <c r="I506" s="36" t="s">
        <v>22</v>
      </c>
      <c r="J506" s="36" t="str">
        <f t="shared" si="16"/>
        <v>🍃Leaves</v>
      </c>
      <c r="K506" s="36" t="s">
        <v>23</v>
      </c>
      <c r="L506" s="6" t="str">
        <f t="shared" si="15"/>
        <v>☕Espresso</v>
      </c>
      <c r="M506" s="36" t="s">
        <v>41</v>
      </c>
      <c r="N506" s="36" t="s">
        <v>53</v>
      </c>
      <c r="O506" s="42">
        <v>71</v>
      </c>
      <c r="P506" s="42">
        <v>131</v>
      </c>
      <c r="Q506" s="36" t="s">
        <v>26</v>
      </c>
      <c r="R506" s="42">
        <v>60</v>
      </c>
      <c r="S506" s="42">
        <v>90</v>
      </c>
      <c r="T506" s="42">
        <v>70</v>
      </c>
      <c r="U506" s="37">
        <v>150</v>
      </c>
      <c r="V506" s="42">
        <v>25</v>
      </c>
      <c r="W506" s="36" t="s">
        <v>35</v>
      </c>
    </row>
    <row r="507" spans="1:23" x14ac:dyDescent="0.35">
      <c r="A507" s="36">
        <v>630</v>
      </c>
      <c r="B507" s="37">
        <v>228</v>
      </c>
      <c r="C507" s="38">
        <v>1</v>
      </c>
      <c r="D507" s="36" t="s">
        <v>571</v>
      </c>
      <c r="E507" s="40">
        <v>42113</v>
      </c>
      <c r="F507" s="41">
        <v>1691</v>
      </c>
      <c r="G507" s="21">
        <v>304</v>
      </c>
      <c r="H507" s="36" t="s">
        <v>21</v>
      </c>
      <c r="I507" s="36" t="s">
        <v>22</v>
      </c>
      <c r="J507" s="36" t="str">
        <f t="shared" si="16"/>
        <v>🍃Leaves</v>
      </c>
      <c r="K507" s="36" t="s">
        <v>23</v>
      </c>
      <c r="L507" s="6" t="str">
        <f t="shared" si="15"/>
        <v>☕Espresso</v>
      </c>
      <c r="M507" s="36" t="s">
        <v>41</v>
      </c>
      <c r="N507" s="36" t="s">
        <v>53</v>
      </c>
      <c r="O507" s="42">
        <v>291</v>
      </c>
      <c r="P507" s="42">
        <v>567</v>
      </c>
      <c r="Q507" s="36" t="s">
        <v>81</v>
      </c>
      <c r="R507" s="42">
        <v>290</v>
      </c>
      <c r="S507" s="42">
        <v>390</v>
      </c>
      <c r="T507" s="42">
        <v>290</v>
      </c>
      <c r="U507" s="37">
        <v>680</v>
      </c>
      <c r="V507" s="42">
        <v>108</v>
      </c>
      <c r="W507" s="36" t="s">
        <v>35</v>
      </c>
    </row>
    <row r="508" spans="1:23" x14ac:dyDescent="0.35">
      <c r="A508" s="36">
        <v>234</v>
      </c>
      <c r="B508" s="37">
        <v>181</v>
      </c>
      <c r="C508" s="38">
        <v>-11</v>
      </c>
      <c r="D508" s="36" t="s">
        <v>572</v>
      </c>
      <c r="E508" s="40">
        <v>42114</v>
      </c>
      <c r="F508" s="41">
        <v>1283</v>
      </c>
      <c r="G508" s="21">
        <v>182</v>
      </c>
      <c r="H508" s="36" t="s">
        <v>21</v>
      </c>
      <c r="I508" s="36" t="s">
        <v>22</v>
      </c>
      <c r="J508" s="36" t="str">
        <f t="shared" si="16"/>
        <v>🍃Leaves</v>
      </c>
      <c r="K508" s="36" t="s">
        <v>23</v>
      </c>
      <c r="L508" s="6" t="str">
        <f t="shared" si="15"/>
        <v>☕Espresso</v>
      </c>
      <c r="M508" s="36" t="s">
        <v>41</v>
      </c>
      <c r="N508" s="36" t="s">
        <v>53</v>
      </c>
      <c r="O508" s="42">
        <v>159</v>
      </c>
      <c r="P508" s="42">
        <v>387</v>
      </c>
      <c r="Q508" s="36" t="s">
        <v>156</v>
      </c>
      <c r="R508" s="42">
        <v>230</v>
      </c>
      <c r="S508" s="42">
        <v>230</v>
      </c>
      <c r="T508" s="42">
        <v>170</v>
      </c>
      <c r="U508" s="37">
        <v>460</v>
      </c>
      <c r="V508" s="42">
        <v>75</v>
      </c>
      <c r="W508" s="36" t="s">
        <v>35</v>
      </c>
    </row>
    <row r="509" spans="1:23" x14ac:dyDescent="0.35">
      <c r="A509" s="36">
        <v>573</v>
      </c>
      <c r="B509" s="37">
        <v>54</v>
      </c>
      <c r="C509" s="38">
        <v>-4</v>
      </c>
      <c r="D509" s="39">
        <v>42006</v>
      </c>
      <c r="E509" s="40">
        <v>42115</v>
      </c>
      <c r="F509" s="41">
        <v>885</v>
      </c>
      <c r="G509" s="21">
        <v>78</v>
      </c>
      <c r="H509" s="36" t="s">
        <v>39</v>
      </c>
      <c r="I509" s="36" t="s">
        <v>22</v>
      </c>
      <c r="J509" s="36" t="str">
        <f t="shared" si="16"/>
        <v>🍃Leaves</v>
      </c>
      <c r="K509" s="36" t="s">
        <v>23</v>
      </c>
      <c r="L509" s="6" t="str">
        <f t="shared" si="15"/>
        <v>☕Espresso</v>
      </c>
      <c r="M509" s="36" t="s">
        <v>41</v>
      </c>
      <c r="N509" s="36" t="s">
        <v>53</v>
      </c>
      <c r="O509" s="42">
        <v>76</v>
      </c>
      <c r="P509" s="42">
        <v>141</v>
      </c>
      <c r="Q509" s="36" t="s">
        <v>62</v>
      </c>
      <c r="R509" s="42">
        <v>60</v>
      </c>
      <c r="S509" s="42">
        <v>100</v>
      </c>
      <c r="T509" s="42">
        <v>80</v>
      </c>
      <c r="U509" s="37">
        <v>160</v>
      </c>
      <c r="V509" s="42">
        <v>27</v>
      </c>
      <c r="W509" s="36" t="s">
        <v>35</v>
      </c>
    </row>
    <row r="510" spans="1:23" x14ac:dyDescent="0.35">
      <c r="A510" s="36">
        <v>715</v>
      </c>
      <c r="B510" s="37">
        <v>75</v>
      </c>
      <c r="C510" s="38">
        <v>-3</v>
      </c>
      <c r="D510" s="39">
        <v>42037</v>
      </c>
      <c r="E510" s="40">
        <v>42116</v>
      </c>
      <c r="F510" s="41">
        <v>1063</v>
      </c>
      <c r="G510" s="21">
        <v>89</v>
      </c>
      <c r="H510" s="36" t="s">
        <v>39</v>
      </c>
      <c r="I510" s="36" t="s">
        <v>22</v>
      </c>
      <c r="J510" s="36" t="str">
        <f t="shared" si="16"/>
        <v>🍃Leaves</v>
      </c>
      <c r="K510" s="36" t="s">
        <v>23</v>
      </c>
      <c r="L510" s="6" t="str">
        <f t="shared" si="15"/>
        <v>☕Espresso</v>
      </c>
      <c r="M510" s="36" t="s">
        <v>41</v>
      </c>
      <c r="N510" s="36" t="s">
        <v>53</v>
      </c>
      <c r="O510" s="42">
        <v>67</v>
      </c>
      <c r="P510" s="42">
        <v>175</v>
      </c>
      <c r="Q510" s="36" t="s">
        <v>64</v>
      </c>
      <c r="R510" s="42">
        <v>90</v>
      </c>
      <c r="S510" s="42">
        <v>110</v>
      </c>
      <c r="T510" s="42">
        <v>70</v>
      </c>
      <c r="U510" s="37">
        <v>200</v>
      </c>
      <c r="V510" s="42">
        <v>44</v>
      </c>
      <c r="W510" s="36" t="s">
        <v>35</v>
      </c>
    </row>
    <row r="511" spans="1:23" x14ac:dyDescent="0.35">
      <c r="A511" s="36">
        <v>720</v>
      </c>
      <c r="B511" s="37">
        <v>67</v>
      </c>
      <c r="C511" s="38">
        <v>-10</v>
      </c>
      <c r="D511" s="39">
        <v>42249</v>
      </c>
      <c r="E511" s="40">
        <v>42117</v>
      </c>
      <c r="F511" s="41">
        <v>677</v>
      </c>
      <c r="G511" s="21">
        <v>101</v>
      </c>
      <c r="H511" s="36" t="s">
        <v>21</v>
      </c>
      <c r="I511" s="36" t="s">
        <v>22</v>
      </c>
      <c r="J511" s="36" t="str">
        <f t="shared" si="16"/>
        <v>🍃Leaves</v>
      </c>
      <c r="K511" s="36" t="s">
        <v>23</v>
      </c>
      <c r="L511" s="6" t="str">
        <f t="shared" si="15"/>
        <v>☕Espresso</v>
      </c>
      <c r="M511" s="36" t="s">
        <v>41</v>
      </c>
      <c r="N511" s="36" t="s">
        <v>42</v>
      </c>
      <c r="O511" s="42">
        <v>70</v>
      </c>
      <c r="P511" s="42">
        <v>179</v>
      </c>
      <c r="Q511" s="36" t="s">
        <v>26</v>
      </c>
      <c r="R511" s="42">
        <v>80</v>
      </c>
      <c r="S511" s="42">
        <v>130</v>
      </c>
      <c r="T511" s="42">
        <v>80</v>
      </c>
      <c r="U511" s="37">
        <v>210</v>
      </c>
      <c r="V511" s="42">
        <v>54</v>
      </c>
      <c r="W511" s="36" t="s">
        <v>27</v>
      </c>
    </row>
    <row r="512" spans="1:23" x14ac:dyDescent="0.35">
      <c r="A512" s="36">
        <v>773</v>
      </c>
      <c r="B512" s="37">
        <v>250</v>
      </c>
      <c r="C512" s="38">
        <v>-7</v>
      </c>
      <c r="D512" s="39">
        <v>42279</v>
      </c>
      <c r="E512" s="40">
        <v>42118</v>
      </c>
      <c r="F512" s="41">
        <v>1820</v>
      </c>
      <c r="G512" s="21">
        <v>251</v>
      </c>
      <c r="H512" s="36" t="s">
        <v>21</v>
      </c>
      <c r="I512" s="36" t="s">
        <v>22</v>
      </c>
      <c r="J512" s="36" t="str">
        <f t="shared" si="16"/>
        <v>🍃Leaves</v>
      </c>
      <c r="K512" s="36" t="s">
        <v>23</v>
      </c>
      <c r="L512" s="6" t="str">
        <f t="shared" si="15"/>
        <v>☕Espresso</v>
      </c>
      <c r="M512" s="36" t="s">
        <v>41</v>
      </c>
      <c r="N512" s="36" t="s">
        <v>42</v>
      </c>
      <c r="O512" s="42">
        <v>233</v>
      </c>
      <c r="P512" s="42">
        <v>534</v>
      </c>
      <c r="Q512" s="36" t="s">
        <v>81</v>
      </c>
      <c r="R512" s="42">
        <v>320</v>
      </c>
      <c r="S512" s="42">
        <v>320</v>
      </c>
      <c r="T512" s="42">
        <v>240</v>
      </c>
      <c r="U512" s="37">
        <v>640</v>
      </c>
      <c r="V512" s="42">
        <v>94</v>
      </c>
      <c r="W512" s="36" t="s">
        <v>27</v>
      </c>
    </row>
    <row r="513" spans="1:23" x14ac:dyDescent="0.35">
      <c r="A513" s="36">
        <v>970</v>
      </c>
      <c r="B513" s="37">
        <v>54</v>
      </c>
      <c r="C513" s="38">
        <v>-11</v>
      </c>
      <c r="D513" s="36" t="s">
        <v>585</v>
      </c>
      <c r="E513" s="40">
        <v>42119</v>
      </c>
      <c r="F513" s="41">
        <v>601</v>
      </c>
      <c r="G513" s="21">
        <v>79</v>
      </c>
      <c r="H513" s="36" t="s">
        <v>21</v>
      </c>
      <c r="I513" s="36" t="s">
        <v>22</v>
      </c>
      <c r="J513" s="36" t="str">
        <f t="shared" si="16"/>
        <v>🍃Leaves</v>
      </c>
      <c r="K513" s="36" t="s">
        <v>23</v>
      </c>
      <c r="L513" s="6" t="str">
        <f t="shared" si="15"/>
        <v>☕Espresso</v>
      </c>
      <c r="M513" s="36" t="s">
        <v>41</v>
      </c>
      <c r="N513" s="36" t="s">
        <v>53</v>
      </c>
      <c r="O513" s="42">
        <v>79</v>
      </c>
      <c r="P513" s="42">
        <v>142</v>
      </c>
      <c r="Q513" s="36" t="s">
        <v>26</v>
      </c>
      <c r="R513" s="42">
        <v>60</v>
      </c>
      <c r="S513" s="42">
        <v>110</v>
      </c>
      <c r="T513" s="42">
        <v>90</v>
      </c>
      <c r="U513" s="37">
        <v>170</v>
      </c>
      <c r="V513" s="42">
        <v>26</v>
      </c>
      <c r="W513" s="36" t="s">
        <v>35</v>
      </c>
    </row>
    <row r="514" spans="1:23" x14ac:dyDescent="0.35">
      <c r="A514" s="36">
        <v>708</v>
      </c>
      <c r="B514" s="37">
        <v>247</v>
      </c>
      <c r="C514" s="38">
        <v>1</v>
      </c>
      <c r="D514" s="36" t="s">
        <v>586</v>
      </c>
      <c r="E514" s="40">
        <v>42120</v>
      </c>
      <c r="F514" s="41">
        <v>1744</v>
      </c>
      <c r="G514" s="21">
        <v>329</v>
      </c>
      <c r="H514" s="36" t="s">
        <v>21</v>
      </c>
      <c r="I514" s="36" t="s">
        <v>22</v>
      </c>
      <c r="J514" s="36" t="str">
        <f t="shared" si="16"/>
        <v>🍃Leaves</v>
      </c>
      <c r="K514" s="36" t="s">
        <v>23</v>
      </c>
      <c r="L514" s="6" t="str">
        <f t="shared" ref="L514:L577" si="17">_xlfn.CONCAT(_xlfn.UNICHAR(9749),M514)</f>
        <v>☕Espresso</v>
      </c>
      <c r="M514" s="36" t="s">
        <v>41</v>
      </c>
      <c r="N514" s="36" t="s">
        <v>53</v>
      </c>
      <c r="O514" s="42">
        <v>321</v>
      </c>
      <c r="P514" s="42">
        <v>614</v>
      </c>
      <c r="Q514" s="36" t="s">
        <v>81</v>
      </c>
      <c r="R514" s="42">
        <v>310</v>
      </c>
      <c r="S514" s="42">
        <v>420</v>
      </c>
      <c r="T514" s="42">
        <v>320</v>
      </c>
      <c r="U514" s="37">
        <v>730</v>
      </c>
      <c r="V514" s="42">
        <v>113</v>
      </c>
      <c r="W514" s="36" t="s">
        <v>35</v>
      </c>
    </row>
    <row r="515" spans="1:23" x14ac:dyDescent="0.35">
      <c r="A515" s="36">
        <v>937</v>
      </c>
      <c r="B515" s="37">
        <v>153</v>
      </c>
      <c r="C515" s="38">
        <v>-11</v>
      </c>
      <c r="D515" s="36" t="s">
        <v>587</v>
      </c>
      <c r="E515" s="40">
        <v>42121</v>
      </c>
      <c r="F515" s="41">
        <v>1319</v>
      </c>
      <c r="G515" s="21">
        <v>153</v>
      </c>
      <c r="H515" s="36" t="s">
        <v>21</v>
      </c>
      <c r="I515" s="36" t="s">
        <v>22</v>
      </c>
      <c r="J515" s="36" t="str">
        <f t="shared" si="16"/>
        <v>🍃Leaves</v>
      </c>
      <c r="K515" s="36" t="s">
        <v>23</v>
      </c>
      <c r="L515" s="6" t="str">
        <f t="shared" si="17"/>
        <v>☕Espresso</v>
      </c>
      <c r="M515" s="36" t="s">
        <v>41</v>
      </c>
      <c r="N515" s="36" t="s">
        <v>53</v>
      </c>
      <c r="O515" s="42">
        <v>129</v>
      </c>
      <c r="P515" s="42">
        <v>326</v>
      </c>
      <c r="Q515" s="36" t="s">
        <v>156</v>
      </c>
      <c r="R515" s="42">
        <v>190</v>
      </c>
      <c r="S515" s="42">
        <v>200</v>
      </c>
      <c r="T515" s="42">
        <v>140</v>
      </c>
      <c r="U515" s="37">
        <v>390</v>
      </c>
      <c r="V515" s="42">
        <v>66</v>
      </c>
      <c r="W515" s="36" t="s">
        <v>35</v>
      </c>
    </row>
    <row r="516" spans="1:23" x14ac:dyDescent="0.35">
      <c r="A516" s="36">
        <v>573</v>
      </c>
      <c r="B516" s="37">
        <v>50</v>
      </c>
      <c r="C516" s="38">
        <v>1</v>
      </c>
      <c r="D516" s="36" t="s">
        <v>598</v>
      </c>
      <c r="E516" s="40">
        <v>42122</v>
      </c>
      <c r="F516" s="41">
        <v>898</v>
      </c>
      <c r="G516" s="21">
        <v>73</v>
      </c>
      <c r="H516" s="36" t="s">
        <v>39</v>
      </c>
      <c r="I516" s="36" t="s">
        <v>22</v>
      </c>
      <c r="J516" s="36" t="str">
        <f t="shared" ref="J516:J579" si="18">_xlfn.CONCAT(_xlfn.UNICHAR(127811),K516)</f>
        <v>🍃Leaves</v>
      </c>
      <c r="K516" s="36" t="s">
        <v>23</v>
      </c>
      <c r="L516" s="6" t="str">
        <f t="shared" si="17"/>
        <v>☕Espresso</v>
      </c>
      <c r="M516" s="36" t="s">
        <v>41</v>
      </c>
      <c r="N516" s="36" t="s">
        <v>53</v>
      </c>
      <c r="O516" s="42">
        <v>71</v>
      </c>
      <c r="P516" s="42">
        <v>131</v>
      </c>
      <c r="Q516" s="36" t="s">
        <v>62</v>
      </c>
      <c r="R516" s="42">
        <v>60</v>
      </c>
      <c r="S516" s="42">
        <v>90</v>
      </c>
      <c r="T516" s="42">
        <v>70</v>
      </c>
      <c r="U516" s="37">
        <v>150</v>
      </c>
      <c r="V516" s="42">
        <v>25</v>
      </c>
      <c r="W516" s="36" t="s">
        <v>35</v>
      </c>
    </row>
    <row r="517" spans="1:23" x14ac:dyDescent="0.35">
      <c r="A517" s="36">
        <v>262</v>
      </c>
      <c r="B517" s="37">
        <v>80</v>
      </c>
      <c r="C517" s="38">
        <v>-6</v>
      </c>
      <c r="D517" s="36" t="s">
        <v>599</v>
      </c>
      <c r="E517" s="40">
        <v>42123</v>
      </c>
      <c r="F517" s="41">
        <v>1079</v>
      </c>
      <c r="G517" s="21">
        <v>96</v>
      </c>
      <c r="H517" s="36" t="s">
        <v>39</v>
      </c>
      <c r="I517" s="36" t="s">
        <v>22</v>
      </c>
      <c r="J517" s="36" t="str">
        <f t="shared" si="18"/>
        <v>🍃Leaves</v>
      </c>
      <c r="K517" s="36" t="s">
        <v>23</v>
      </c>
      <c r="L517" s="6" t="str">
        <f t="shared" si="17"/>
        <v>☕Espresso</v>
      </c>
      <c r="M517" s="36" t="s">
        <v>41</v>
      </c>
      <c r="N517" s="36" t="s">
        <v>53</v>
      </c>
      <c r="O517" s="42">
        <v>74</v>
      </c>
      <c r="P517" s="42">
        <v>188</v>
      </c>
      <c r="Q517" s="36" t="s">
        <v>64</v>
      </c>
      <c r="R517" s="42">
        <v>100</v>
      </c>
      <c r="S517" s="42">
        <v>120</v>
      </c>
      <c r="T517" s="42">
        <v>80</v>
      </c>
      <c r="U517" s="37">
        <v>220</v>
      </c>
      <c r="V517" s="42">
        <v>46</v>
      </c>
      <c r="W517" s="36" t="s">
        <v>35</v>
      </c>
    </row>
    <row r="518" spans="1:23" x14ac:dyDescent="0.35">
      <c r="A518" s="36">
        <v>714</v>
      </c>
      <c r="B518" s="37">
        <v>257</v>
      </c>
      <c r="C518" s="38">
        <v>-15</v>
      </c>
      <c r="D518" s="39">
        <v>42158</v>
      </c>
      <c r="E518" s="40">
        <v>42124</v>
      </c>
      <c r="F518" s="41">
        <v>1662</v>
      </c>
      <c r="G518" s="21">
        <v>341</v>
      </c>
      <c r="H518" s="36" t="s">
        <v>21</v>
      </c>
      <c r="I518" s="36" t="s">
        <v>36</v>
      </c>
      <c r="J518" s="36" t="str">
        <f t="shared" si="18"/>
        <v>🍃Leaves</v>
      </c>
      <c r="K518" s="36" t="s">
        <v>23</v>
      </c>
      <c r="L518" s="6" t="str">
        <f t="shared" si="17"/>
        <v>☕Espresso</v>
      </c>
      <c r="M518" s="36" t="s">
        <v>41</v>
      </c>
      <c r="N518" s="36" t="s">
        <v>42</v>
      </c>
      <c r="O518" s="42">
        <v>225</v>
      </c>
      <c r="P518" s="42">
        <v>598</v>
      </c>
      <c r="Q518" s="36" t="s">
        <v>38</v>
      </c>
      <c r="R518" s="42">
        <v>230</v>
      </c>
      <c r="S518" s="42">
        <v>320</v>
      </c>
      <c r="T518" s="42">
        <v>240</v>
      </c>
      <c r="U518" s="37">
        <v>550</v>
      </c>
      <c r="V518" s="42">
        <v>116</v>
      </c>
      <c r="W518" s="36" t="s">
        <v>27</v>
      </c>
    </row>
    <row r="519" spans="1:23" x14ac:dyDescent="0.35">
      <c r="A519" s="36">
        <v>562</v>
      </c>
      <c r="B519" s="37">
        <v>239</v>
      </c>
      <c r="C519" s="38">
        <v>-11</v>
      </c>
      <c r="D519" s="39">
        <v>42250</v>
      </c>
      <c r="E519" s="40">
        <v>42125</v>
      </c>
      <c r="F519" s="41">
        <v>1755</v>
      </c>
      <c r="G519" s="21">
        <v>239</v>
      </c>
      <c r="H519" s="36" t="s">
        <v>21</v>
      </c>
      <c r="I519" s="36" t="s">
        <v>36</v>
      </c>
      <c r="J519" s="36" t="str">
        <f t="shared" si="18"/>
        <v>🍃Leaves</v>
      </c>
      <c r="K519" s="36" t="s">
        <v>23</v>
      </c>
      <c r="L519" s="6" t="str">
        <f t="shared" si="17"/>
        <v>☕Espresso</v>
      </c>
      <c r="M519" s="36" t="s">
        <v>41</v>
      </c>
      <c r="N519" s="36" t="s">
        <v>55</v>
      </c>
      <c r="O519" s="42">
        <v>149</v>
      </c>
      <c r="P519" s="42">
        <v>478</v>
      </c>
      <c r="Q519" s="36" t="s">
        <v>38</v>
      </c>
      <c r="R519" s="42">
        <v>210</v>
      </c>
      <c r="S519" s="42">
        <v>220</v>
      </c>
      <c r="T519" s="42">
        <v>160</v>
      </c>
      <c r="U519" s="37">
        <v>430</v>
      </c>
      <c r="V519" s="42">
        <v>90</v>
      </c>
      <c r="W519" s="36" t="s">
        <v>35</v>
      </c>
    </row>
    <row r="520" spans="1:23" x14ac:dyDescent="0.35">
      <c r="A520" s="36">
        <v>562</v>
      </c>
      <c r="B520" s="37">
        <v>125</v>
      </c>
      <c r="C520" s="38">
        <v>-23</v>
      </c>
      <c r="D520" s="39">
        <v>42280</v>
      </c>
      <c r="E520" s="40">
        <v>42126</v>
      </c>
      <c r="F520" s="41">
        <v>898</v>
      </c>
      <c r="G520" s="21">
        <v>173</v>
      </c>
      <c r="H520" s="36" t="s">
        <v>21</v>
      </c>
      <c r="I520" s="36" t="s">
        <v>36</v>
      </c>
      <c r="J520" s="36" t="str">
        <f t="shared" si="18"/>
        <v>🍃Leaves</v>
      </c>
      <c r="K520" s="36" t="s">
        <v>23</v>
      </c>
      <c r="L520" s="6" t="str">
        <f t="shared" si="17"/>
        <v>☕Espresso</v>
      </c>
      <c r="M520" s="36" t="s">
        <v>41</v>
      </c>
      <c r="N520" s="36" t="s">
        <v>53</v>
      </c>
      <c r="O520" s="42">
        <v>27</v>
      </c>
      <c r="P520" s="42">
        <v>298</v>
      </c>
      <c r="Q520" s="36" t="s">
        <v>38</v>
      </c>
      <c r="R520" s="42">
        <v>110</v>
      </c>
      <c r="S520" s="42">
        <v>160</v>
      </c>
      <c r="T520" s="42">
        <v>50</v>
      </c>
      <c r="U520" s="37">
        <v>270</v>
      </c>
      <c r="V520" s="42">
        <v>146</v>
      </c>
      <c r="W520" s="36" t="s">
        <v>35</v>
      </c>
    </row>
    <row r="521" spans="1:23" x14ac:dyDescent="0.35">
      <c r="A521" s="36">
        <v>503</v>
      </c>
      <c r="B521" s="37">
        <v>161</v>
      </c>
      <c r="C521" s="38">
        <v>-19</v>
      </c>
      <c r="D521" s="36" t="s">
        <v>605</v>
      </c>
      <c r="E521" s="40">
        <v>42127</v>
      </c>
      <c r="F521" s="41">
        <v>1267</v>
      </c>
      <c r="G521" s="21">
        <v>161</v>
      </c>
      <c r="H521" s="36" t="s">
        <v>39</v>
      </c>
      <c r="I521" s="36" t="s">
        <v>36</v>
      </c>
      <c r="J521" s="36" t="str">
        <f t="shared" si="18"/>
        <v>🍃Leaves</v>
      </c>
      <c r="K521" s="36" t="s">
        <v>23</v>
      </c>
      <c r="L521" s="6" t="str">
        <f t="shared" si="17"/>
        <v>☕Espresso</v>
      </c>
      <c r="M521" s="36" t="s">
        <v>41</v>
      </c>
      <c r="N521" s="36" t="s">
        <v>42</v>
      </c>
      <c r="O521" s="42">
        <v>91</v>
      </c>
      <c r="P521" s="42">
        <v>322</v>
      </c>
      <c r="Q521" s="36" t="s">
        <v>59</v>
      </c>
      <c r="R521" s="42">
        <v>140</v>
      </c>
      <c r="S521" s="42">
        <v>150</v>
      </c>
      <c r="T521" s="42">
        <v>110</v>
      </c>
      <c r="U521" s="37">
        <v>290</v>
      </c>
      <c r="V521" s="42">
        <v>70</v>
      </c>
      <c r="W521" s="36" t="s">
        <v>27</v>
      </c>
    </row>
    <row r="522" spans="1:23" x14ac:dyDescent="0.35">
      <c r="A522" s="36">
        <v>253</v>
      </c>
      <c r="B522" s="37">
        <v>80</v>
      </c>
      <c r="C522" s="38">
        <v>-32</v>
      </c>
      <c r="D522" s="36" t="s">
        <v>606</v>
      </c>
      <c r="E522" s="40">
        <v>42128</v>
      </c>
      <c r="F522" s="41">
        <v>1055</v>
      </c>
      <c r="G522" s="21">
        <v>94</v>
      </c>
      <c r="H522" s="36" t="s">
        <v>39</v>
      </c>
      <c r="I522" s="36" t="s">
        <v>36</v>
      </c>
      <c r="J522" s="36" t="str">
        <f t="shared" si="18"/>
        <v>🍃Leaves</v>
      </c>
      <c r="K522" s="36" t="s">
        <v>23</v>
      </c>
      <c r="L522" s="6" t="str">
        <f t="shared" si="17"/>
        <v>☕Espresso</v>
      </c>
      <c r="M522" s="36" t="s">
        <v>41</v>
      </c>
      <c r="N522" s="36" t="s">
        <v>42</v>
      </c>
      <c r="O522" s="42">
        <v>48</v>
      </c>
      <c r="P522" s="42">
        <v>174</v>
      </c>
      <c r="Q522" s="36" t="s">
        <v>67</v>
      </c>
      <c r="R522" s="42">
        <v>60</v>
      </c>
      <c r="S522" s="42">
        <v>90</v>
      </c>
      <c r="T522" s="42">
        <v>80</v>
      </c>
      <c r="U522" s="37">
        <v>150</v>
      </c>
      <c r="V522" s="42">
        <v>46</v>
      </c>
      <c r="W522" s="36" t="s">
        <v>27</v>
      </c>
    </row>
    <row r="523" spans="1:23" x14ac:dyDescent="0.35">
      <c r="A523" s="36">
        <v>206</v>
      </c>
      <c r="B523" s="37">
        <v>22</v>
      </c>
      <c r="C523" s="38">
        <v>-10</v>
      </c>
      <c r="D523" s="36" t="s">
        <v>612</v>
      </c>
      <c r="E523" s="40">
        <v>42129</v>
      </c>
      <c r="F523" s="41">
        <v>573</v>
      </c>
      <c r="G523" s="21">
        <v>29</v>
      </c>
      <c r="H523" s="36" t="s">
        <v>39</v>
      </c>
      <c r="I523" s="36" t="s">
        <v>36</v>
      </c>
      <c r="J523" s="36" t="str">
        <f t="shared" si="18"/>
        <v>🍃Leaves</v>
      </c>
      <c r="K523" s="36" t="s">
        <v>23</v>
      </c>
      <c r="L523" s="6" t="str">
        <f t="shared" si="17"/>
        <v>☕Espresso</v>
      </c>
      <c r="M523" s="36" t="s">
        <v>41</v>
      </c>
      <c r="N523" s="36" t="s">
        <v>55</v>
      </c>
      <c r="O523" s="42">
        <v>10</v>
      </c>
      <c r="P523" s="42">
        <v>51</v>
      </c>
      <c r="Q523" s="36" t="s">
        <v>67</v>
      </c>
      <c r="R523" s="42">
        <v>10</v>
      </c>
      <c r="S523" s="42">
        <v>20</v>
      </c>
      <c r="T523" s="42">
        <v>20</v>
      </c>
      <c r="U523" s="37">
        <v>30</v>
      </c>
      <c r="V523" s="42">
        <v>19</v>
      </c>
      <c r="W523" s="36" t="s">
        <v>35</v>
      </c>
    </row>
    <row r="524" spans="1:23" x14ac:dyDescent="0.35">
      <c r="A524" s="36">
        <v>702</v>
      </c>
      <c r="B524" s="37">
        <v>21</v>
      </c>
      <c r="C524" s="38">
        <v>-6</v>
      </c>
      <c r="D524" s="36" t="s">
        <v>613</v>
      </c>
      <c r="E524" s="40">
        <v>42130</v>
      </c>
      <c r="F524" s="41">
        <v>846</v>
      </c>
      <c r="G524" s="21">
        <v>31</v>
      </c>
      <c r="H524" s="36" t="s">
        <v>39</v>
      </c>
      <c r="I524" s="36" t="s">
        <v>36</v>
      </c>
      <c r="J524" s="36" t="str">
        <f t="shared" si="18"/>
        <v>🍃Leaves</v>
      </c>
      <c r="K524" s="36" t="s">
        <v>23</v>
      </c>
      <c r="L524" s="6" t="str">
        <f t="shared" si="17"/>
        <v>☕Espresso</v>
      </c>
      <c r="M524" s="36" t="s">
        <v>41</v>
      </c>
      <c r="N524" s="36" t="s">
        <v>53</v>
      </c>
      <c r="O524" s="42">
        <v>14</v>
      </c>
      <c r="P524" s="42">
        <v>52</v>
      </c>
      <c r="Q524" s="36" t="s">
        <v>48</v>
      </c>
      <c r="R524" s="42">
        <v>10</v>
      </c>
      <c r="S524" s="42">
        <v>20</v>
      </c>
      <c r="T524" s="42">
        <v>20</v>
      </c>
      <c r="U524" s="37">
        <v>30</v>
      </c>
      <c r="V524" s="42">
        <v>17</v>
      </c>
      <c r="W524" s="36" t="s">
        <v>35</v>
      </c>
    </row>
    <row r="525" spans="1:23" x14ac:dyDescent="0.35">
      <c r="A525" s="36">
        <v>801</v>
      </c>
      <c r="B525" s="37">
        <v>103</v>
      </c>
      <c r="C525" s="38">
        <v>-23</v>
      </c>
      <c r="D525" s="36" t="s">
        <v>614</v>
      </c>
      <c r="E525" s="40">
        <v>42131</v>
      </c>
      <c r="F525" s="41">
        <v>564</v>
      </c>
      <c r="G525" s="21">
        <v>133</v>
      </c>
      <c r="H525" s="36" t="s">
        <v>39</v>
      </c>
      <c r="I525" s="36" t="s">
        <v>36</v>
      </c>
      <c r="J525" s="36" t="str">
        <f t="shared" si="18"/>
        <v>🍃Leaves</v>
      </c>
      <c r="K525" s="36" t="s">
        <v>23</v>
      </c>
      <c r="L525" s="6" t="str">
        <f t="shared" si="17"/>
        <v>☕Espresso</v>
      </c>
      <c r="M525" s="36" t="s">
        <v>41</v>
      </c>
      <c r="N525" s="36" t="s">
        <v>53</v>
      </c>
      <c r="O525" s="42">
        <v>87</v>
      </c>
      <c r="P525" s="42">
        <v>236</v>
      </c>
      <c r="Q525" s="36" t="s">
        <v>49</v>
      </c>
      <c r="R525" s="42">
        <v>80</v>
      </c>
      <c r="S525" s="42">
        <v>130</v>
      </c>
      <c r="T525" s="42">
        <v>110</v>
      </c>
      <c r="U525" s="37">
        <v>210</v>
      </c>
      <c r="V525" s="42">
        <v>46</v>
      </c>
      <c r="W525" s="36" t="s">
        <v>35</v>
      </c>
    </row>
    <row r="526" spans="1:23" x14ac:dyDescent="0.35">
      <c r="A526" s="36">
        <v>707</v>
      </c>
      <c r="B526" s="37">
        <v>228</v>
      </c>
      <c r="C526" s="38">
        <v>7</v>
      </c>
      <c r="D526" s="39">
        <v>42220</v>
      </c>
      <c r="E526" s="40">
        <v>42132</v>
      </c>
      <c r="F526" s="41">
        <v>1691</v>
      </c>
      <c r="G526" s="21">
        <v>304</v>
      </c>
      <c r="H526" s="36" t="s">
        <v>21</v>
      </c>
      <c r="I526" s="36" t="s">
        <v>36</v>
      </c>
      <c r="J526" s="36" t="str">
        <f t="shared" si="18"/>
        <v>🍃Leaves</v>
      </c>
      <c r="K526" s="36" t="s">
        <v>23</v>
      </c>
      <c r="L526" s="6" t="str">
        <f t="shared" si="17"/>
        <v>☕Espresso</v>
      </c>
      <c r="M526" s="36" t="s">
        <v>41</v>
      </c>
      <c r="N526" s="36" t="s">
        <v>42</v>
      </c>
      <c r="O526" s="42">
        <v>197</v>
      </c>
      <c r="P526" s="42">
        <v>532</v>
      </c>
      <c r="Q526" s="36" t="s">
        <v>38</v>
      </c>
      <c r="R526" s="42">
        <v>220</v>
      </c>
      <c r="S526" s="42">
        <v>290</v>
      </c>
      <c r="T526" s="42">
        <v>190</v>
      </c>
      <c r="U526" s="37">
        <v>510</v>
      </c>
      <c r="V526" s="42">
        <v>107</v>
      </c>
      <c r="W526" s="36" t="s">
        <v>27</v>
      </c>
    </row>
    <row r="527" spans="1:23" x14ac:dyDescent="0.35">
      <c r="A527" s="36">
        <v>559</v>
      </c>
      <c r="B527" s="37">
        <v>211</v>
      </c>
      <c r="C527" s="38">
        <v>-11</v>
      </c>
      <c r="D527" s="39">
        <v>42312</v>
      </c>
      <c r="E527" s="40">
        <v>42133</v>
      </c>
      <c r="F527" s="41">
        <v>1778</v>
      </c>
      <c r="G527" s="21">
        <v>212</v>
      </c>
      <c r="H527" s="36" t="s">
        <v>21</v>
      </c>
      <c r="I527" s="36" t="s">
        <v>36</v>
      </c>
      <c r="J527" s="36" t="str">
        <f t="shared" si="18"/>
        <v>🍃Leaves</v>
      </c>
      <c r="K527" s="36" t="s">
        <v>23</v>
      </c>
      <c r="L527" s="6" t="str">
        <f t="shared" si="17"/>
        <v>☕Espresso</v>
      </c>
      <c r="M527" s="36" t="s">
        <v>41</v>
      </c>
      <c r="N527" s="36" t="s">
        <v>55</v>
      </c>
      <c r="O527" s="42">
        <v>129</v>
      </c>
      <c r="P527" s="42">
        <v>423</v>
      </c>
      <c r="Q527" s="36" t="s">
        <v>38</v>
      </c>
      <c r="R527" s="42">
        <v>200</v>
      </c>
      <c r="S527" s="42">
        <v>210</v>
      </c>
      <c r="T527" s="42">
        <v>140</v>
      </c>
      <c r="U527" s="37">
        <v>410</v>
      </c>
      <c r="V527" s="42">
        <v>83</v>
      </c>
      <c r="W527" s="36" t="s">
        <v>35</v>
      </c>
    </row>
    <row r="528" spans="1:23" x14ac:dyDescent="0.35">
      <c r="A528" s="36">
        <v>818</v>
      </c>
      <c r="B528" s="37">
        <v>121</v>
      </c>
      <c r="C528" s="38">
        <v>-14</v>
      </c>
      <c r="D528" s="39">
        <v>42342</v>
      </c>
      <c r="E528" s="40">
        <v>42134</v>
      </c>
      <c r="F528" s="41">
        <v>912</v>
      </c>
      <c r="G528" s="21">
        <v>168</v>
      </c>
      <c r="H528" s="36" t="s">
        <v>21</v>
      </c>
      <c r="I528" s="36" t="s">
        <v>36</v>
      </c>
      <c r="J528" s="36" t="str">
        <f t="shared" si="18"/>
        <v>🍃Leaves</v>
      </c>
      <c r="K528" s="36" t="s">
        <v>23</v>
      </c>
      <c r="L528" s="6" t="str">
        <f t="shared" si="17"/>
        <v>☕Espresso</v>
      </c>
      <c r="M528" s="36" t="s">
        <v>41</v>
      </c>
      <c r="N528" s="36" t="s">
        <v>53</v>
      </c>
      <c r="O528" s="42">
        <v>26</v>
      </c>
      <c r="P528" s="42">
        <v>289</v>
      </c>
      <c r="Q528" s="36" t="s">
        <v>38</v>
      </c>
      <c r="R528" s="42">
        <v>110</v>
      </c>
      <c r="S528" s="42">
        <v>170</v>
      </c>
      <c r="T528" s="42">
        <v>40</v>
      </c>
      <c r="U528" s="37">
        <v>280</v>
      </c>
      <c r="V528" s="42">
        <v>142</v>
      </c>
      <c r="W528" s="36" t="s">
        <v>35</v>
      </c>
    </row>
    <row r="529" spans="1:23" x14ac:dyDescent="0.35">
      <c r="A529" s="36">
        <v>503</v>
      </c>
      <c r="B529" s="37">
        <v>181</v>
      </c>
      <c r="C529" s="38">
        <v>-12</v>
      </c>
      <c r="D529" s="36" t="s">
        <v>625</v>
      </c>
      <c r="E529" s="40">
        <v>42135</v>
      </c>
      <c r="F529" s="41">
        <v>1283</v>
      </c>
      <c r="G529" s="21">
        <v>182</v>
      </c>
      <c r="H529" s="36" t="s">
        <v>39</v>
      </c>
      <c r="I529" s="36" t="s">
        <v>36</v>
      </c>
      <c r="J529" s="36" t="str">
        <f t="shared" si="18"/>
        <v>🍃Leaves</v>
      </c>
      <c r="K529" s="36" t="s">
        <v>23</v>
      </c>
      <c r="L529" s="6" t="str">
        <f t="shared" si="17"/>
        <v>☕Espresso</v>
      </c>
      <c r="M529" s="36" t="s">
        <v>41</v>
      </c>
      <c r="N529" s="36" t="s">
        <v>42</v>
      </c>
      <c r="O529" s="42">
        <v>108</v>
      </c>
      <c r="P529" s="42">
        <v>363</v>
      </c>
      <c r="Q529" s="36" t="s">
        <v>59</v>
      </c>
      <c r="R529" s="42">
        <v>170</v>
      </c>
      <c r="S529" s="42">
        <v>180</v>
      </c>
      <c r="T529" s="42">
        <v>120</v>
      </c>
      <c r="U529" s="37">
        <v>350</v>
      </c>
      <c r="V529" s="42">
        <v>74</v>
      </c>
      <c r="W529" s="36" t="s">
        <v>27</v>
      </c>
    </row>
    <row r="530" spans="1:23" x14ac:dyDescent="0.35">
      <c r="A530" s="36">
        <v>775</v>
      </c>
      <c r="B530" s="37">
        <v>15</v>
      </c>
      <c r="C530" s="38">
        <v>-1</v>
      </c>
      <c r="D530" s="36" t="s">
        <v>629</v>
      </c>
      <c r="E530" s="40">
        <v>42136</v>
      </c>
      <c r="F530" s="41">
        <v>848</v>
      </c>
      <c r="G530" s="21">
        <v>24</v>
      </c>
      <c r="H530" s="36" t="s">
        <v>39</v>
      </c>
      <c r="I530" s="36" t="s">
        <v>36</v>
      </c>
      <c r="J530" s="36" t="str">
        <f t="shared" si="18"/>
        <v>🍃Leaves</v>
      </c>
      <c r="K530" s="36" t="s">
        <v>23</v>
      </c>
      <c r="L530" s="6" t="str">
        <f t="shared" si="17"/>
        <v>☕Espresso</v>
      </c>
      <c r="M530" s="36" t="s">
        <v>41</v>
      </c>
      <c r="N530" s="36" t="s">
        <v>53</v>
      </c>
      <c r="O530" s="42">
        <v>9</v>
      </c>
      <c r="P530" s="42">
        <v>39</v>
      </c>
      <c r="Q530" s="36" t="s">
        <v>48</v>
      </c>
      <c r="R530" s="42">
        <v>10</v>
      </c>
      <c r="S530" s="42">
        <v>20</v>
      </c>
      <c r="T530" s="42">
        <v>10</v>
      </c>
      <c r="U530" s="37">
        <v>30</v>
      </c>
      <c r="V530" s="42">
        <v>15</v>
      </c>
      <c r="W530" s="36" t="s">
        <v>35</v>
      </c>
    </row>
    <row r="531" spans="1:23" x14ac:dyDescent="0.35">
      <c r="A531" s="36">
        <v>435</v>
      </c>
      <c r="B531" s="37">
        <v>101</v>
      </c>
      <c r="C531" s="38">
        <v>-5</v>
      </c>
      <c r="D531" s="36" t="s">
        <v>630</v>
      </c>
      <c r="E531" s="40">
        <v>42137</v>
      </c>
      <c r="F531" s="41">
        <v>552</v>
      </c>
      <c r="G531" s="21">
        <v>130</v>
      </c>
      <c r="H531" s="36" t="s">
        <v>39</v>
      </c>
      <c r="I531" s="36" t="s">
        <v>36</v>
      </c>
      <c r="J531" s="36" t="str">
        <f t="shared" si="18"/>
        <v>🍃Leaves</v>
      </c>
      <c r="K531" s="36" t="s">
        <v>23</v>
      </c>
      <c r="L531" s="6" t="str">
        <f t="shared" si="17"/>
        <v>☕Espresso</v>
      </c>
      <c r="M531" s="36" t="s">
        <v>41</v>
      </c>
      <c r="N531" s="36" t="s">
        <v>53</v>
      </c>
      <c r="O531" s="42">
        <v>85</v>
      </c>
      <c r="P531" s="42">
        <v>231</v>
      </c>
      <c r="Q531" s="36" t="s">
        <v>49</v>
      </c>
      <c r="R531" s="42">
        <v>90</v>
      </c>
      <c r="S531" s="42">
        <v>130</v>
      </c>
      <c r="T531" s="42">
        <v>90</v>
      </c>
      <c r="U531" s="37">
        <v>220</v>
      </c>
      <c r="V531" s="42">
        <v>45</v>
      </c>
      <c r="W531" s="36" t="s">
        <v>35</v>
      </c>
    </row>
    <row r="532" spans="1:23" x14ac:dyDescent="0.35">
      <c r="A532" s="36">
        <v>209</v>
      </c>
      <c r="B532" s="37">
        <v>247</v>
      </c>
      <c r="C532" s="38">
        <v>6</v>
      </c>
      <c r="D532" s="39">
        <v>42129</v>
      </c>
      <c r="E532" s="40">
        <v>42138</v>
      </c>
      <c r="F532" s="41">
        <v>1744</v>
      </c>
      <c r="G532" s="21">
        <v>329</v>
      </c>
      <c r="H532" s="36" t="s">
        <v>21</v>
      </c>
      <c r="I532" s="36" t="s">
        <v>36</v>
      </c>
      <c r="J532" s="36" t="str">
        <f t="shared" si="18"/>
        <v>🍃Leaves</v>
      </c>
      <c r="K532" s="36" t="s">
        <v>23</v>
      </c>
      <c r="L532" s="6" t="str">
        <f t="shared" si="17"/>
        <v>☕Espresso</v>
      </c>
      <c r="M532" s="36" t="s">
        <v>41</v>
      </c>
      <c r="N532" s="36" t="s">
        <v>42</v>
      </c>
      <c r="O532" s="42">
        <v>216</v>
      </c>
      <c r="P532" s="42">
        <v>576</v>
      </c>
      <c r="Q532" s="36" t="s">
        <v>38</v>
      </c>
      <c r="R532" s="42">
        <v>240</v>
      </c>
      <c r="S532" s="42">
        <v>310</v>
      </c>
      <c r="T532" s="42">
        <v>210</v>
      </c>
      <c r="U532" s="37">
        <v>550</v>
      </c>
      <c r="V532" s="42">
        <v>113</v>
      </c>
      <c r="W532" s="36" t="s">
        <v>27</v>
      </c>
    </row>
    <row r="533" spans="1:23" x14ac:dyDescent="0.35">
      <c r="A533" s="36">
        <v>916</v>
      </c>
      <c r="B533" s="37">
        <v>250</v>
      </c>
      <c r="C533" s="38">
        <v>-3</v>
      </c>
      <c r="D533" s="39">
        <v>42221</v>
      </c>
      <c r="E533" s="40">
        <v>42139</v>
      </c>
      <c r="F533" s="41">
        <v>1820</v>
      </c>
      <c r="G533" s="21">
        <v>251</v>
      </c>
      <c r="H533" s="36" t="s">
        <v>21</v>
      </c>
      <c r="I533" s="36" t="s">
        <v>36</v>
      </c>
      <c r="J533" s="36" t="str">
        <f t="shared" si="18"/>
        <v>🍃Leaves</v>
      </c>
      <c r="K533" s="36" t="s">
        <v>23</v>
      </c>
      <c r="L533" s="6" t="str">
        <f t="shared" si="17"/>
        <v>☕Espresso</v>
      </c>
      <c r="M533" s="36" t="s">
        <v>41</v>
      </c>
      <c r="N533" s="36" t="s">
        <v>55</v>
      </c>
      <c r="O533" s="42">
        <v>157</v>
      </c>
      <c r="P533" s="42">
        <v>501</v>
      </c>
      <c r="Q533" s="36" t="s">
        <v>38</v>
      </c>
      <c r="R533" s="42">
        <v>240</v>
      </c>
      <c r="S533" s="42">
        <v>240</v>
      </c>
      <c r="T533" s="42">
        <v>160</v>
      </c>
      <c r="U533" s="37">
        <v>480</v>
      </c>
      <c r="V533" s="42">
        <v>94</v>
      </c>
      <c r="W533" s="36" t="s">
        <v>35</v>
      </c>
    </row>
    <row r="534" spans="1:23" x14ac:dyDescent="0.35">
      <c r="A534" s="36">
        <v>530</v>
      </c>
      <c r="B534" s="37">
        <v>135</v>
      </c>
      <c r="C534" s="38">
        <v>-9</v>
      </c>
      <c r="D534" s="39">
        <v>42252</v>
      </c>
      <c r="E534" s="40">
        <v>42140</v>
      </c>
      <c r="F534" s="41">
        <v>940</v>
      </c>
      <c r="G534" s="21">
        <v>187</v>
      </c>
      <c r="H534" s="36" t="s">
        <v>21</v>
      </c>
      <c r="I534" s="36" t="s">
        <v>36</v>
      </c>
      <c r="J534" s="36" t="str">
        <f t="shared" si="18"/>
        <v>🍃Leaves</v>
      </c>
      <c r="K534" s="36" t="s">
        <v>23</v>
      </c>
      <c r="L534" s="6" t="str">
        <f t="shared" si="17"/>
        <v>☕Espresso</v>
      </c>
      <c r="M534" s="36" t="s">
        <v>41</v>
      </c>
      <c r="N534" s="36" t="s">
        <v>53</v>
      </c>
      <c r="O534" s="42">
        <v>31</v>
      </c>
      <c r="P534" s="42">
        <v>322</v>
      </c>
      <c r="Q534" s="36" t="s">
        <v>38</v>
      </c>
      <c r="R534" s="42">
        <v>130</v>
      </c>
      <c r="S534" s="42">
        <v>180</v>
      </c>
      <c r="T534" s="42">
        <v>40</v>
      </c>
      <c r="U534" s="37">
        <v>310</v>
      </c>
      <c r="V534" s="42">
        <v>156</v>
      </c>
      <c r="W534" s="36" t="s">
        <v>35</v>
      </c>
    </row>
    <row r="535" spans="1:23" x14ac:dyDescent="0.35">
      <c r="A535" s="36">
        <v>971</v>
      </c>
      <c r="B535" s="37">
        <v>153</v>
      </c>
      <c r="C535" s="38">
        <v>7</v>
      </c>
      <c r="D535" s="36" t="s">
        <v>640</v>
      </c>
      <c r="E535" s="40">
        <v>42141</v>
      </c>
      <c r="F535" s="41">
        <v>1319</v>
      </c>
      <c r="G535" s="21">
        <v>153</v>
      </c>
      <c r="H535" s="36" t="s">
        <v>39</v>
      </c>
      <c r="I535" s="36" t="s">
        <v>36</v>
      </c>
      <c r="J535" s="36" t="str">
        <f t="shared" si="18"/>
        <v>🍃Leaves</v>
      </c>
      <c r="K535" s="36" t="s">
        <v>23</v>
      </c>
      <c r="L535" s="6" t="str">
        <f t="shared" si="17"/>
        <v>☕Espresso</v>
      </c>
      <c r="M535" s="36" t="s">
        <v>41</v>
      </c>
      <c r="N535" s="36" t="s">
        <v>42</v>
      </c>
      <c r="O535" s="42">
        <v>87</v>
      </c>
      <c r="P535" s="42">
        <v>306</v>
      </c>
      <c r="Q535" s="36" t="s">
        <v>59</v>
      </c>
      <c r="R535" s="42">
        <v>150</v>
      </c>
      <c r="S535" s="42">
        <v>140</v>
      </c>
      <c r="T535" s="42">
        <v>80</v>
      </c>
      <c r="U535" s="37">
        <v>290</v>
      </c>
      <c r="V535" s="42">
        <v>66</v>
      </c>
      <c r="W535" s="36" t="s">
        <v>27</v>
      </c>
    </row>
    <row r="536" spans="1:23" x14ac:dyDescent="0.35">
      <c r="A536" s="36">
        <v>253</v>
      </c>
      <c r="B536" s="37">
        <v>80</v>
      </c>
      <c r="C536" s="38">
        <v>-9</v>
      </c>
      <c r="D536" s="36" t="s">
        <v>641</v>
      </c>
      <c r="E536" s="40">
        <v>42142</v>
      </c>
      <c r="F536" s="41">
        <v>1079</v>
      </c>
      <c r="G536" s="21">
        <v>96</v>
      </c>
      <c r="H536" s="36" t="s">
        <v>39</v>
      </c>
      <c r="I536" s="36" t="s">
        <v>36</v>
      </c>
      <c r="J536" s="36" t="str">
        <f t="shared" si="18"/>
        <v>🍃Leaves</v>
      </c>
      <c r="K536" s="36" t="s">
        <v>23</v>
      </c>
      <c r="L536" s="6" t="str">
        <f t="shared" si="17"/>
        <v>☕Espresso</v>
      </c>
      <c r="M536" s="36" t="s">
        <v>41</v>
      </c>
      <c r="N536" s="36" t="s">
        <v>42</v>
      </c>
      <c r="O536" s="42">
        <v>51</v>
      </c>
      <c r="P536" s="42">
        <v>176</v>
      </c>
      <c r="Q536" s="36" t="s">
        <v>67</v>
      </c>
      <c r="R536" s="42">
        <v>70</v>
      </c>
      <c r="S536" s="42">
        <v>100</v>
      </c>
      <c r="T536" s="42">
        <v>60</v>
      </c>
      <c r="U536" s="37">
        <v>170</v>
      </c>
      <c r="V536" s="42">
        <v>45</v>
      </c>
      <c r="W536" s="36" t="s">
        <v>27</v>
      </c>
    </row>
    <row r="537" spans="1:23" x14ac:dyDescent="0.35">
      <c r="A537" s="36">
        <v>775</v>
      </c>
      <c r="B537" s="37">
        <v>16</v>
      </c>
      <c r="C537" s="38">
        <v>0</v>
      </c>
      <c r="D537" s="36" t="s">
        <v>644</v>
      </c>
      <c r="E537" s="40">
        <v>42143</v>
      </c>
      <c r="F537" s="41">
        <v>851</v>
      </c>
      <c r="G537" s="21">
        <v>25</v>
      </c>
      <c r="H537" s="36" t="s">
        <v>39</v>
      </c>
      <c r="I537" s="36" t="s">
        <v>36</v>
      </c>
      <c r="J537" s="36" t="str">
        <f t="shared" si="18"/>
        <v>🍃Leaves</v>
      </c>
      <c r="K537" s="36" t="s">
        <v>23</v>
      </c>
      <c r="L537" s="6" t="str">
        <f t="shared" si="17"/>
        <v>☕Espresso</v>
      </c>
      <c r="M537" s="36" t="s">
        <v>41</v>
      </c>
      <c r="N537" s="36" t="s">
        <v>53</v>
      </c>
      <c r="O537" s="42">
        <v>10</v>
      </c>
      <c r="P537" s="42">
        <v>41</v>
      </c>
      <c r="Q537" s="36" t="s">
        <v>48</v>
      </c>
      <c r="R537" s="42">
        <v>10</v>
      </c>
      <c r="S537" s="42">
        <v>20</v>
      </c>
      <c r="T537" s="42">
        <v>10</v>
      </c>
      <c r="U537" s="37">
        <v>30</v>
      </c>
      <c r="V537" s="42">
        <v>15</v>
      </c>
      <c r="W537" s="36" t="s">
        <v>35</v>
      </c>
    </row>
    <row r="538" spans="1:23" x14ac:dyDescent="0.35">
      <c r="A538" s="36">
        <v>435</v>
      </c>
      <c r="B538" s="37">
        <v>94</v>
      </c>
      <c r="C538" s="38">
        <v>7</v>
      </c>
      <c r="D538" s="36" t="s">
        <v>645</v>
      </c>
      <c r="E538" s="40">
        <v>42144</v>
      </c>
      <c r="F538" s="41">
        <v>540</v>
      </c>
      <c r="G538" s="21">
        <v>120</v>
      </c>
      <c r="H538" s="36" t="s">
        <v>39</v>
      </c>
      <c r="I538" s="36" t="s">
        <v>36</v>
      </c>
      <c r="J538" s="36" t="str">
        <f t="shared" si="18"/>
        <v>🍃Leaves</v>
      </c>
      <c r="K538" s="36" t="s">
        <v>23</v>
      </c>
      <c r="L538" s="6" t="str">
        <f t="shared" si="17"/>
        <v>☕Espresso</v>
      </c>
      <c r="M538" s="36" t="s">
        <v>41</v>
      </c>
      <c r="N538" s="36" t="s">
        <v>53</v>
      </c>
      <c r="O538" s="42">
        <v>77</v>
      </c>
      <c r="P538" s="42">
        <v>214</v>
      </c>
      <c r="Q538" s="36" t="s">
        <v>49</v>
      </c>
      <c r="R538" s="42">
        <v>90</v>
      </c>
      <c r="S538" s="42">
        <v>110</v>
      </c>
      <c r="T538" s="42">
        <v>70</v>
      </c>
      <c r="U538" s="37">
        <v>200</v>
      </c>
      <c r="V538" s="42">
        <v>43</v>
      </c>
      <c r="W538" s="36" t="s">
        <v>35</v>
      </c>
    </row>
    <row r="539" spans="1:23" x14ac:dyDescent="0.35">
      <c r="A539" s="36">
        <v>415</v>
      </c>
      <c r="B539" s="37">
        <v>257</v>
      </c>
      <c r="C539" s="38">
        <v>94</v>
      </c>
      <c r="D539" s="39">
        <v>42041</v>
      </c>
      <c r="E539" s="40">
        <v>42145</v>
      </c>
      <c r="F539" s="41">
        <v>1662</v>
      </c>
      <c r="G539" s="21">
        <v>341</v>
      </c>
      <c r="H539" s="36" t="s">
        <v>21</v>
      </c>
      <c r="I539" s="36" t="s">
        <v>36</v>
      </c>
      <c r="J539" s="36" t="str">
        <f t="shared" si="18"/>
        <v>🍃Leaves</v>
      </c>
      <c r="K539" s="36" t="s">
        <v>23</v>
      </c>
      <c r="L539" s="6" t="str">
        <f t="shared" si="17"/>
        <v>☕Espresso</v>
      </c>
      <c r="M539" s="36" t="s">
        <v>41</v>
      </c>
      <c r="N539" s="36" t="s">
        <v>42</v>
      </c>
      <c r="O539" s="42">
        <v>334</v>
      </c>
      <c r="P539" s="42">
        <v>637</v>
      </c>
      <c r="Q539" s="36" t="s">
        <v>38</v>
      </c>
      <c r="R539" s="42">
        <v>230</v>
      </c>
      <c r="S539" s="42">
        <v>320</v>
      </c>
      <c r="T539" s="42">
        <v>240</v>
      </c>
      <c r="U539" s="37">
        <v>550</v>
      </c>
      <c r="V539" s="42">
        <v>116</v>
      </c>
      <c r="W539" s="36" t="s">
        <v>27</v>
      </c>
    </row>
    <row r="540" spans="1:23" x14ac:dyDescent="0.35">
      <c r="A540" s="36">
        <v>714</v>
      </c>
      <c r="B540" s="37">
        <v>239</v>
      </c>
      <c r="C540" s="38">
        <v>61</v>
      </c>
      <c r="D540" s="39">
        <v>42130</v>
      </c>
      <c r="E540" s="40">
        <v>42146</v>
      </c>
      <c r="F540" s="41">
        <v>1755</v>
      </c>
      <c r="G540" s="21">
        <v>239</v>
      </c>
      <c r="H540" s="36" t="s">
        <v>21</v>
      </c>
      <c r="I540" s="36" t="s">
        <v>36</v>
      </c>
      <c r="J540" s="36" t="str">
        <f t="shared" si="18"/>
        <v>🍃Leaves</v>
      </c>
      <c r="K540" s="36" t="s">
        <v>23</v>
      </c>
      <c r="L540" s="6" t="str">
        <f t="shared" si="17"/>
        <v>☕Espresso</v>
      </c>
      <c r="M540" s="36" t="s">
        <v>41</v>
      </c>
      <c r="N540" s="36" t="s">
        <v>55</v>
      </c>
      <c r="O540" s="42">
        <v>221</v>
      </c>
      <c r="P540" s="42">
        <v>509</v>
      </c>
      <c r="Q540" s="36" t="s">
        <v>38</v>
      </c>
      <c r="R540" s="42">
        <v>210</v>
      </c>
      <c r="S540" s="42">
        <v>220</v>
      </c>
      <c r="T540" s="42">
        <v>160</v>
      </c>
      <c r="U540" s="37">
        <v>430</v>
      </c>
      <c r="V540" s="42">
        <v>90</v>
      </c>
      <c r="W540" s="36" t="s">
        <v>35</v>
      </c>
    </row>
    <row r="541" spans="1:23" x14ac:dyDescent="0.35">
      <c r="A541" s="36">
        <v>805</v>
      </c>
      <c r="B541" s="37">
        <v>125</v>
      </c>
      <c r="C541" s="38">
        <v>-10</v>
      </c>
      <c r="D541" s="39">
        <v>42161</v>
      </c>
      <c r="E541" s="40">
        <v>42147</v>
      </c>
      <c r="F541" s="41">
        <v>898</v>
      </c>
      <c r="G541" s="21">
        <v>173</v>
      </c>
      <c r="H541" s="36" t="s">
        <v>21</v>
      </c>
      <c r="I541" s="36" t="s">
        <v>36</v>
      </c>
      <c r="J541" s="36" t="str">
        <f t="shared" si="18"/>
        <v>🍃Leaves</v>
      </c>
      <c r="K541" s="36" t="s">
        <v>23</v>
      </c>
      <c r="L541" s="6" t="str">
        <f t="shared" si="17"/>
        <v>☕Espresso</v>
      </c>
      <c r="M541" s="36" t="s">
        <v>41</v>
      </c>
      <c r="N541" s="36" t="s">
        <v>53</v>
      </c>
      <c r="O541" s="42">
        <v>40</v>
      </c>
      <c r="P541" s="42">
        <v>318</v>
      </c>
      <c r="Q541" s="36" t="s">
        <v>38</v>
      </c>
      <c r="R541" s="42">
        <v>110</v>
      </c>
      <c r="S541" s="42">
        <v>160</v>
      </c>
      <c r="T541" s="42">
        <v>50</v>
      </c>
      <c r="U541" s="37">
        <v>270</v>
      </c>
      <c r="V541" s="42">
        <v>146</v>
      </c>
      <c r="W541" s="36" t="s">
        <v>35</v>
      </c>
    </row>
    <row r="542" spans="1:23" x14ac:dyDescent="0.35">
      <c r="A542" s="36">
        <v>503</v>
      </c>
      <c r="B542" s="37">
        <v>161</v>
      </c>
      <c r="C542" s="38">
        <v>25</v>
      </c>
      <c r="D542" s="36" t="s">
        <v>657</v>
      </c>
      <c r="E542" s="40">
        <v>42148</v>
      </c>
      <c r="F542" s="41">
        <v>1267</v>
      </c>
      <c r="G542" s="21">
        <v>161</v>
      </c>
      <c r="H542" s="36" t="s">
        <v>39</v>
      </c>
      <c r="I542" s="36" t="s">
        <v>36</v>
      </c>
      <c r="J542" s="36" t="str">
        <f t="shared" si="18"/>
        <v>🍃Leaves</v>
      </c>
      <c r="K542" s="36" t="s">
        <v>23</v>
      </c>
      <c r="L542" s="6" t="str">
        <f t="shared" si="17"/>
        <v>☕Espresso</v>
      </c>
      <c r="M542" s="36" t="s">
        <v>41</v>
      </c>
      <c r="N542" s="36" t="s">
        <v>42</v>
      </c>
      <c r="O542" s="42">
        <v>135</v>
      </c>
      <c r="P542" s="42">
        <v>343</v>
      </c>
      <c r="Q542" s="36" t="s">
        <v>59</v>
      </c>
      <c r="R542" s="42">
        <v>140</v>
      </c>
      <c r="S542" s="42">
        <v>150</v>
      </c>
      <c r="T542" s="42">
        <v>110</v>
      </c>
      <c r="U542" s="37">
        <v>290</v>
      </c>
      <c r="V542" s="42">
        <v>70</v>
      </c>
      <c r="W542" s="36" t="s">
        <v>27</v>
      </c>
    </row>
    <row r="543" spans="1:23" x14ac:dyDescent="0.35">
      <c r="A543" s="36">
        <v>360</v>
      </c>
      <c r="B543" s="37">
        <v>80</v>
      </c>
      <c r="C543" s="38">
        <v>-9</v>
      </c>
      <c r="D543" s="36" t="s">
        <v>658</v>
      </c>
      <c r="E543" s="40">
        <v>42149</v>
      </c>
      <c r="F543" s="41">
        <v>1055</v>
      </c>
      <c r="G543" s="21">
        <v>94</v>
      </c>
      <c r="H543" s="36" t="s">
        <v>39</v>
      </c>
      <c r="I543" s="36" t="s">
        <v>36</v>
      </c>
      <c r="J543" s="36" t="str">
        <f t="shared" si="18"/>
        <v>🍃Leaves</v>
      </c>
      <c r="K543" s="36" t="s">
        <v>23</v>
      </c>
      <c r="L543" s="6" t="str">
        <f t="shared" si="17"/>
        <v>☕Espresso</v>
      </c>
      <c r="M543" s="36" t="s">
        <v>41</v>
      </c>
      <c r="N543" s="36" t="s">
        <v>42</v>
      </c>
      <c r="O543" s="42">
        <v>71</v>
      </c>
      <c r="P543" s="42">
        <v>185</v>
      </c>
      <c r="Q543" s="36" t="s">
        <v>67</v>
      </c>
      <c r="R543" s="42">
        <v>60</v>
      </c>
      <c r="S543" s="42">
        <v>90</v>
      </c>
      <c r="T543" s="42">
        <v>80</v>
      </c>
      <c r="U543" s="37">
        <v>150</v>
      </c>
      <c r="V543" s="42">
        <v>46</v>
      </c>
      <c r="W543" s="36" t="s">
        <v>27</v>
      </c>
    </row>
    <row r="544" spans="1:23" x14ac:dyDescent="0.35">
      <c r="A544" s="36">
        <v>206</v>
      </c>
      <c r="B544" s="37">
        <v>22</v>
      </c>
      <c r="C544" s="38">
        <v>-5</v>
      </c>
      <c r="D544" s="36" t="s">
        <v>664</v>
      </c>
      <c r="E544" s="40">
        <v>42150</v>
      </c>
      <c r="F544" s="41">
        <v>573</v>
      </c>
      <c r="G544" s="21">
        <v>29</v>
      </c>
      <c r="H544" s="36" t="s">
        <v>39</v>
      </c>
      <c r="I544" s="36" t="s">
        <v>36</v>
      </c>
      <c r="J544" s="36" t="str">
        <f t="shared" si="18"/>
        <v>🍃Leaves</v>
      </c>
      <c r="K544" s="36" t="s">
        <v>23</v>
      </c>
      <c r="L544" s="6" t="str">
        <f t="shared" si="17"/>
        <v>☕Espresso</v>
      </c>
      <c r="M544" s="36" t="s">
        <v>41</v>
      </c>
      <c r="N544" s="36" t="s">
        <v>55</v>
      </c>
      <c r="O544" s="42">
        <v>15</v>
      </c>
      <c r="P544" s="42">
        <v>54</v>
      </c>
      <c r="Q544" s="36" t="s">
        <v>67</v>
      </c>
      <c r="R544" s="42">
        <v>10</v>
      </c>
      <c r="S544" s="42">
        <v>20</v>
      </c>
      <c r="T544" s="42">
        <v>20</v>
      </c>
      <c r="U544" s="37">
        <v>30</v>
      </c>
      <c r="V544" s="42">
        <v>19</v>
      </c>
      <c r="W544" s="36" t="s">
        <v>35</v>
      </c>
    </row>
    <row r="545" spans="1:23" x14ac:dyDescent="0.35">
      <c r="A545" s="36">
        <v>775</v>
      </c>
      <c r="B545" s="37">
        <v>21</v>
      </c>
      <c r="C545" s="38">
        <v>1</v>
      </c>
      <c r="D545" s="36" t="s">
        <v>665</v>
      </c>
      <c r="E545" s="40">
        <v>42151</v>
      </c>
      <c r="F545" s="41">
        <v>846</v>
      </c>
      <c r="G545" s="21">
        <v>31</v>
      </c>
      <c r="H545" s="36" t="s">
        <v>39</v>
      </c>
      <c r="I545" s="36" t="s">
        <v>36</v>
      </c>
      <c r="J545" s="36" t="str">
        <f t="shared" si="18"/>
        <v>🍃Leaves</v>
      </c>
      <c r="K545" s="36" t="s">
        <v>23</v>
      </c>
      <c r="L545" s="6" t="str">
        <f t="shared" si="17"/>
        <v>☕Espresso</v>
      </c>
      <c r="M545" s="36" t="s">
        <v>41</v>
      </c>
      <c r="N545" s="36" t="s">
        <v>53</v>
      </c>
      <c r="O545" s="42">
        <v>21</v>
      </c>
      <c r="P545" s="42">
        <v>55</v>
      </c>
      <c r="Q545" s="36" t="s">
        <v>48</v>
      </c>
      <c r="R545" s="42">
        <v>10</v>
      </c>
      <c r="S545" s="42">
        <v>20</v>
      </c>
      <c r="T545" s="42">
        <v>20</v>
      </c>
      <c r="U545" s="37">
        <v>30</v>
      </c>
      <c r="V545" s="42">
        <v>17</v>
      </c>
      <c r="W545" s="36" t="s">
        <v>35</v>
      </c>
    </row>
    <row r="546" spans="1:23" x14ac:dyDescent="0.35">
      <c r="A546" s="36">
        <v>435</v>
      </c>
      <c r="B546" s="37">
        <v>103</v>
      </c>
      <c r="C546" s="38">
        <v>19</v>
      </c>
      <c r="D546" s="36" t="s">
        <v>666</v>
      </c>
      <c r="E546" s="40">
        <v>42152</v>
      </c>
      <c r="F546" s="41">
        <v>564</v>
      </c>
      <c r="G546" s="21">
        <v>133</v>
      </c>
      <c r="H546" s="36" t="s">
        <v>39</v>
      </c>
      <c r="I546" s="36" t="s">
        <v>36</v>
      </c>
      <c r="J546" s="36" t="str">
        <f t="shared" si="18"/>
        <v>🍃Leaves</v>
      </c>
      <c r="K546" s="36" t="s">
        <v>23</v>
      </c>
      <c r="L546" s="6" t="str">
        <f t="shared" si="17"/>
        <v>☕Espresso</v>
      </c>
      <c r="M546" s="36" t="s">
        <v>41</v>
      </c>
      <c r="N546" s="36" t="s">
        <v>53</v>
      </c>
      <c r="O546" s="42">
        <v>129</v>
      </c>
      <c r="P546" s="42">
        <v>251</v>
      </c>
      <c r="Q546" s="36" t="s">
        <v>49</v>
      </c>
      <c r="R546" s="42">
        <v>80</v>
      </c>
      <c r="S546" s="42">
        <v>130</v>
      </c>
      <c r="T546" s="42">
        <v>110</v>
      </c>
      <c r="U546" s="37">
        <v>210</v>
      </c>
      <c r="V546" s="42">
        <v>46</v>
      </c>
      <c r="W546" s="36" t="s">
        <v>35</v>
      </c>
    </row>
    <row r="547" spans="1:23" x14ac:dyDescent="0.35">
      <c r="A547" s="36">
        <v>213</v>
      </c>
      <c r="B547" s="37">
        <v>228</v>
      </c>
      <c r="C547" s="38">
        <v>102</v>
      </c>
      <c r="D547" s="39">
        <v>42131</v>
      </c>
      <c r="E547" s="40">
        <v>42153</v>
      </c>
      <c r="F547" s="41">
        <v>1691</v>
      </c>
      <c r="G547" s="21">
        <v>304</v>
      </c>
      <c r="H547" s="36" t="s">
        <v>21</v>
      </c>
      <c r="I547" s="36" t="s">
        <v>36</v>
      </c>
      <c r="J547" s="36" t="str">
        <f t="shared" si="18"/>
        <v>🍃Leaves</v>
      </c>
      <c r="K547" s="36" t="s">
        <v>23</v>
      </c>
      <c r="L547" s="6" t="str">
        <f t="shared" si="17"/>
        <v>☕Espresso</v>
      </c>
      <c r="M547" s="36" t="s">
        <v>41</v>
      </c>
      <c r="N547" s="36" t="s">
        <v>42</v>
      </c>
      <c r="O547" s="42">
        <v>292</v>
      </c>
      <c r="P547" s="42">
        <v>567</v>
      </c>
      <c r="Q547" s="36" t="s">
        <v>38</v>
      </c>
      <c r="R547" s="42">
        <v>220</v>
      </c>
      <c r="S547" s="42">
        <v>290</v>
      </c>
      <c r="T547" s="42">
        <v>190</v>
      </c>
      <c r="U547" s="37">
        <v>510</v>
      </c>
      <c r="V547" s="42">
        <v>107</v>
      </c>
      <c r="W547" s="36" t="s">
        <v>27</v>
      </c>
    </row>
    <row r="548" spans="1:23" x14ac:dyDescent="0.35">
      <c r="A548" s="36">
        <v>951</v>
      </c>
      <c r="B548" s="37">
        <v>211</v>
      </c>
      <c r="C548" s="38">
        <v>51</v>
      </c>
      <c r="D548" s="39">
        <v>42223</v>
      </c>
      <c r="E548" s="40">
        <v>42154</v>
      </c>
      <c r="F548" s="41">
        <v>1778</v>
      </c>
      <c r="G548" s="21">
        <v>212</v>
      </c>
      <c r="H548" s="36" t="s">
        <v>21</v>
      </c>
      <c r="I548" s="36" t="s">
        <v>36</v>
      </c>
      <c r="J548" s="36" t="str">
        <f t="shared" si="18"/>
        <v>🍃Leaves</v>
      </c>
      <c r="K548" s="36" t="s">
        <v>23</v>
      </c>
      <c r="L548" s="6" t="str">
        <f t="shared" si="17"/>
        <v>☕Espresso</v>
      </c>
      <c r="M548" s="36" t="s">
        <v>41</v>
      </c>
      <c r="N548" s="36" t="s">
        <v>55</v>
      </c>
      <c r="O548" s="42">
        <v>191</v>
      </c>
      <c r="P548" s="42">
        <v>451</v>
      </c>
      <c r="Q548" s="36" t="s">
        <v>38</v>
      </c>
      <c r="R548" s="42">
        <v>200</v>
      </c>
      <c r="S548" s="42">
        <v>210</v>
      </c>
      <c r="T548" s="42">
        <v>140</v>
      </c>
      <c r="U548" s="37">
        <v>410</v>
      </c>
      <c r="V548" s="42">
        <v>83</v>
      </c>
      <c r="W548" s="36" t="s">
        <v>35</v>
      </c>
    </row>
    <row r="549" spans="1:23" x14ac:dyDescent="0.35">
      <c r="A549" s="36">
        <v>916</v>
      </c>
      <c r="B549" s="37">
        <v>121</v>
      </c>
      <c r="C549" s="38">
        <v>-1</v>
      </c>
      <c r="D549" s="39">
        <v>42254</v>
      </c>
      <c r="E549" s="40">
        <v>42155</v>
      </c>
      <c r="F549" s="41">
        <v>912</v>
      </c>
      <c r="G549" s="21">
        <v>168</v>
      </c>
      <c r="H549" s="36" t="s">
        <v>21</v>
      </c>
      <c r="I549" s="36" t="s">
        <v>36</v>
      </c>
      <c r="J549" s="36" t="str">
        <f t="shared" si="18"/>
        <v>🍃Leaves</v>
      </c>
      <c r="K549" s="36" t="s">
        <v>23</v>
      </c>
      <c r="L549" s="6" t="str">
        <f t="shared" si="17"/>
        <v>☕Espresso</v>
      </c>
      <c r="M549" s="36" t="s">
        <v>41</v>
      </c>
      <c r="N549" s="36" t="s">
        <v>53</v>
      </c>
      <c r="O549" s="42">
        <v>39</v>
      </c>
      <c r="P549" s="42">
        <v>308</v>
      </c>
      <c r="Q549" s="36" t="s">
        <v>38</v>
      </c>
      <c r="R549" s="42">
        <v>110</v>
      </c>
      <c r="S549" s="42">
        <v>170</v>
      </c>
      <c r="T549" s="42">
        <v>40</v>
      </c>
      <c r="U549" s="37">
        <v>280</v>
      </c>
      <c r="V549" s="42">
        <v>142</v>
      </c>
      <c r="W549" s="36" t="s">
        <v>35</v>
      </c>
    </row>
    <row r="550" spans="1:23" x14ac:dyDescent="0.35">
      <c r="A550" s="36">
        <v>971</v>
      </c>
      <c r="B550" s="37">
        <v>181</v>
      </c>
      <c r="C550" s="38">
        <v>40</v>
      </c>
      <c r="D550" s="36" t="s">
        <v>677</v>
      </c>
      <c r="E550" s="40">
        <v>42156</v>
      </c>
      <c r="F550" s="41">
        <v>1283</v>
      </c>
      <c r="G550" s="21">
        <v>182</v>
      </c>
      <c r="H550" s="36" t="s">
        <v>39</v>
      </c>
      <c r="I550" s="36" t="s">
        <v>36</v>
      </c>
      <c r="J550" s="36" t="str">
        <f t="shared" si="18"/>
        <v>🍃Leaves</v>
      </c>
      <c r="K550" s="36" t="s">
        <v>23</v>
      </c>
      <c r="L550" s="6" t="str">
        <f t="shared" si="17"/>
        <v>☕Espresso</v>
      </c>
      <c r="M550" s="36" t="s">
        <v>41</v>
      </c>
      <c r="N550" s="36" t="s">
        <v>42</v>
      </c>
      <c r="O550" s="42">
        <v>160</v>
      </c>
      <c r="P550" s="42">
        <v>387</v>
      </c>
      <c r="Q550" s="36" t="s">
        <v>59</v>
      </c>
      <c r="R550" s="42">
        <v>170</v>
      </c>
      <c r="S550" s="42">
        <v>180</v>
      </c>
      <c r="T550" s="42">
        <v>120</v>
      </c>
      <c r="U550" s="37">
        <v>350</v>
      </c>
      <c r="V550" s="42">
        <v>74</v>
      </c>
      <c r="W550" s="36" t="s">
        <v>27</v>
      </c>
    </row>
    <row r="551" spans="1:23" x14ac:dyDescent="0.35">
      <c r="A551" s="36">
        <v>775</v>
      </c>
      <c r="B551" s="37">
        <v>15</v>
      </c>
      <c r="C551" s="38">
        <v>3</v>
      </c>
      <c r="D551" s="36" t="s">
        <v>681</v>
      </c>
      <c r="E551" s="40">
        <v>42157</v>
      </c>
      <c r="F551" s="41">
        <v>848</v>
      </c>
      <c r="G551" s="21">
        <v>24</v>
      </c>
      <c r="H551" s="36" t="s">
        <v>39</v>
      </c>
      <c r="I551" s="36" t="s">
        <v>36</v>
      </c>
      <c r="J551" s="36" t="str">
        <f t="shared" si="18"/>
        <v>🍃Leaves</v>
      </c>
      <c r="K551" s="36" t="s">
        <v>23</v>
      </c>
      <c r="L551" s="6" t="str">
        <f t="shared" si="17"/>
        <v>☕Espresso</v>
      </c>
      <c r="M551" s="36" t="s">
        <v>41</v>
      </c>
      <c r="N551" s="36" t="s">
        <v>53</v>
      </c>
      <c r="O551" s="42">
        <v>13</v>
      </c>
      <c r="P551" s="42">
        <v>42</v>
      </c>
      <c r="Q551" s="36" t="s">
        <v>48</v>
      </c>
      <c r="R551" s="42">
        <v>10</v>
      </c>
      <c r="S551" s="42">
        <v>20</v>
      </c>
      <c r="T551" s="42">
        <v>10</v>
      </c>
      <c r="U551" s="37">
        <v>30</v>
      </c>
      <c r="V551" s="42">
        <v>15</v>
      </c>
      <c r="W551" s="36" t="s">
        <v>35</v>
      </c>
    </row>
    <row r="552" spans="1:23" x14ac:dyDescent="0.35">
      <c r="A552" s="36">
        <v>801</v>
      </c>
      <c r="B552" s="37">
        <v>101</v>
      </c>
      <c r="C552" s="38">
        <v>36</v>
      </c>
      <c r="D552" s="36" t="s">
        <v>682</v>
      </c>
      <c r="E552" s="40">
        <v>42158</v>
      </c>
      <c r="F552" s="41">
        <v>552</v>
      </c>
      <c r="G552" s="21">
        <v>130</v>
      </c>
      <c r="H552" s="36" t="s">
        <v>39</v>
      </c>
      <c r="I552" s="36" t="s">
        <v>36</v>
      </c>
      <c r="J552" s="36" t="str">
        <f t="shared" si="18"/>
        <v>🍃Leaves</v>
      </c>
      <c r="K552" s="36" t="s">
        <v>23</v>
      </c>
      <c r="L552" s="6" t="str">
        <f t="shared" si="17"/>
        <v>☕Espresso</v>
      </c>
      <c r="M552" s="36" t="s">
        <v>41</v>
      </c>
      <c r="N552" s="36" t="s">
        <v>53</v>
      </c>
      <c r="O552" s="42">
        <v>126</v>
      </c>
      <c r="P552" s="42">
        <v>246</v>
      </c>
      <c r="Q552" s="36" t="s">
        <v>49</v>
      </c>
      <c r="R552" s="42">
        <v>90</v>
      </c>
      <c r="S552" s="42">
        <v>130</v>
      </c>
      <c r="T552" s="42">
        <v>90</v>
      </c>
      <c r="U552" s="37">
        <v>220</v>
      </c>
      <c r="V552" s="42">
        <v>45</v>
      </c>
      <c r="W552" s="36" t="s">
        <v>35</v>
      </c>
    </row>
    <row r="553" spans="1:23" x14ac:dyDescent="0.35">
      <c r="A553" s="36">
        <v>209</v>
      </c>
      <c r="B553" s="37">
        <v>247</v>
      </c>
      <c r="C553" s="38">
        <v>111</v>
      </c>
      <c r="D553" s="39">
        <v>42012</v>
      </c>
      <c r="E553" s="40">
        <v>42159</v>
      </c>
      <c r="F553" s="41">
        <v>1744</v>
      </c>
      <c r="G553" s="21">
        <v>329</v>
      </c>
      <c r="H553" s="36" t="s">
        <v>21</v>
      </c>
      <c r="I553" s="36" t="s">
        <v>36</v>
      </c>
      <c r="J553" s="36" t="str">
        <f t="shared" si="18"/>
        <v>🍃Leaves</v>
      </c>
      <c r="K553" s="36" t="s">
        <v>23</v>
      </c>
      <c r="L553" s="6" t="str">
        <f t="shared" si="17"/>
        <v>☕Espresso</v>
      </c>
      <c r="M553" s="36" t="s">
        <v>41</v>
      </c>
      <c r="N553" s="36" t="s">
        <v>42</v>
      </c>
      <c r="O553" s="42">
        <v>321</v>
      </c>
      <c r="P553" s="42">
        <v>614</v>
      </c>
      <c r="Q553" s="36" t="s">
        <v>38</v>
      </c>
      <c r="R553" s="42">
        <v>240</v>
      </c>
      <c r="S553" s="42">
        <v>310</v>
      </c>
      <c r="T553" s="42">
        <v>210</v>
      </c>
      <c r="U553" s="37">
        <v>550</v>
      </c>
      <c r="V553" s="42">
        <v>113</v>
      </c>
      <c r="W553" s="36" t="s">
        <v>27</v>
      </c>
    </row>
    <row r="554" spans="1:23" x14ac:dyDescent="0.35">
      <c r="A554" s="36">
        <v>949</v>
      </c>
      <c r="B554" s="37">
        <v>250</v>
      </c>
      <c r="C554" s="38">
        <v>73</v>
      </c>
      <c r="D554" s="39">
        <v>42102</v>
      </c>
      <c r="E554" s="40">
        <v>42160</v>
      </c>
      <c r="F554" s="41">
        <v>1820</v>
      </c>
      <c r="G554" s="21">
        <v>251</v>
      </c>
      <c r="H554" s="36" t="s">
        <v>21</v>
      </c>
      <c r="I554" s="36" t="s">
        <v>36</v>
      </c>
      <c r="J554" s="36" t="str">
        <f t="shared" si="18"/>
        <v>🍃Leaves</v>
      </c>
      <c r="K554" s="36" t="s">
        <v>23</v>
      </c>
      <c r="L554" s="6" t="str">
        <f t="shared" si="17"/>
        <v>☕Espresso</v>
      </c>
      <c r="M554" s="36" t="s">
        <v>41</v>
      </c>
      <c r="N554" s="36" t="s">
        <v>55</v>
      </c>
      <c r="O554" s="42">
        <v>233</v>
      </c>
      <c r="P554" s="42">
        <v>534</v>
      </c>
      <c r="Q554" s="36" t="s">
        <v>38</v>
      </c>
      <c r="R554" s="42">
        <v>240</v>
      </c>
      <c r="S554" s="42">
        <v>240</v>
      </c>
      <c r="T554" s="42">
        <v>160</v>
      </c>
      <c r="U554" s="37">
        <v>480</v>
      </c>
      <c r="V554" s="42">
        <v>94</v>
      </c>
      <c r="W554" s="36" t="s">
        <v>35</v>
      </c>
    </row>
    <row r="555" spans="1:23" x14ac:dyDescent="0.35">
      <c r="A555" s="36">
        <v>530</v>
      </c>
      <c r="B555" s="37">
        <v>135</v>
      </c>
      <c r="C555" s="38">
        <v>6</v>
      </c>
      <c r="D555" s="39">
        <v>42132</v>
      </c>
      <c r="E555" s="40">
        <v>42161</v>
      </c>
      <c r="F555" s="41">
        <v>940</v>
      </c>
      <c r="G555" s="21">
        <v>187</v>
      </c>
      <c r="H555" s="36" t="s">
        <v>21</v>
      </c>
      <c r="I555" s="36" t="s">
        <v>36</v>
      </c>
      <c r="J555" s="36" t="str">
        <f t="shared" si="18"/>
        <v>🍃Leaves</v>
      </c>
      <c r="K555" s="36" t="s">
        <v>23</v>
      </c>
      <c r="L555" s="6" t="str">
        <f t="shared" si="17"/>
        <v>☕Espresso</v>
      </c>
      <c r="M555" s="36" t="s">
        <v>41</v>
      </c>
      <c r="N555" s="36" t="s">
        <v>53</v>
      </c>
      <c r="O555" s="42">
        <v>46</v>
      </c>
      <c r="P555" s="42">
        <v>343</v>
      </c>
      <c r="Q555" s="36" t="s">
        <v>38</v>
      </c>
      <c r="R555" s="42">
        <v>130</v>
      </c>
      <c r="S555" s="42">
        <v>180</v>
      </c>
      <c r="T555" s="42">
        <v>40</v>
      </c>
      <c r="U555" s="37">
        <v>310</v>
      </c>
      <c r="V555" s="42">
        <v>156</v>
      </c>
      <c r="W555" s="36" t="s">
        <v>35</v>
      </c>
    </row>
    <row r="556" spans="1:23" x14ac:dyDescent="0.35">
      <c r="A556" s="36">
        <v>971</v>
      </c>
      <c r="B556" s="37">
        <v>153</v>
      </c>
      <c r="C556" s="38">
        <v>49</v>
      </c>
      <c r="D556" s="39">
        <v>42316</v>
      </c>
      <c r="E556" s="40">
        <v>42162</v>
      </c>
      <c r="F556" s="41">
        <v>1319</v>
      </c>
      <c r="G556" s="21">
        <v>153</v>
      </c>
      <c r="H556" s="36" t="s">
        <v>39</v>
      </c>
      <c r="I556" s="36" t="s">
        <v>36</v>
      </c>
      <c r="J556" s="36" t="str">
        <f t="shared" si="18"/>
        <v>🍃Leaves</v>
      </c>
      <c r="K556" s="36" t="s">
        <v>23</v>
      </c>
      <c r="L556" s="6" t="str">
        <f t="shared" si="17"/>
        <v>☕Espresso</v>
      </c>
      <c r="M556" s="36" t="s">
        <v>41</v>
      </c>
      <c r="N556" s="36" t="s">
        <v>42</v>
      </c>
      <c r="O556" s="42">
        <v>129</v>
      </c>
      <c r="P556" s="42">
        <v>326</v>
      </c>
      <c r="Q556" s="36" t="s">
        <v>59</v>
      </c>
      <c r="R556" s="42">
        <v>150</v>
      </c>
      <c r="S556" s="42">
        <v>140</v>
      </c>
      <c r="T556" s="42">
        <v>80</v>
      </c>
      <c r="U556" s="37">
        <v>290</v>
      </c>
      <c r="V556" s="42">
        <v>66</v>
      </c>
      <c r="W556" s="36" t="s">
        <v>27</v>
      </c>
    </row>
    <row r="557" spans="1:23" x14ac:dyDescent="0.35">
      <c r="A557" s="36">
        <v>360</v>
      </c>
      <c r="B557" s="37">
        <v>80</v>
      </c>
      <c r="C557" s="38">
        <v>16</v>
      </c>
      <c r="D557" s="39">
        <v>42346</v>
      </c>
      <c r="E557" s="40">
        <v>42163</v>
      </c>
      <c r="F557" s="41">
        <v>1079</v>
      </c>
      <c r="G557" s="21">
        <v>96</v>
      </c>
      <c r="H557" s="36" t="s">
        <v>39</v>
      </c>
      <c r="I557" s="36" t="s">
        <v>36</v>
      </c>
      <c r="J557" s="36" t="str">
        <f t="shared" si="18"/>
        <v>🍃Leaves</v>
      </c>
      <c r="K557" s="36" t="s">
        <v>23</v>
      </c>
      <c r="L557" s="6" t="str">
        <f t="shared" si="17"/>
        <v>☕Espresso</v>
      </c>
      <c r="M557" s="36" t="s">
        <v>41</v>
      </c>
      <c r="N557" s="36" t="s">
        <v>42</v>
      </c>
      <c r="O557" s="42">
        <v>76</v>
      </c>
      <c r="P557" s="42">
        <v>188</v>
      </c>
      <c r="Q557" s="36" t="s">
        <v>67</v>
      </c>
      <c r="R557" s="42">
        <v>70</v>
      </c>
      <c r="S557" s="42">
        <v>100</v>
      </c>
      <c r="T557" s="42">
        <v>60</v>
      </c>
      <c r="U557" s="37">
        <v>170</v>
      </c>
      <c r="V557" s="42">
        <v>45</v>
      </c>
      <c r="W557" s="36" t="s">
        <v>27</v>
      </c>
    </row>
    <row r="558" spans="1:23" x14ac:dyDescent="0.35">
      <c r="A558" s="36">
        <v>775</v>
      </c>
      <c r="B558" s="37">
        <v>16</v>
      </c>
      <c r="C558" s="38">
        <v>5</v>
      </c>
      <c r="D558" s="36" t="s">
        <v>696</v>
      </c>
      <c r="E558" s="40">
        <v>42164</v>
      </c>
      <c r="F558" s="41">
        <v>851</v>
      </c>
      <c r="G558" s="21">
        <v>25</v>
      </c>
      <c r="H558" s="36" t="s">
        <v>39</v>
      </c>
      <c r="I558" s="36" t="s">
        <v>36</v>
      </c>
      <c r="J558" s="36" t="str">
        <f t="shared" si="18"/>
        <v>🍃Leaves</v>
      </c>
      <c r="K558" s="36" t="s">
        <v>23</v>
      </c>
      <c r="L558" s="6" t="str">
        <f t="shared" si="17"/>
        <v>☕Espresso</v>
      </c>
      <c r="M558" s="36" t="s">
        <v>41</v>
      </c>
      <c r="N558" s="36" t="s">
        <v>53</v>
      </c>
      <c r="O558" s="42">
        <v>15</v>
      </c>
      <c r="P558" s="42">
        <v>44</v>
      </c>
      <c r="Q558" s="36" t="s">
        <v>48</v>
      </c>
      <c r="R558" s="42">
        <v>10</v>
      </c>
      <c r="S558" s="42">
        <v>20</v>
      </c>
      <c r="T558" s="42">
        <v>10</v>
      </c>
      <c r="U558" s="37">
        <v>30</v>
      </c>
      <c r="V558" s="42">
        <v>15</v>
      </c>
      <c r="W558" s="36" t="s">
        <v>35</v>
      </c>
    </row>
    <row r="559" spans="1:23" x14ac:dyDescent="0.35">
      <c r="A559" s="36">
        <v>435</v>
      </c>
      <c r="B559" s="37">
        <v>94</v>
      </c>
      <c r="C559" s="38">
        <v>44</v>
      </c>
      <c r="D559" s="36" t="s">
        <v>697</v>
      </c>
      <c r="E559" s="40">
        <v>42165</v>
      </c>
      <c r="F559" s="41">
        <v>540</v>
      </c>
      <c r="G559" s="21">
        <v>120</v>
      </c>
      <c r="H559" s="36" t="s">
        <v>39</v>
      </c>
      <c r="I559" s="36" t="s">
        <v>36</v>
      </c>
      <c r="J559" s="36" t="str">
        <f t="shared" si="18"/>
        <v>🍃Leaves</v>
      </c>
      <c r="K559" s="36" t="s">
        <v>23</v>
      </c>
      <c r="L559" s="6" t="str">
        <f t="shared" si="17"/>
        <v>☕Espresso</v>
      </c>
      <c r="M559" s="36" t="s">
        <v>41</v>
      </c>
      <c r="N559" s="36" t="s">
        <v>53</v>
      </c>
      <c r="O559" s="42">
        <v>114</v>
      </c>
      <c r="P559" s="42">
        <v>228</v>
      </c>
      <c r="Q559" s="36" t="s">
        <v>49</v>
      </c>
      <c r="R559" s="42">
        <v>90</v>
      </c>
      <c r="S559" s="42">
        <v>110</v>
      </c>
      <c r="T559" s="42">
        <v>70</v>
      </c>
      <c r="U559" s="37">
        <v>200</v>
      </c>
      <c r="V559" s="42">
        <v>43</v>
      </c>
      <c r="W559" s="36" t="s">
        <v>35</v>
      </c>
    </row>
    <row r="560" spans="1:23" x14ac:dyDescent="0.35">
      <c r="A560" s="36">
        <v>303</v>
      </c>
      <c r="B560" s="37">
        <v>51</v>
      </c>
      <c r="C560" s="38">
        <v>-35</v>
      </c>
      <c r="D560" s="39">
        <v>40918</v>
      </c>
      <c r="E560" s="40">
        <v>40918</v>
      </c>
      <c r="F560" s="41">
        <v>503</v>
      </c>
      <c r="G560" s="21">
        <v>71</v>
      </c>
      <c r="H560" s="36" t="s">
        <v>21</v>
      </c>
      <c r="I560" s="36" t="s">
        <v>22</v>
      </c>
      <c r="J560" s="36" t="str">
        <f t="shared" si="18"/>
        <v>🍃Leaves</v>
      </c>
      <c r="K560" s="36" t="s">
        <v>23</v>
      </c>
      <c r="L560" s="6" t="str">
        <f t="shared" si="17"/>
        <v>☕Herbal Tea</v>
      </c>
      <c r="M560" s="36" t="s">
        <v>24</v>
      </c>
      <c r="N560" s="36" t="s">
        <v>25</v>
      </c>
      <c r="O560" s="42">
        <v>-5</v>
      </c>
      <c r="P560" s="42">
        <v>122</v>
      </c>
      <c r="Q560" s="36" t="s">
        <v>26</v>
      </c>
      <c r="R560" s="42">
        <v>30</v>
      </c>
      <c r="S560" s="42">
        <v>60</v>
      </c>
      <c r="T560" s="42">
        <v>30</v>
      </c>
      <c r="U560" s="37">
        <v>90</v>
      </c>
      <c r="V560" s="42">
        <v>76</v>
      </c>
      <c r="W560" s="36" t="s">
        <v>27</v>
      </c>
    </row>
    <row r="561" spans="1:23" x14ac:dyDescent="0.35">
      <c r="A561" s="36">
        <v>970</v>
      </c>
      <c r="B561" s="37">
        <v>52</v>
      </c>
      <c r="C561" s="38">
        <v>-24</v>
      </c>
      <c r="D561" s="39">
        <v>40918</v>
      </c>
      <c r="E561" s="40">
        <v>40919</v>
      </c>
      <c r="F561" s="41">
        <v>405</v>
      </c>
      <c r="G561" s="21">
        <v>71</v>
      </c>
      <c r="H561" s="36" t="s">
        <v>21</v>
      </c>
      <c r="I561" s="36" t="s">
        <v>22</v>
      </c>
      <c r="J561" s="36" t="str">
        <f t="shared" si="18"/>
        <v>🍃Leaves</v>
      </c>
      <c r="K561" s="36" t="s">
        <v>23</v>
      </c>
      <c r="L561" s="6" t="str">
        <f t="shared" si="17"/>
        <v>☕Herbal Tea</v>
      </c>
      <c r="M561" s="36" t="s">
        <v>24</v>
      </c>
      <c r="N561" s="36" t="s">
        <v>28</v>
      </c>
      <c r="O561" s="42">
        <v>26</v>
      </c>
      <c r="P561" s="42">
        <v>123</v>
      </c>
      <c r="Q561" s="36" t="s">
        <v>26</v>
      </c>
      <c r="R561" s="42">
        <v>30</v>
      </c>
      <c r="S561" s="42">
        <v>60</v>
      </c>
      <c r="T561" s="42">
        <v>50</v>
      </c>
      <c r="U561" s="37">
        <v>90</v>
      </c>
      <c r="V561" s="42">
        <v>45</v>
      </c>
      <c r="W561" s="36" t="s">
        <v>27</v>
      </c>
    </row>
    <row r="562" spans="1:23" x14ac:dyDescent="0.35">
      <c r="A562" s="36">
        <v>409</v>
      </c>
      <c r="B562" s="37">
        <v>43</v>
      </c>
      <c r="C562" s="38">
        <v>-22</v>
      </c>
      <c r="D562" s="39">
        <v>40949</v>
      </c>
      <c r="E562" s="40">
        <v>40920</v>
      </c>
      <c r="F562" s="41">
        <v>419</v>
      </c>
      <c r="G562" s="21">
        <v>64</v>
      </c>
      <c r="H562" s="36" t="s">
        <v>21</v>
      </c>
      <c r="I562" s="36" t="s">
        <v>29</v>
      </c>
      <c r="J562" s="36" t="str">
        <f t="shared" si="18"/>
        <v>🍃Leaves</v>
      </c>
      <c r="K562" s="36" t="s">
        <v>23</v>
      </c>
      <c r="L562" s="6" t="str">
        <f t="shared" si="17"/>
        <v>☕Herbal Tea</v>
      </c>
      <c r="M562" s="36" t="s">
        <v>24</v>
      </c>
      <c r="N562" s="36" t="s">
        <v>25</v>
      </c>
      <c r="O562" s="42">
        <v>28</v>
      </c>
      <c r="P562" s="42">
        <v>107</v>
      </c>
      <c r="Q562" s="36" t="s">
        <v>30</v>
      </c>
      <c r="R562" s="42">
        <v>30</v>
      </c>
      <c r="S562" s="42">
        <v>60</v>
      </c>
      <c r="T562" s="42">
        <v>50</v>
      </c>
      <c r="U562" s="37">
        <v>90</v>
      </c>
      <c r="V562" s="42">
        <v>36</v>
      </c>
      <c r="W562" s="36" t="s">
        <v>27</v>
      </c>
    </row>
    <row r="563" spans="1:23" x14ac:dyDescent="0.35">
      <c r="A563" s="36">
        <v>573</v>
      </c>
      <c r="B563" s="37">
        <v>45</v>
      </c>
      <c r="C563" s="38">
        <v>-36</v>
      </c>
      <c r="D563" s="36" t="s">
        <v>60</v>
      </c>
      <c r="E563" s="40">
        <v>40934</v>
      </c>
      <c r="F563" s="41">
        <v>320</v>
      </c>
      <c r="G563" s="21">
        <v>64</v>
      </c>
      <c r="H563" s="36" t="s">
        <v>39</v>
      </c>
      <c r="I563" s="36" t="s">
        <v>22</v>
      </c>
      <c r="J563" s="36" t="str">
        <f t="shared" si="18"/>
        <v>🍃Leaves</v>
      </c>
      <c r="K563" s="36" t="s">
        <v>23</v>
      </c>
      <c r="L563" s="6" t="str">
        <f t="shared" si="17"/>
        <v>☕Herbal Tea</v>
      </c>
      <c r="M563" s="36" t="s">
        <v>24</v>
      </c>
      <c r="N563" s="36" t="s">
        <v>61</v>
      </c>
      <c r="O563" s="42">
        <v>-6</v>
      </c>
      <c r="P563" s="42">
        <v>109</v>
      </c>
      <c r="Q563" s="36" t="s">
        <v>62</v>
      </c>
      <c r="R563" s="42">
        <v>20</v>
      </c>
      <c r="S563" s="42">
        <v>60</v>
      </c>
      <c r="T563" s="42">
        <v>30</v>
      </c>
      <c r="U563" s="37">
        <v>80</v>
      </c>
      <c r="V563" s="42">
        <v>70</v>
      </c>
      <c r="W563" s="36" t="s">
        <v>27</v>
      </c>
    </row>
    <row r="564" spans="1:23" x14ac:dyDescent="0.35">
      <c r="A564" s="36">
        <v>262</v>
      </c>
      <c r="B564" s="37">
        <v>48</v>
      </c>
      <c r="C564" s="38">
        <v>-15</v>
      </c>
      <c r="D564" s="36" t="s">
        <v>63</v>
      </c>
      <c r="E564" s="40">
        <v>40935</v>
      </c>
      <c r="F564" s="41">
        <v>851</v>
      </c>
      <c r="G564" s="21">
        <v>70</v>
      </c>
      <c r="H564" s="36" t="s">
        <v>39</v>
      </c>
      <c r="I564" s="36" t="s">
        <v>22</v>
      </c>
      <c r="J564" s="36" t="str">
        <f t="shared" si="18"/>
        <v>🍃Leaves</v>
      </c>
      <c r="K564" s="36" t="s">
        <v>23</v>
      </c>
      <c r="L564" s="6" t="str">
        <f t="shared" si="17"/>
        <v>☕Herbal Tea</v>
      </c>
      <c r="M564" s="36" t="s">
        <v>24</v>
      </c>
      <c r="N564" s="36" t="s">
        <v>25</v>
      </c>
      <c r="O564" s="42">
        <v>45</v>
      </c>
      <c r="P564" s="42">
        <v>118</v>
      </c>
      <c r="Q564" s="36" t="s">
        <v>64</v>
      </c>
      <c r="R564" s="42">
        <v>30</v>
      </c>
      <c r="S564" s="42">
        <v>60</v>
      </c>
      <c r="T564" s="42">
        <v>60</v>
      </c>
      <c r="U564" s="37">
        <v>90</v>
      </c>
      <c r="V564" s="42">
        <v>25</v>
      </c>
      <c r="W564" s="36" t="s">
        <v>27</v>
      </c>
    </row>
    <row r="565" spans="1:23" x14ac:dyDescent="0.35">
      <c r="A565" s="36">
        <v>801</v>
      </c>
      <c r="B565" s="37">
        <v>49</v>
      </c>
      <c r="C565" s="38">
        <v>-27</v>
      </c>
      <c r="D565" s="36" t="s">
        <v>65</v>
      </c>
      <c r="E565" s="40">
        <v>40936</v>
      </c>
      <c r="F565" s="41">
        <v>310</v>
      </c>
      <c r="G565" s="21">
        <v>71</v>
      </c>
      <c r="H565" s="36" t="s">
        <v>39</v>
      </c>
      <c r="I565" s="36" t="s">
        <v>36</v>
      </c>
      <c r="J565" s="36" t="str">
        <f t="shared" si="18"/>
        <v>🍃Leaves</v>
      </c>
      <c r="K565" s="36" t="s">
        <v>23</v>
      </c>
      <c r="L565" s="6" t="str">
        <f t="shared" si="17"/>
        <v>☕Herbal Tea</v>
      </c>
      <c r="M565" s="36" t="s">
        <v>24</v>
      </c>
      <c r="N565" s="36" t="s">
        <v>61</v>
      </c>
      <c r="O565" s="42">
        <v>33</v>
      </c>
      <c r="P565" s="42">
        <v>120</v>
      </c>
      <c r="Q565" s="36" t="s">
        <v>49</v>
      </c>
      <c r="R565" s="42">
        <v>30</v>
      </c>
      <c r="S565" s="42">
        <v>60</v>
      </c>
      <c r="T565" s="42">
        <v>60</v>
      </c>
      <c r="U565" s="37">
        <v>90</v>
      </c>
      <c r="V565" s="42">
        <v>38</v>
      </c>
      <c r="W565" s="36" t="s">
        <v>27</v>
      </c>
    </row>
    <row r="566" spans="1:23" x14ac:dyDescent="0.35">
      <c r="A566" s="36">
        <v>425</v>
      </c>
      <c r="B566" s="37">
        <v>48</v>
      </c>
      <c r="C566" s="38">
        <v>-13</v>
      </c>
      <c r="D566" s="36" t="s">
        <v>66</v>
      </c>
      <c r="E566" s="40">
        <v>40937</v>
      </c>
      <c r="F566" s="41">
        <v>829</v>
      </c>
      <c r="G566" s="21">
        <v>71</v>
      </c>
      <c r="H566" s="36" t="s">
        <v>39</v>
      </c>
      <c r="I566" s="36" t="s">
        <v>36</v>
      </c>
      <c r="J566" s="36" t="str">
        <f t="shared" si="18"/>
        <v>🍃Leaves</v>
      </c>
      <c r="K566" s="36" t="s">
        <v>23</v>
      </c>
      <c r="L566" s="6" t="str">
        <f t="shared" si="17"/>
        <v>☕Herbal Tea</v>
      </c>
      <c r="M566" s="36" t="s">
        <v>24</v>
      </c>
      <c r="N566" s="36" t="s">
        <v>25</v>
      </c>
      <c r="O566" s="42">
        <v>47</v>
      </c>
      <c r="P566" s="42">
        <v>119</v>
      </c>
      <c r="Q566" s="36" t="s">
        <v>67</v>
      </c>
      <c r="R566" s="42">
        <v>30</v>
      </c>
      <c r="S566" s="42">
        <v>60</v>
      </c>
      <c r="T566" s="42">
        <v>60</v>
      </c>
      <c r="U566" s="37">
        <v>90</v>
      </c>
      <c r="V566" s="42">
        <v>24</v>
      </c>
      <c r="W566" s="36" t="s">
        <v>27</v>
      </c>
    </row>
    <row r="567" spans="1:23" x14ac:dyDescent="0.35">
      <c r="A567" s="36">
        <v>954</v>
      </c>
      <c r="B567" s="37">
        <v>75</v>
      </c>
      <c r="C567" s="38">
        <v>14</v>
      </c>
      <c r="D567" s="36" t="s">
        <v>77</v>
      </c>
      <c r="E567" s="40">
        <v>40945</v>
      </c>
      <c r="F567" s="41">
        <v>1063</v>
      </c>
      <c r="G567" s="21">
        <v>89</v>
      </c>
      <c r="H567" s="36" t="s">
        <v>21</v>
      </c>
      <c r="I567" s="36" t="s">
        <v>31</v>
      </c>
      <c r="J567" s="36" t="str">
        <f t="shared" si="18"/>
        <v>🍃Leaves</v>
      </c>
      <c r="K567" s="36" t="s">
        <v>23</v>
      </c>
      <c r="L567" s="6" t="str">
        <f t="shared" si="17"/>
        <v>☕Herbal Tea</v>
      </c>
      <c r="M567" s="36" t="s">
        <v>24</v>
      </c>
      <c r="N567" s="36" t="s">
        <v>28</v>
      </c>
      <c r="O567" s="42">
        <v>44</v>
      </c>
      <c r="P567" s="42">
        <v>164</v>
      </c>
      <c r="Q567" s="36" t="s">
        <v>34</v>
      </c>
      <c r="R567" s="42">
        <v>50</v>
      </c>
      <c r="S567" s="42">
        <v>60</v>
      </c>
      <c r="T567" s="42">
        <v>30</v>
      </c>
      <c r="U567" s="37">
        <v>110</v>
      </c>
      <c r="V567" s="42">
        <v>45</v>
      </c>
      <c r="W567" s="36" t="s">
        <v>27</v>
      </c>
    </row>
    <row r="568" spans="1:23" x14ac:dyDescent="0.35">
      <c r="A568" s="36">
        <v>936</v>
      </c>
      <c r="B568" s="37">
        <v>46</v>
      </c>
      <c r="C568" s="38">
        <v>1</v>
      </c>
      <c r="D568" s="36" t="s">
        <v>78</v>
      </c>
      <c r="E568" s="40">
        <v>40946</v>
      </c>
      <c r="F568" s="41">
        <v>424</v>
      </c>
      <c r="G568" s="21">
        <v>68</v>
      </c>
      <c r="H568" s="36" t="s">
        <v>21</v>
      </c>
      <c r="I568" s="36" t="s">
        <v>29</v>
      </c>
      <c r="J568" s="36" t="str">
        <f t="shared" si="18"/>
        <v>🍃Leaves</v>
      </c>
      <c r="K568" s="36" t="s">
        <v>23</v>
      </c>
      <c r="L568" s="6" t="str">
        <f t="shared" si="17"/>
        <v>☕Herbal Tea</v>
      </c>
      <c r="M568" s="36" t="s">
        <v>24</v>
      </c>
      <c r="N568" s="36" t="s">
        <v>25</v>
      </c>
      <c r="O568" s="42">
        <v>31</v>
      </c>
      <c r="P568" s="42">
        <v>114</v>
      </c>
      <c r="Q568" s="36" t="s">
        <v>30</v>
      </c>
      <c r="R568" s="42">
        <v>40</v>
      </c>
      <c r="S568" s="42">
        <v>60</v>
      </c>
      <c r="T568" s="42">
        <v>30</v>
      </c>
      <c r="U568" s="37">
        <v>100</v>
      </c>
      <c r="V568" s="42">
        <v>37</v>
      </c>
      <c r="W568" s="36" t="s">
        <v>27</v>
      </c>
    </row>
    <row r="569" spans="1:23" x14ac:dyDescent="0.35">
      <c r="A569" s="36">
        <v>918</v>
      </c>
      <c r="B569" s="37">
        <v>54</v>
      </c>
      <c r="C569" s="38">
        <v>-7</v>
      </c>
      <c r="D569" s="39">
        <v>41254</v>
      </c>
      <c r="E569" s="40">
        <v>40961</v>
      </c>
      <c r="F569" s="41">
        <v>391</v>
      </c>
      <c r="G569" s="21">
        <v>67</v>
      </c>
      <c r="H569" s="36" t="s">
        <v>39</v>
      </c>
      <c r="I569" s="36" t="s">
        <v>29</v>
      </c>
      <c r="J569" s="36" t="str">
        <f t="shared" si="18"/>
        <v>🍃Leaves</v>
      </c>
      <c r="K569" s="36" t="s">
        <v>23</v>
      </c>
      <c r="L569" s="6" t="str">
        <f t="shared" si="17"/>
        <v>☕Herbal Tea</v>
      </c>
      <c r="M569" s="36" t="s">
        <v>24</v>
      </c>
      <c r="N569" s="36" t="s">
        <v>61</v>
      </c>
      <c r="O569" s="42">
        <v>13</v>
      </c>
      <c r="P569" s="42">
        <v>121</v>
      </c>
      <c r="Q569" s="36" t="s">
        <v>47</v>
      </c>
      <c r="R569" s="42">
        <v>50</v>
      </c>
      <c r="S569" s="42">
        <v>60</v>
      </c>
      <c r="T569" s="42">
        <v>20</v>
      </c>
      <c r="U569" s="37">
        <v>110</v>
      </c>
      <c r="V569" s="42">
        <v>54</v>
      </c>
      <c r="W569" s="36" t="s">
        <v>27</v>
      </c>
    </row>
    <row r="570" spans="1:23" x14ac:dyDescent="0.35">
      <c r="A570" s="36">
        <v>801</v>
      </c>
      <c r="B570" s="37">
        <v>46</v>
      </c>
      <c r="C570" s="38">
        <v>0</v>
      </c>
      <c r="D570" s="36" t="s">
        <v>83</v>
      </c>
      <c r="E570" s="40">
        <v>40962</v>
      </c>
      <c r="F570" s="41">
        <v>316</v>
      </c>
      <c r="G570" s="21">
        <v>67</v>
      </c>
      <c r="H570" s="36" t="s">
        <v>39</v>
      </c>
      <c r="I570" s="36" t="s">
        <v>36</v>
      </c>
      <c r="J570" s="36" t="str">
        <f t="shared" si="18"/>
        <v>🍃Leaves</v>
      </c>
      <c r="K570" s="36" t="s">
        <v>23</v>
      </c>
      <c r="L570" s="6" t="str">
        <f t="shared" si="17"/>
        <v>☕Herbal Tea</v>
      </c>
      <c r="M570" s="36" t="s">
        <v>24</v>
      </c>
      <c r="N570" s="36" t="s">
        <v>61</v>
      </c>
      <c r="O570" s="42">
        <v>30</v>
      </c>
      <c r="P570" s="42">
        <v>113</v>
      </c>
      <c r="Q570" s="36" t="s">
        <v>49</v>
      </c>
      <c r="R570" s="42">
        <v>40</v>
      </c>
      <c r="S570" s="42">
        <v>60</v>
      </c>
      <c r="T570" s="42">
        <v>30</v>
      </c>
      <c r="U570" s="37">
        <v>100</v>
      </c>
      <c r="V570" s="42">
        <v>37</v>
      </c>
      <c r="W570" s="36" t="s">
        <v>27</v>
      </c>
    </row>
    <row r="571" spans="1:23" x14ac:dyDescent="0.35">
      <c r="A571" s="36">
        <v>435</v>
      </c>
      <c r="B571" s="37">
        <v>43</v>
      </c>
      <c r="C571" s="38">
        <v>-10</v>
      </c>
      <c r="D571" s="36" t="s">
        <v>84</v>
      </c>
      <c r="E571" s="40">
        <v>40963</v>
      </c>
      <c r="F571" s="41">
        <v>452</v>
      </c>
      <c r="G571" s="21">
        <v>66</v>
      </c>
      <c r="H571" s="36" t="s">
        <v>39</v>
      </c>
      <c r="I571" s="36" t="s">
        <v>36</v>
      </c>
      <c r="J571" s="36" t="str">
        <f t="shared" si="18"/>
        <v>🍃Leaves</v>
      </c>
      <c r="K571" s="36" t="s">
        <v>23</v>
      </c>
      <c r="L571" s="6" t="str">
        <f t="shared" si="17"/>
        <v>☕Herbal Tea</v>
      </c>
      <c r="M571" s="36" t="s">
        <v>24</v>
      </c>
      <c r="N571" s="36" t="s">
        <v>25</v>
      </c>
      <c r="O571" s="42">
        <v>20</v>
      </c>
      <c r="P571" s="42">
        <v>109</v>
      </c>
      <c r="Q571" s="36" t="s">
        <v>49</v>
      </c>
      <c r="R571" s="42">
        <v>40</v>
      </c>
      <c r="S571" s="42">
        <v>60</v>
      </c>
      <c r="T571" s="42">
        <v>30</v>
      </c>
      <c r="U571" s="37">
        <v>100</v>
      </c>
      <c r="V571" s="42">
        <v>46</v>
      </c>
      <c r="W571" s="36" t="s">
        <v>27</v>
      </c>
    </row>
    <row r="572" spans="1:23" x14ac:dyDescent="0.35">
      <c r="A572" s="36">
        <v>509</v>
      </c>
      <c r="B572" s="37">
        <v>47</v>
      </c>
      <c r="C572" s="38">
        <v>4</v>
      </c>
      <c r="D572" s="36" t="s">
        <v>85</v>
      </c>
      <c r="E572" s="40">
        <v>40964</v>
      </c>
      <c r="F572" s="41">
        <v>834</v>
      </c>
      <c r="G572" s="21">
        <v>68</v>
      </c>
      <c r="H572" s="36" t="s">
        <v>39</v>
      </c>
      <c r="I572" s="36" t="s">
        <v>36</v>
      </c>
      <c r="J572" s="36" t="str">
        <f t="shared" si="18"/>
        <v>🍃Leaves</v>
      </c>
      <c r="K572" s="36" t="s">
        <v>23</v>
      </c>
      <c r="L572" s="6" t="str">
        <f t="shared" si="17"/>
        <v>☕Herbal Tea</v>
      </c>
      <c r="M572" s="36" t="s">
        <v>24</v>
      </c>
      <c r="N572" s="36" t="s">
        <v>25</v>
      </c>
      <c r="O572" s="42">
        <v>44</v>
      </c>
      <c r="P572" s="42">
        <v>115</v>
      </c>
      <c r="Q572" s="36" t="s">
        <v>67</v>
      </c>
      <c r="R572" s="42">
        <v>40</v>
      </c>
      <c r="S572" s="42">
        <v>60</v>
      </c>
      <c r="T572" s="42">
        <v>40</v>
      </c>
      <c r="U572" s="37">
        <v>100</v>
      </c>
      <c r="V572" s="42">
        <v>24</v>
      </c>
      <c r="W572" s="36" t="s">
        <v>27</v>
      </c>
    </row>
    <row r="573" spans="1:23" x14ac:dyDescent="0.35">
      <c r="A573" s="36">
        <v>970</v>
      </c>
      <c r="B573" s="37">
        <v>47</v>
      </c>
      <c r="C573" s="38">
        <v>-6</v>
      </c>
      <c r="D573" s="36" t="s">
        <v>90</v>
      </c>
      <c r="E573" s="40">
        <v>40969</v>
      </c>
      <c r="F573" s="41">
        <v>521</v>
      </c>
      <c r="G573" s="21">
        <v>65</v>
      </c>
      <c r="H573" s="36" t="s">
        <v>21</v>
      </c>
      <c r="I573" s="36" t="s">
        <v>22</v>
      </c>
      <c r="J573" s="36" t="str">
        <f t="shared" si="18"/>
        <v>🍃Leaves</v>
      </c>
      <c r="K573" s="36" t="s">
        <v>23</v>
      </c>
      <c r="L573" s="6" t="str">
        <f t="shared" si="17"/>
        <v>☕Herbal Tea</v>
      </c>
      <c r="M573" s="36" t="s">
        <v>24</v>
      </c>
      <c r="N573" s="36" t="s">
        <v>25</v>
      </c>
      <c r="O573" s="42">
        <v>-6</v>
      </c>
      <c r="P573" s="42">
        <v>112</v>
      </c>
      <c r="Q573" s="36" t="s">
        <v>26</v>
      </c>
      <c r="R573" s="42">
        <v>40</v>
      </c>
      <c r="S573" s="42">
        <v>60</v>
      </c>
      <c r="T573" s="42">
        <v>0</v>
      </c>
      <c r="U573" s="37">
        <v>100</v>
      </c>
      <c r="V573" s="42">
        <v>71</v>
      </c>
      <c r="W573" s="36" t="s">
        <v>27</v>
      </c>
    </row>
    <row r="574" spans="1:23" x14ac:dyDescent="0.35">
      <c r="A574" s="36">
        <v>303</v>
      </c>
      <c r="B574" s="37">
        <v>54</v>
      </c>
      <c r="C574" s="38">
        <v>-1</v>
      </c>
      <c r="D574" s="36" t="s">
        <v>91</v>
      </c>
      <c r="E574" s="40">
        <v>40970</v>
      </c>
      <c r="F574" s="41">
        <v>424</v>
      </c>
      <c r="G574" s="21">
        <v>73</v>
      </c>
      <c r="H574" s="36" t="s">
        <v>21</v>
      </c>
      <c r="I574" s="36" t="s">
        <v>22</v>
      </c>
      <c r="J574" s="36" t="str">
        <f t="shared" si="18"/>
        <v>🍃Leaves</v>
      </c>
      <c r="K574" s="36" t="s">
        <v>23</v>
      </c>
      <c r="L574" s="6" t="str">
        <f t="shared" si="17"/>
        <v>☕Herbal Tea</v>
      </c>
      <c r="M574" s="36" t="s">
        <v>24</v>
      </c>
      <c r="N574" s="36" t="s">
        <v>28</v>
      </c>
      <c r="O574" s="42">
        <v>29</v>
      </c>
      <c r="P574" s="42">
        <v>127</v>
      </c>
      <c r="Q574" s="36" t="s">
        <v>26</v>
      </c>
      <c r="R574" s="42">
        <v>50</v>
      </c>
      <c r="S574" s="42">
        <v>60</v>
      </c>
      <c r="T574" s="42">
        <v>30</v>
      </c>
      <c r="U574" s="37">
        <v>110</v>
      </c>
      <c r="V574" s="42">
        <v>44</v>
      </c>
      <c r="W574" s="36" t="s">
        <v>27</v>
      </c>
    </row>
    <row r="575" spans="1:23" x14ac:dyDescent="0.35">
      <c r="A575" s="36">
        <v>954</v>
      </c>
      <c r="B575" s="37">
        <v>65</v>
      </c>
      <c r="C575" s="38">
        <v>3</v>
      </c>
      <c r="D575" s="36" t="s">
        <v>92</v>
      </c>
      <c r="E575" s="40">
        <v>40971</v>
      </c>
      <c r="F575" s="41">
        <v>403</v>
      </c>
      <c r="G575" s="21">
        <v>80</v>
      </c>
      <c r="H575" s="36" t="s">
        <v>21</v>
      </c>
      <c r="I575" s="36" t="s">
        <v>31</v>
      </c>
      <c r="J575" s="36" t="str">
        <f t="shared" si="18"/>
        <v>🍃Leaves</v>
      </c>
      <c r="K575" s="36" t="s">
        <v>23</v>
      </c>
      <c r="L575" s="6" t="str">
        <f t="shared" si="17"/>
        <v>☕Herbal Tea</v>
      </c>
      <c r="M575" s="36" t="s">
        <v>24</v>
      </c>
      <c r="N575" s="36" t="s">
        <v>25</v>
      </c>
      <c r="O575" s="42">
        <v>23</v>
      </c>
      <c r="P575" s="42">
        <v>145</v>
      </c>
      <c r="Q575" s="36" t="s">
        <v>34</v>
      </c>
      <c r="R575" s="42">
        <v>40</v>
      </c>
      <c r="S575" s="42">
        <v>60</v>
      </c>
      <c r="T575" s="42">
        <v>20</v>
      </c>
      <c r="U575" s="37">
        <v>100</v>
      </c>
      <c r="V575" s="42">
        <v>57</v>
      </c>
      <c r="W575" s="36" t="s">
        <v>27</v>
      </c>
    </row>
    <row r="576" spans="1:23" x14ac:dyDescent="0.35">
      <c r="A576" s="36">
        <v>561</v>
      </c>
      <c r="B576" s="37">
        <v>80</v>
      </c>
      <c r="C576" s="38">
        <v>20</v>
      </c>
      <c r="D576" s="36" t="s">
        <v>93</v>
      </c>
      <c r="E576" s="40">
        <v>40972</v>
      </c>
      <c r="F576" s="41">
        <v>1079</v>
      </c>
      <c r="G576" s="21">
        <v>96</v>
      </c>
      <c r="H576" s="36" t="s">
        <v>21</v>
      </c>
      <c r="I576" s="36" t="s">
        <v>31</v>
      </c>
      <c r="J576" s="36" t="str">
        <f t="shared" si="18"/>
        <v>🍃Leaves</v>
      </c>
      <c r="K576" s="36" t="s">
        <v>23</v>
      </c>
      <c r="L576" s="6" t="str">
        <f t="shared" si="17"/>
        <v>☕Herbal Tea</v>
      </c>
      <c r="M576" s="36" t="s">
        <v>24</v>
      </c>
      <c r="N576" s="36" t="s">
        <v>28</v>
      </c>
      <c r="O576" s="42">
        <v>50</v>
      </c>
      <c r="P576" s="42">
        <v>176</v>
      </c>
      <c r="Q576" s="36" t="s">
        <v>34</v>
      </c>
      <c r="R576" s="42">
        <v>60</v>
      </c>
      <c r="S576" s="42">
        <v>60</v>
      </c>
      <c r="T576" s="42">
        <v>30</v>
      </c>
      <c r="U576" s="37">
        <v>120</v>
      </c>
      <c r="V576" s="42">
        <v>46</v>
      </c>
      <c r="W576" s="36" t="s">
        <v>27</v>
      </c>
    </row>
    <row r="577" spans="1:23" x14ac:dyDescent="0.35">
      <c r="A577" s="36">
        <v>469</v>
      </c>
      <c r="B577" s="37">
        <v>54</v>
      </c>
      <c r="C577" s="38">
        <v>-2</v>
      </c>
      <c r="D577" s="36" t="s">
        <v>94</v>
      </c>
      <c r="E577" s="40">
        <v>40973</v>
      </c>
      <c r="F577" s="41">
        <v>424</v>
      </c>
      <c r="G577" s="21">
        <v>73</v>
      </c>
      <c r="H577" s="36" t="s">
        <v>21</v>
      </c>
      <c r="I577" s="36" t="s">
        <v>29</v>
      </c>
      <c r="J577" s="36" t="str">
        <f t="shared" si="18"/>
        <v>🍃Leaves</v>
      </c>
      <c r="K577" s="36" t="s">
        <v>23</v>
      </c>
      <c r="L577" s="6" t="str">
        <f t="shared" si="17"/>
        <v>☕Herbal Tea</v>
      </c>
      <c r="M577" s="36" t="s">
        <v>24</v>
      </c>
      <c r="N577" s="36" t="s">
        <v>61</v>
      </c>
      <c r="O577" s="42">
        <v>28</v>
      </c>
      <c r="P577" s="42">
        <v>127</v>
      </c>
      <c r="Q577" s="36" t="s">
        <v>30</v>
      </c>
      <c r="R577" s="42">
        <v>50</v>
      </c>
      <c r="S577" s="42">
        <v>60</v>
      </c>
      <c r="T577" s="42">
        <v>30</v>
      </c>
      <c r="U577" s="37">
        <v>110</v>
      </c>
      <c r="V577" s="42">
        <v>45</v>
      </c>
      <c r="W577" s="36" t="s">
        <v>27</v>
      </c>
    </row>
    <row r="578" spans="1:23" x14ac:dyDescent="0.35">
      <c r="A578" s="36">
        <v>214</v>
      </c>
      <c r="B578" s="37">
        <v>41</v>
      </c>
      <c r="C578" s="38">
        <v>-6</v>
      </c>
      <c r="D578" s="36" t="s">
        <v>95</v>
      </c>
      <c r="E578" s="40">
        <v>40974</v>
      </c>
      <c r="F578" s="41">
        <v>435</v>
      </c>
      <c r="G578" s="21">
        <v>60</v>
      </c>
      <c r="H578" s="36" t="s">
        <v>21</v>
      </c>
      <c r="I578" s="36" t="s">
        <v>29</v>
      </c>
      <c r="J578" s="36" t="str">
        <f t="shared" si="18"/>
        <v>🍃Leaves</v>
      </c>
      <c r="K578" s="36" t="s">
        <v>23</v>
      </c>
      <c r="L578" s="6" t="str">
        <f t="shared" ref="L578:L641" si="19">_xlfn.CONCAT(_xlfn.UNICHAR(9749),M578)</f>
        <v>☕Herbal Tea</v>
      </c>
      <c r="M578" s="36" t="s">
        <v>24</v>
      </c>
      <c r="N578" s="36" t="s">
        <v>25</v>
      </c>
      <c r="O578" s="42">
        <v>24</v>
      </c>
      <c r="P578" s="42">
        <v>101</v>
      </c>
      <c r="Q578" s="36" t="s">
        <v>30</v>
      </c>
      <c r="R578" s="42">
        <v>30</v>
      </c>
      <c r="S578" s="42">
        <v>60</v>
      </c>
      <c r="T578" s="42">
        <v>30</v>
      </c>
      <c r="U578" s="37">
        <v>90</v>
      </c>
      <c r="V578" s="42">
        <v>36</v>
      </c>
      <c r="W578" s="36" t="s">
        <v>27</v>
      </c>
    </row>
    <row r="579" spans="1:23" x14ac:dyDescent="0.35">
      <c r="A579" s="36">
        <v>417</v>
      </c>
      <c r="B579" s="37">
        <v>49</v>
      </c>
      <c r="C579" s="38">
        <v>-5</v>
      </c>
      <c r="D579" s="39">
        <v>41011</v>
      </c>
      <c r="E579" s="40">
        <v>40983</v>
      </c>
      <c r="F579" s="41">
        <v>335</v>
      </c>
      <c r="G579" s="21">
        <v>69</v>
      </c>
      <c r="H579" s="36" t="s">
        <v>39</v>
      </c>
      <c r="I579" s="36" t="s">
        <v>22</v>
      </c>
      <c r="J579" s="36" t="str">
        <f t="shared" si="18"/>
        <v>🍃Leaves</v>
      </c>
      <c r="K579" s="36" t="s">
        <v>23</v>
      </c>
      <c r="L579" s="6" t="str">
        <f t="shared" si="19"/>
        <v>☕Herbal Tea</v>
      </c>
      <c r="M579" s="36" t="s">
        <v>24</v>
      </c>
      <c r="N579" s="36" t="s">
        <v>61</v>
      </c>
      <c r="O579" s="42">
        <v>-5</v>
      </c>
      <c r="P579" s="42">
        <v>118</v>
      </c>
      <c r="Q579" s="36" t="s">
        <v>62</v>
      </c>
      <c r="R579" s="42">
        <v>40</v>
      </c>
      <c r="S579" s="42">
        <v>60</v>
      </c>
      <c r="T579" s="42">
        <v>0</v>
      </c>
      <c r="U579" s="37">
        <v>100</v>
      </c>
      <c r="V579" s="42">
        <v>74</v>
      </c>
      <c r="W579" s="36" t="s">
        <v>27</v>
      </c>
    </row>
    <row r="580" spans="1:23" x14ac:dyDescent="0.35">
      <c r="A580" s="36">
        <v>920</v>
      </c>
      <c r="B580" s="37">
        <v>41</v>
      </c>
      <c r="C580" s="38">
        <v>0</v>
      </c>
      <c r="D580" s="39">
        <v>41041</v>
      </c>
      <c r="E580" s="40">
        <v>40984</v>
      </c>
      <c r="F580" s="41">
        <v>320</v>
      </c>
      <c r="G580" s="21">
        <v>66</v>
      </c>
      <c r="H580" s="36" t="s">
        <v>39</v>
      </c>
      <c r="I580" s="36" t="s">
        <v>22</v>
      </c>
      <c r="J580" s="36" t="str">
        <f t="shared" ref="J580:J643" si="20">_xlfn.CONCAT(_xlfn.UNICHAR(127811),K580)</f>
        <v>🍃Leaves</v>
      </c>
      <c r="K580" s="36" t="s">
        <v>23</v>
      </c>
      <c r="L580" s="6" t="str">
        <f t="shared" si="19"/>
        <v>☕Herbal Tea</v>
      </c>
      <c r="M580" s="36" t="s">
        <v>24</v>
      </c>
      <c r="N580" s="36" t="s">
        <v>61</v>
      </c>
      <c r="O580" s="42">
        <v>30</v>
      </c>
      <c r="P580" s="42">
        <v>107</v>
      </c>
      <c r="Q580" s="36" t="s">
        <v>64</v>
      </c>
      <c r="R580" s="42">
        <v>30</v>
      </c>
      <c r="S580" s="42">
        <v>60</v>
      </c>
      <c r="T580" s="42">
        <v>30</v>
      </c>
      <c r="U580" s="37">
        <v>90</v>
      </c>
      <c r="V580" s="42">
        <v>36</v>
      </c>
      <c r="W580" s="36" t="s">
        <v>27</v>
      </c>
    </row>
    <row r="581" spans="1:23" x14ac:dyDescent="0.35">
      <c r="A581" s="36">
        <v>573</v>
      </c>
      <c r="B581" s="37">
        <v>92</v>
      </c>
      <c r="C581" s="38">
        <v>-4</v>
      </c>
      <c r="D581" s="39">
        <v>41072</v>
      </c>
      <c r="E581" s="40">
        <v>40985</v>
      </c>
      <c r="F581" s="41">
        <v>1898</v>
      </c>
      <c r="G581" s="21">
        <v>68</v>
      </c>
      <c r="H581" s="36" t="s">
        <v>39</v>
      </c>
      <c r="I581" s="36" t="s">
        <v>22</v>
      </c>
      <c r="J581" s="36" t="str">
        <f t="shared" si="20"/>
        <v>🍃Leaves</v>
      </c>
      <c r="K581" s="36" t="s">
        <v>23</v>
      </c>
      <c r="L581" s="6" t="str">
        <f t="shared" si="19"/>
        <v>☕Herbal Tea</v>
      </c>
      <c r="M581" s="36" t="s">
        <v>24</v>
      </c>
      <c r="N581" s="36" t="s">
        <v>25</v>
      </c>
      <c r="O581" s="42">
        <v>16</v>
      </c>
      <c r="P581" s="42">
        <v>160</v>
      </c>
      <c r="Q581" s="36" t="s">
        <v>62</v>
      </c>
      <c r="R581" s="42">
        <v>80</v>
      </c>
      <c r="S581" s="42">
        <v>60</v>
      </c>
      <c r="T581" s="42">
        <v>20</v>
      </c>
      <c r="U581" s="37">
        <v>140</v>
      </c>
      <c r="V581" s="42">
        <v>52</v>
      </c>
      <c r="W581" s="36" t="s">
        <v>27</v>
      </c>
    </row>
    <row r="582" spans="1:23" x14ac:dyDescent="0.35">
      <c r="A582" s="36">
        <v>475</v>
      </c>
      <c r="B582" s="37">
        <v>68</v>
      </c>
      <c r="C582" s="38">
        <v>7</v>
      </c>
      <c r="D582" s="39">
        <v>41102</v>
      </c>
      <c r="E582" s="40">
        <v>40986</v>
      </c>
      <c r="F582" s="41">
        <v>619</v>
      </c>
      <c r="G582" s="21">
        <v>85</v>
      </c>
      <c r="H582" s="36" t="s">
        <v>39</v>
      </c>
      <c r="I582" s="36" t="s">
        <v>31</v>
      </c>
      <c r="J582" s="36" t="str">
        <f t="shared" si="20"/>
        <v>🍃Leaves</v>
      </c>
      <c r="K582" s="36" t="s">
        <v>23</v>
      </c>
      <c r="L582" s="6" t="str">
        <f t="shared" si="19"/>
        <v>☕Herbal Tea</v>
      </c>
      <c r="M582" s="36" t="s">
        <v>24</v>
      </c>
      <c r="N582" s="36" t="s">
        <v>25</v>
      </c>
      <c r="O582" s="42">
        <v>27</v>
      </c>
      <c r="P582" s="42">
        <v>153</v>
      </c>
      <c r="Q582" s="36" t="s">
        <v>44</v>
      </c>
      <c r="R582" s="42">
        <v>50</v>
      </c>
      <c r="S582" s="42">
        <v>60</v>
      </c>
      <c r="T582" s="42">
        <v>20</v>
      </c>
      <c r="U582" s="37">
        <v>110</v>
      </c>
      <c r="V582" s="42">
        <v>58</v>
      </c>
      <c r="W582" s="36" t="s">
        <v>27</v>
      </c>
    </row>
    <row r="583" spans="1:23" x14ac:dyDescent="0.35">
      <c r="A583" s="36">
        <v>475</v>
      </c>
      <c r="B583" s="37">
        <v>63</v>
      </c>
      <c r="C583" s="38">
        <v>-4</v>
      </c>
      <c r="D583" s="39">
        <v>41133</v>
      </c>
      <c r="E583" s="40">
        <v>40987</v>
      </c>
      <c r="F583" s="41">
        <v>1075</v>
      </c>
      <c r="G583" s="21">
        <v>76</v>
      </c>
      <c r="H583" s="36" t="s">
        <v>39</v>
      </c>
      <c r="I583" s="36" t="s">
        <v>31</v>
      </c>
      <c r="J583" s="36" t="str">
        <f t="shared" si="20"/>
        <v>🍃Leaves</v>
      </c>
      <c r="K583" s="36" t="s">
        <v>23</v>
      </c>
      <c r="L583" s="6" t="str">
        <f t="shared" si="19"/>
        <v>☕Herbal Tea</v>
      </c>
      <c r="M583" s="36" t="s">
        <v>24</v>
      </c>
      <c r="N583" s="36" t="s">
        <v>28</v>
      </c>
      <c r="O583" s="42">
        <v>36</v>
      </c>
      <c r="P583" s="42">
        <v>139</v>
      </c>
      <c r="Q583" s="36" t="s">
        <v>44</v>
      </c>
      <c r="R583" s="42">
        <v>40</v>
      </c>
      <c r="S583" s="42">
        <v>60</v>
      </c>
      <c r="T583" s="42">
        <v>40</v>
      </c>
      <c r="U583" s="37">
        <v>100</v>
      </c>
      <c r="V583" s="42">
        <v>40</v>
      </c>
      <c r="W583" s="36" t="s">
        <v>27</v>
      </c>
    </row>
    <row r="584" spans="1:23" x14ac:dyDescent="0.35">
      <c r="A584" s="36">
        <v>435</v>
      </c>
      <c r="B584" s="37">
        <v>92</v>
      </c>
      <c r="C584" s="38">
        <v>-3</v>
      </c>
      <c r="D584" s="39">
        <v>41164</v>
      </c>
      <c r="E584" s="40">
        <v>40988</v>
      </c>
      <c r="F584" s="41">
        <v>1898</v>
      </c>
      <c r="G584" s="21">
        <v>68</v>
      </c>
      <c r="H584" s="36" t="s">
        <v>39</v>
      </c>
      <c r="I584" s="36" t="s">
        <v>36</v>
      </c>
      <c r="J584" s="36" t="str">
        <f t="shared" si="20"/>
        <v>🍃Leaves</v>
      </c>
      <c r="K584" s="36" t="s">
        <v>23</v>
      </c>
      <c r="L584" s="6" t="str">
        <f t="shared" si="19"/>
        <v>☕Herbal Tea</v>
      </c>
      <c r="M584" s="36" t="s">
        <v>24</v>
      </c>
      <c r="N584" s="36" t="s">
        <v>28</v>
      </c>
      <c r="O584" s="42">
        <v>17</v>
      </c>
      <c r="P584" s="42">
        <v>160</v>
      </c>
      <c r="Q584" s="36" t="s">
        <v>49</v>
      </c>
      <c r="R584" s="42">
        <v>80</v>
      </c>
      <c r="S584" s="42">
        <v>60</v>
      </c>
      <c r="T584" s="42">
        <v>20</v>
      </c>
      <c r="U584" s="37">
        <v>140</v>
      </c>
      <c r="V584" s="42">
        <v>51</v>
      </c>
      <c r="W584" s="36" t="s">
        <v>27</v>
      </c>
    </row>
    <row r="585" spans="1:23" x14ac:dyDescent="0.35">
      <c r="A585" s="36">
        <v>720</v>
      </c>
      <c r="B585" s="37">
        <v>51</v>
      </c>
      <c r="C585" s="38">
        <v>-37</v>
      </c>
      <c r="D585" s="39">
        <v>41225</v>
      </c>
      <c r="E585" s="40">
        <v>40990</v>
      </c>
      <c r="F585" s="41">
        <v>503</v>
      </c>
      <c r="G585" s="21">
        <v>71</v>
      </c>
      <c r="H585" s="36" t="s">
        <v>21</v>
      </c>
      <c r="I585" s="36" t="s">
        <v>22</v>
      </c>
      <c r="J585" s="36" t="str">
        <f t="shared" si="20"/>
        <v>🍃Leaves</v>
      </c>
      <c r="K585" s="36" t="s">
        <v>23</v>
      </c>
      <c r="L585" s="6" t="str">
        <f t="shared" si="19"/>
        <v>☕Herbal Tea</v>
      </c>
      <c r="M585" s="36" t="s">
        <v>24</v>
      </c>
      <c r="N585" s="36" t="s">
        <v>25</v>
      </c>
      <c r="O585" s="42">
        <v>-7</v>
      </c>
      <c r="P585" s="42">
        <v>130</v>
      </c>
      <c r="Q585" s="36" t="s">
        <v>26</v>
      </c>
      <c r="R585" s="42">
        <v>30</v>
      </c>
      <c r="S585" s="42">
        <v>60</v>
      </c>
      <c r="T585" s="42">
        <v>30</v>
      </c>
      <c r="U585" s="37">
        <v>90</v>
      </c>
      <c r="V585" s="42">
        <v>76</v>
      </c>
      <c r="W585" s="36" t="s">
        <v>27</v>
      </c>
    </row>
    <row r="586" spans="1:23" x14ac:dyDescent="0.35">
      <c r="A586" s="36">
        <v>970</v>
      </c>
      <c r="B586" s="37">
        <v>52</v>
      </c>
      <c r="C586" s="38">
        <v>-11</v>
      </c>
      <c r="D586" s="39">
        <v>41255</v>
      </c>
      <c r="E586" s="40">
        <v>40991</v>
      </c>
      <c r="F586" s="41">
        <v>405</v>
      </c>
      <c r="G586" s="21">
        <v>71</v>
      </c>
      <c r="H586" s="36" t="s">
        <v>21</v>
      </c>
      <c r="I586" s="36" t="s">
        <v>22</v>
      </c>
      <c r="J586" s="36" t="str">
        <f t="shared" si="20"/>
        <v>🍃Leaves</v>
      </c>
      <c r="K586" s="36" t="s">
        <v>23</v>
      </c>
      <c r="L586" s="6" t="str">
        <f t="shared" si="19"/>
        <v>☕Herbal Tea</v>
      </c>
      <c r="M586" s="36" t="s">
        <v>24</v>
      </c>
      <c r="N586" s="36" t="s">
        <v>28</v>
      </c>
      <c r="O586" s="42">
        <v>39</v>
      </c>
      <c r="P586" s="42">
        <v>131</v>
      </c>
      <c r="Q586" s="36" t="s">
        <v>26</v>
      </c>
      <c r="R586" s="42">
        <v>30</v>
      </c>
      <c r="S586" s="42">
        <v>60</v>
      </c>
      <c r="T586" s="42">
        <v>50</v>
      </c>
      <c r="U586" s="37">
        <v>90</v>
      </c>
      <c r="V586" s="42">
        <v>45</v>
      </c>
      <c r="W586" s="36" t="s">
        <v>27</v>
      </c>
    </row>
    <row r="587" spans="1:23" x14ac:dyDescent="0.35">
      <c r="A587" s="36">
        <v>430</v>
      </c>
      <c r="B587" s="37">
        <v>43</v>
      </c>
      <c r="C587" s="38">
        <v>-8</v>
      </c>
      <c r="D587" s="36" t="s">
        <v>102</v>
      </c>
      <c r="E587" s="40">
        <v>40992</v>
      </c>
      <c r="F587" s="41">
        <v>419</v>
      </c>
      <c r="G587" s="21">
        <v>64</v>
      </c>
      <c r="H587" s="36" t="s">
        <v>21</v>
      </c>
      <c r="I587" s="36" t="s">
        <v>29</v>
      </c>
      <c r="J587" s="36" t="str">
        <f t="shared" si="20"/>
        <v>🍃Leaves</v>
      </c>
      <c r="K587" s="36" t="s">
        <v>23</v>
      </c>
      <c r="L587" s="6" t="str">
        <f t="shared" si="19"/>
        <v>☕Herbal Tea</v>
      </c>
      <c r="M587" s="36" t="s">
        <v>24</v>
      </c>
      <c r="N587" s="36" t="s">
        <v>25</v>
      </c>
      <c r="O587" s="42">
        <v>42</v>
      </c>
      <c r="P587" s="42">
        <v>114</v>
      </c>
      <c r="Q587" s="36" t="s">
        <v>30</v>
      </c>
      <c r="R587" s="42">
        <v>30</v>
      </c>
      <c r="S587" s="42">
        <v>60</v>
      </c>
      <c r="T587" s="42">
        <v>50</v>
      </c>
      <c r="U587" s="37">
        <v>90</v>
      </c>
      <c r="V587" s="42">
        <v>36</v>
      </c>
      <c r="W587" s="36" t="s">
        <v>27</v>
      </c>
    </row>
    <row r="588" spans="1:23" x14ac:dyDescent="0.35">
      <c r="A588" s="36">
        <v>573</v>
      </c>
      <c r="B588" s="37">
        <v>45</v>
      </c>
      <c r="C588" s="38">
        <v>-39</v>
      </c>
      <c r="D588" s="36" t="s">
        <v>116</v>
      </c>
      <c r="E588" s="40">
        <v>41006</v>
      </c>
      <c r="F588" s="41">
        <v>320</v>
      </c>
      <c r="G588" s="21">
        <v>64</v>
      </c>
      <c r="H588" s="36" t="s">
        <v>39</v>
      </c>
      <c r="I588" s="36" t="s">
        <v>22</v>
      </c>
      <c r="J588" s="36" t="str">
        <f t="shared" si="20"/>
        <v>🍃Leaves</v>
      </c>
      <c r="K588" s="36" t="s">
        <v>23</v>
      </c>
      <c r="L588" s="6" t="str">
        <f t="shared" si="19"/>
        <v>☕Herbal Tea</v>
      </c>
      <c r="M588" s="36" t="s">
        <v>24</v>
      </c>
      <c r="N588" s="36" t="s">
        <v>61</v>
      </c>
      <c r="O588" s="42">
        <v>-9</v>
      </c>
      <c r="P588" s="42">
        <v>116</v>
      </c>
      <c r="Q588" s="36" t="s">
        <v>62</v>
      </c>
      <c r="R588" s="42">
        <v>20</v>
      </c>
      <c r="S588" s="42">
        <v>60</v>
      </c>
      <c r="T588" s="42">
        <v>30</v>
      </c>
      <c r="U588" s="37">
        <v>80</v>
      </c>
      <c r="V588" s="42">
        <v>70</v>
      </c>
      <c r="W588" s="36" t="s">
        <v>27</v>
      </c>
    </row>
    <row r="589" spans="1:23" x14ac:dyDescent="0.35">
      <c r="A589" s="36">
        <v>262</v>
      </c>
      <c r="B589" s="37">
        <v>48</v>
      </c>
      <c r="C589" s="38">
        <v>7</v>
      </c>
      <c r="D589" s="36" t="s">
        <v>117</v>
      </c>
      <c r="E589" s="40">
        <v>41007</v>
      </c>
      <c r="F589" s="41">
        <v>851</v>
      </c>
      <c r="G589" s="21">
        <v>70</v>
      </c>
      <c r="H589" s="36" t="s">
        <v>39</v>
      </c>
      <c r="I589" s="36" t="s">
        <v>22</v>
      </c>
      <c r="J589" s="36" t="str">
        <f t="shared" si="20"/>
        <v>🍃Leaves</v>
      </c>
      <c r="K589" s="36" t="s">
        <v>23</v>
      </c>
      <c r="L589" s="6" t="str">
        <f t="shared" si="19"/>
        <v>☕Herbal Tea</v>
      </c>
      <c r="M589" s="36" t="s">
        <v>24</v>
      </c>
      <c r="N589" s="36" t="s">
        <v>25</v>
      </c>
      <c r="O589" s="42">
        <v>67</v>
      </c>
      <c r="P589" s="42">
        <v>126</v>
      </c>
      <c r="Q589" s="36" t="s">
        <v>64</v>
      </c>
      <c r="R589" s="42">
        <v>30</v>
      </c>
      <c r="S589" s="42">
        <v>60</v>
      </c>
      <c r="T589" s="42">
        <v>60</v>
      </c>
      <c r="U589" s="37">
        <v>90</v>
      </c>
      <c r="V589" s="42">
        <v>25</v>
      </c>
      <c r="W589" s="36" t="s">
        <v>27</v>
      </c>
    </row>
    <row r="590" spans="1:23" x14ac:dyDescent="0.35">
      <c r="A590" s="36">
        <v>801</v>
      </c>
      <c r="B590" s="37">
        <v>49</v>
      </c>
      <c r="C590" s="38">
        <v>-11</v>
      </c>
      <c r="D590" s="36" t="s">
        <v>118</v>
      </c>
      <c r="E590" s="40">
        <v>41008</v>
      </c>
      <c r="F590" s="41">
        <v>310</v>
      </c>
      <c r="G590" s="21">
        <v>71</v>
      </c>
      <c r="H590" s="36" t="s">
        <v>39</v>
      </c>
      <c r="I590" s="36" t="s">
        <v>36</v>
      </c>
      <c r="J590" s="36" t="str">
        <f t="shared" si="20"/>
        <v>🍃Leaves</v>
      </c>
      <c r="K590" s="36" t="s">
        <v>23</v>
      </c>
      <c r="L590" s="6" t="str">
        <f t="shared" si="19"/>
        <v>☕Herbal Tea</v>
      </c>
      <c r="M590" s="36" t="s">
        <v>24</v>
      </c>
      <c r="N590" s="36" t="s">
        <v>61</v>
      </c>
      <c r="O590" s="42">
        <v>49</v>
      </c>
      <c r="P590" s="42">
        <v>128</v>
      </c>
      <c r="Q590" s="36" t="s">
        <v>49</v>
      </c>
      <c r="R590" s="42">
        <v>30</v>
      </c>
      <c r="S590" s="42">
        <v>60</v>
      </c>
      <c r="T590" s="42">
        <v>60</v>
      </c>
      <c r="U590" s="37">
        <v>90</v>
      </c>
      <c r="V590" s="42">
        <v>38</v>
      </c>
      <c r="W590" s="36" t="s">
        <v>27</v>
      </c>
    </row>
    <row r="591" spans="1:23" x14ac:dyDescent="0.35">
      <c r="A591" s="36">
        <v>509</v>
      </c>
      <c r="B591" s="37">
        <v>48</v>
      </c>
      <c r="C591" s="38">
        <v>10</v>
      </c>
      <c r="D591" s="36" t="s">
        <v>119</v>
      </c>
      <c r="E591" s="40">
        <v>41009</v>
      </c>
      <c r="F591" s="41">
        <v>829</v>
      </c>
      <c r="G591" s="21">
        <v>71</v>
      </c>
      <c r="H591" s="36" t="s">
        <v>39</v>
      </c>
      <c r="I591" s="36" t="s">
        <v>36</v>
      </c>
      <c r="J591" s="36" t="str">
        <f t="shared" si="20"/>
        <v>🍃Leaves</v>
      </c>
      <c r="K591" s="36" t="s">
        <v>23</v>
      </c>
      <c r="L591" s="6" t="str">
        <f t="shared" si="19"/>
        <v>☕Herbal Tea</v>
      </c>
      <c r="M591" s="36" t="s">
        <v>24</v>
      </c>
      <c r="N591" s="36" t="s">
        <v>25</v>
      </c>
      <c r="O591" s="42">
        <v>70</v>
      </c>
      <c r="P591" s="42">
        <v>127</v>
      </c>
      <c r="Q591" s="36" t="s">
        <v>67</v>
      </c>
      <c r="R591" s="42">
        <v>30</v>
      </c>
      <c r="S591" s="42">
        <v>60</v>
      </c>
      <c r="T591" s="42">
        <v>60</v>
      </c>
      <c r="U591" s="37">
        <v>90</v>
      </c>
      <c r="V591" s="42">
        <v>24</v>
      </c>
      <c r="W591" s="36" t="s">
        <v>27</v>
      </c>
    </row>
    <row r="592" spans="1:23" x14ac:dyDescent="0.35">
      <c r="A592" s="36">
        <v>561</v>
      </c>
      <c r="B592" s="37">
        <v>75</v>
      </c>
      <c r="C592" s="38">
        <v>35</v>
      </c>
      <c r="D592" s="39">
        <v>41456</v>
      </c>
      <c r="E592" s="40">
        <v>41382</v>
      </c>
      <c r="F592" s="41">
        <v>1063</v>
      </c>
      <c r="G592" s="21">
        <v>89</v>
      </c>
      <c r="H592" s="36" t="s">
        <v>21</v>
      </c>
      <c r="I592" s="36" t="s">
        <v>31</v>
      </c>
      <c r="J592" s="36" t="str">
        <f t="shared" si="20"/>
        <v>🍃Leaves</v>
      </c>
      <c r="K592" s="36" t="s">
        <v>23</v>
      </c>
      <c r="L592" s="6" t="str">
        <f t="shared" si="19"/>
        <v>☕Herbal Tea</v>
      </c>
      <c r="M592" s="36" t="s">
        <v>24</v>
      </c>
      <c r="N592" s="36" t="s">
        <v>28</v>
      </c>
      <c r="O592" s="42">
        <v>65</v>
      </c>
      <c r="P592" s="42">
        <v>175</v>
      </c>
      <c r="Q592" s="36" t="s">
        <v>34</v>
      </c>
      <c r="R592" s="42">
        <v>50</v>
      </c>
      <c r="S592" s="42">
        <v>60</v>
      </c>
      <c r="T592" s="42">
        <v>30</v>
      </c>
      <c r="U592" s="37">
        <v>110</v>
      </c>
      <c r="V592" s="42">
        <v>45</v>
      </c>
      <c r="W592" s="36" t="s">
        <v>27</v>
      </c>
    </row>
    <row r="593" spans="1:23" x14ac:dyDescent="0.35">
      <c r="A593" s="36">
        <v>806</v>
      </c>
      <c r="B593" s="37">
        <v>46</v>
      </c>
      <c r="C593" s="38">
        <v>16</v>
      </c>
      <c r="D593" s="39">
        <v>41487</v>
      </c>
      <c r="E593" s="40">
        <v>41383</v>
      </c>
      <c r="F593" s="41">
        <v>424</v>
      </c>
      <c r="G593" s="21">
        <v>68</v>
      </c>
      <c r="H593" s="36" t="s">
        <v>21</v>
      </c>
      <c r="I593" s="36" t="s">
        <v>29</v>
      </c>
      <c r="J593" s="36" t="str">
        <f t="shared" si="20"/>
        <v>🍃Leaves</v>
      </c>
      <c r="K593" s="36" t="s">
        <v>23</v>
      </c>
      <c r="L593" s="6" t="str">
        <f t="shared" si="19"/>
        <v>☕Herbal Tea</v>
      </c>
      <c r="M593" s="36" t="s">
        <v>24</v>
      </c>
      <c r="N593" s="36" t="s">
        <v>25</v>
      </c>
      <c r="O593" s="42">
        <v>46</v>
      </c>
      <c r="P593" s="42">
        <v>121</v>
      </c>
      <c r="Q593" s="36" t="s">
        <v>30</v>
      </c>
      <c r="R593" s="42">
        <v>40</v>
      </c>
      <c r="S593" s="42">
        <v>60</v>
      </c>
      <c r="T593" s="42">
        <v>30</v>
      </c>
      <c r="U593" s="37">
        <v>100</v>
      </c>
      <c r="V593" s="42">
        <v>37</v>
      </c>
      <c r="W593" s="36" t="s">
        <v>27</v>
      </c>
    </row>
    <row r="594" spans="1:23" x14ac:dyDescent="0.35">
      <c r="A594" s="36">
        <v>580</v>
      </c>
      <c r="B594" s="37">
        <v>54</v>
      </c>
      <c r="C594" s="38">
        <v>-1</v>
      </c>
      <c r="D594" s="36" t="s">
        <v>131</v>
      </c>
      <c r="E594" s="40">
        <v>41384</v>
      </c>
      <c r="F594" s="41">
        <v>391</v>
      </c>
      <c r="G594" s="21">
        <v>67</v>
      </c>
      <c r="H594" s="36" t="s">
        <v>39</v>
      </c>
      <c r="I594" s="36" t="s">
        <v>29</v>
      </c>
      <c r="J594" s="36" t="str">
        <f t="shared" si="20"/>
        <v>🍃Leaves</v>
      </c>
      <c r="K594" s="36" t="s">
        <v>23</v>
      </c>
      <c r="L594" s="6" t="str">
        <f t="shared" si="19"/>
        <v>☕Herbal Tea</v>
      </c>
      <c r="M594" s="36" t="s">
        <v>24</v>
      </c>
      <c r="N594" s="36" t="s">
        <v>61</v>
      </c>
      <c r="O594" s="42">
        <v>19</v>
      </c>
      <c r="P594" s="42">
        <v>129</v>
      </c>
      <c r="Q594" s="36" t="s">
        <v>47</v>
      </c>
      <c r="R594" s="42">
        <v>50</v>
      </c>
      <c r="S594" s="42">
        <v>60</v>
      </c>
      <c r="T594" s="42">
        <v>20</v>
      </c>
      <c r="U594" s="37">
        <v>110</v>
      </c>
      <c r="V594" s="42">
        <v>54</v>
      </c>
      <c r="W594" s="36" t="s">
        <v>27</v>
      </c>
    </row>
    <row r="595" spans="1:23" x14ac:dyDescent="0.35">
      <c r="A595" s="36">
        <v>435</v>
      </c>
      <c r="B595" s="37">
        <v>46</v>
      </c>
      <c r="C595" s="38">
        <v>15</v>
      </c>
      <c r="D595" s="36" t="s">
        <v>132</v>
      </c>
      <c r="E595" s="40">
        <v>41385</v>
      </c>
      <c r="F595" s="41">
        <v>316</v>
      </c>
      <c r="G595" s="21">
        <v>67</v>
      </c>
      <c r="H595" s="36" t="s">
        <v>39</v>
      </c>
      <c r="I595" s="36" t="s">
        <v>36</v>
      </c>
      <c r="J595" s="36" t="str">
        <f t="shared" si="20"/>
        <v>🍃Leaves</v>
      </c>
      <c r="K595" s="36" t="s">
        <v>23</v>
      </c>
      <c r="L595" s="6" t="str">
        <f t="shared" si="19"/>
        <v>☕Herbal Tea</v>
      </c>
      <c r="M595" s="36" t="s">
        <v>24</v>
      </c>
      <c r="N595" s="36" t="s">
        <v>61</v>
      </c>
      <c r="O595" s="42">
        <v>45</v>
      </c>
      <c r="P595" s="42">
        <v>120</v>
      </c>
      <c r="Q595" s="36" t="s">
        <v>49</v>
      </c>
      <c r="R595" s="42">
        <v>40</v>
      </c>
      <c r="S595" s="42">
        <v>60</v>
      </c>
      <c r="T595" s="42">
        <v>30</v>
      </c>
      <c r="U595" s="37">
        <v>100</v>
      </c>
      <c r="V595" s="42">
        <v>37</v>
      </c>
      <c r="W595" s="36" t="s">
        <v>27</v>
      </c>
    </row>
    <row r="596" spans="1:23" x14ac:dyDescent="0.35">
      <c r="A596" s="36">
        <v>435</v>
      </c>
      <c r="B596" s="37">
        <v>43</v>
      </c>
      <c r="C596" s="38">
        <v>0</v>
      </c>
      <c r="D596" s="36" t="s">
        <v>133</v>
      </c>
      <c r="E596" s="40">
        <v>41386</v>
      </c>
      <c r="F596" s="41">
        <v>452</v>
      </c>
      <c r="G596" s="21">
        <v>66</v>
      </c>
      <c r="H596" s="36" t="s">
        <v>39</v>
      </c>
      <c r="I596" s="36" t="s">
        <v>36</v>
      </c>
      <c r="J596" s="36" t="str">
        <f t="shared" si="20"/>
        <v>🍃Leaves</v>
      </c>
      <c r="K596" s="36" t="s">
        <v>23</v>
      </c>
      <c r="L596" s="6" t="str">
        <f t="shared" si="19"/>
        <v>☕Herbal Tea</v>
      </c>
      <c r="M596" s="36" t="s">
        <v>24</v>
      </c>
      <c r="N596" s="36" t="s">
        <v>25</v>
      </c>
      <c r="O596" s="42">
        <v>30</v>
      </c>
      <c r="P596" s="42">
        <v>116</v>
      </c>
      <c r="Q596" s="36" t="s">
        <v>49</v>
      </c>
      <c r="R596" s="42">
        <v>40</v>
      </c>
      <c r="S596" s="42">
        <v>60</v>
      </c>
      <c r="T596" s="42">
        <v>30</v>
      </c>
      <c r="U596" s="37">
        <v>100</v>
      </c>
      <c r="V596" s="42">
        <v>46</v>
      </c>
      <c r="W596" s="36" t="s">
        <v>27</v>
      </c>
    </row>
    <row r="597" spans="1:23" x14ac:dyDescent="0.35">
      <c r="A597" s="36">
        <v>253</v>
      </c>
      <c r="B597" s="37">
        <v>47</v>
      </c>
      <c r="C597" s="38">
        <v>25</v>
      </c>
      <c r="D597" s="36" t="s">
        <v>134</v>
      </c>
      <c r="E597" s="40">
        <v>41387</v>
      </c>
      <c r="F597" s="41">
        <v>834</v>
      </c>
      <c r="G597" s="21">
        <v>68</v>
      </c>
      <c r="H597" s="36" t="s">
        <v>39</v>
      </c>
      <c r="I597" s="36" t="s">
        <v>36</v>
      </c>
      <c r="J597" s="36" t="str">
        <f t="shared" si="20"/>
        <v>🍃Leaves</v>
      </c>
      <c r="K597" s="36" t="s">
        <v>23</v>
      </c>
      <c r="L597" s="6" t="str">
        <f t="shared" si="19"/>
        <v>☕Herbal Tea</v>
      </c>
      <c r="M597" s="36" t="s">
        <v>24</v>
      </c>
      <c r="N597" s="36" t="s">
        <v>25</v>
      </c>
      <c r="O597" s="42">
        <v>65</v>
      </c>
      <c r="P597" s="42">
        <v>123</v>
      </c>
      <c r="Q597" s="36" t="s">
        <v>67</v>
      </c>
      <c r="R597" s="42">
        <v>40</v>
      </c>
      <c r="S597" s="42">
        <v>60</v>
      </c>
      <c r="T597" s="42">
        <v>40</v>
      </c>
      <c r="U597" s="37">
        <v>100</v>
      </c>
      <c r="V597" s="42">
        <v>24</v>
      </c>
      <c r="W597" s="36" t="s">
        <v>27</v>
      </c>
    </row>
    <row r="598" spans="1:23" x14ac:dyDescent="0.35">
      <c r="A598" s="36">
        <v>719</v>
      </c>
      <c r="B598" s="37">
        <v>47</v>
      </c>
      <c r="C598" s="38">
        <v>-9</v>
      </c>
      <c r="D598" s="36" t="s">
        <v>139</v>
      </c>
      <c r="E598" s="40">
        <v>41388</v>
      </c>
      <c r="F598" s="41">
        <v>521</v>
      </c>
      <c r="G598" s="21">
        <v>65</v>
      </c>
      <c r="H598" s="36" t="s">
        <v>21</v>
      </c>
      <c r="I598" s="36" t="s">
        <v>22</v>
      </c>
      <c r="J598" s="36" t="str">
        <f t="shared" si="20"/>
        <v>🍃Leaves</v>
      </c>
      <c r="K598" s="36" t="s">
        <v>23</v>
      </c>
      <c r="L598" s="6" t="str">
        <f t="shared" si="19"/>
        <v>☕Herbal Tea</v>
      </c>
      <c r="M598" s="36" t="s">
        <v>24</v>
      </c>
      <c r="N598" s="36" t="s">
        <v>25</v>
      </c>
      <c r="O598" s="42">
        <v>-9</v>
      </c>
      <c r="P598" s="42">
        <v>119</v>
      </c>
      <c r="Q598" s="36" t="s">
        <v>26</v>
      </c>
      <c r="R598" s="42">
        <v>40</v>
      </c>
      <c r="S598" s="42">
        <v>60</v>
      </c>
      <c r="T598" s="42">
        <v>0</v>
      </c>
      <c r="U598" s="37">
        <v>100</v>
      </c>
      <c r="V598" s="42">
        <v>71</v>
      </c>
      <c r="W598" s="36" t="s">
        <v>27</v>
      </c>
    </row>
    <row r="599" spans="1:23" x14ac:dyDescent="0.35">
      <c r="A599" s="36">
        <v>970</v>
      </c>
      <c r="B599" s="37">
        <v>54</v>
      </c>
      <c r="C599" s="38">
        <v>13</v>
      </c>
      <c r="D599" s="39">
        <v>41276</v>
      </c>
      <c r="E599" s="40">
        <v>41389</v>
      </c>
      <c r="F599" s="41">
        <v>424</v>
      </c>
      <c r="G599" s="21">
        <v>73</v>
      </c>
      <c r="H599" s="36" t="s">
        <v>21</v>
      </c>
      <c r="I599" s="36" t="s">
        <v>22</v>
      </c>
      <c r="J599" s="36" t="str">
        <f t="shared" si="20"/>
        <v>🍃Leaves</v>
      </c>
      <c r="K599" s="36" t="s">
        <v>23</v>
      </c>
      <c r="L599" s="6" t="str">
        <f t="shared" si="19"/>
        <v>☕Herbal Tea</v>
      </c>
      <c r="M599" s="36" t="s">
        <v>24</v>
      </c>
      <c r="N599" s="36" t="s">
        <v>28</v>
      </c>
      <c r="O599" s="42">
        <v>43</v>
      </c>
      <c r="P599" s="42">
        <v>135</v>
      </c>
      <c r="Q599" s="36" t="s">
        <v>26</v>
      </c>
      <c r="R599" s="42">
        <v>50</v>
      </c>
      <c r="S599" s="42">
        <v>60</v>
      </c>
      <c r="T599" s="42">
        <v>30</v>
      </c>
      <c r="U599" s="37">
        <v>110</v>
      </c>
      <c r="V599" s="42">
        <v>44</v>
      </c>
      <c r="W599" s="36" t="s">
        <v>27</v>
      </c>
    </row>
    <row r="600" spans="1:23" x14ac:dyDescent="0.35">
      <c r="A600" s="36">
        <v>305</v>
      </c>
      <c r="B600" s="37">
        <v>65</v>
      </c>
      <c r="C600" s="38">
        <v>14</v>
      </c>
      <c r="D600" s="39">
        <v>41307</v>
      </c>
      <c r="E600" s="40">
        <v>41390</v>
      </c>
      <c r="F600" s="41">
        <v>403</v>
      </c>
      <c r="G600" s="21">
        <v>80</v>
      </c>
      <c r="H600" s="36" t="s">
        <v>21</v>
      </c>
      <c r="I600" s="36" t="s">
        <v>31</v>
      </c>
      <c r="J600" s="36" t="str">
        <f t="shared" si="20"/>
        <v>🍃Leaves</v>
      </c>
      <c r="K600" s="36" t="s">
        <v>23</v>
      </c>
      <c r="L600" s="6" t="str">
        <f t="shared" si="19"/>
        <v>☕Herbal Tea</v>
      </c>
      <c r="M600" s="36" t="s">
        <v>24</v>
      </c>
      <c r="N600" s="36" t="s">
        <v>25</v>
      </c>
      <c r="O600" s="42">
        <v>34</v>
      </c>
      <c r="P600" s="42">
        <v>155</v>
      </c>
      <c r="Q600" s="36" t="s">
        <v>34</v>
      </c>
      <c r="R600" s="42">
        <v>40</v>
      </c>
      <c r="S600" s="42">
        <v>60</v>
      </c>
      <c r="T600" s="42">
        <v>20</v>
      </c>
      <c r="U600" s="37">
        <v>100</v>
      </c>
      <c r="V600" s="42">
        <v>57</v>
      </c>
      <c r="W600" s="36" t="s">
        <v>27</v>
      </c>
    </row>
    <row r="601" spans="1:23" x14ac:dyDescent="0.35">
      <c r="A601" s="36">
        <v>407</v>
      </c>
      <c r="B601" s="37">
        <v>80</v>
      </c>
      <c r="C601" s="38">
        <v>44</v>
      </c>
      <c r="D601" s="39">
        <v>41335</v>
      </c>
      <c r="E601" s="40">
        <v>41391</v>
      </c>
      <c r="F601" s="41">
        <v>1079</v>
      </c>
      <c r="G601" s="21">
        <v>96</v>
      </c>
      <c r="H601" s="36" t="s">
        <v>21</v>
      </c>
      <c r="I601" s="36" t="s">
        <v>31</v>
      </c>
      <c r="J601" s="36" t="str">
        <f t="shared" si="20"/>
        <v>🍃Leaves</v>
      </c>
      <c r="K601" s="36" t="s">
        <v>23</v>
      </c>
      <c r="L601" s="6" t="str">
        <f t="shared" si="19"/>
        <v>☕Herbal Tea</v>
      </c>
      <c r="M601" s="36" t="s">
        <v>24</v>
      </c>
      <c r="N601" s="36" t="s">
        <v>28</v>
      </c>
      <c r="O601" s="42">
        <v>74</v>
      </c>
      <c r="P601" s="42">
        <v>188</v>
      </c>
      <c r="Q601" s="36" t="s">
        <v>34</v>
      </c>
      <c r="R601" s="42">
        <v>60</v>
      </c>
      <c r="S601" s="42">
        <v>60</v>
      </c>
      <c r="T601" s="42">
        <v>30</v>
      </c>
      <c r="U601" s="37">
        <v>120</v>
      </c>
      <c r="V601" s="42">
        <v>46</v>
      </c>
      <c r="W601" s="36" t="s">
        <v>27</v>
      </c>
    </row>
    <row r="602" spans="1:23" x14ac:dyDescent="0.35">
      <c r="A602" s="36">
        <v>325</v>
      </c>
      <c r="B602" s="37">
        <v>54</v>
      </c>
      <c r="C602" s="38">
        <v>12</v>
      </c>
      <c r="D602" s="39">
        <v>41366</v>
      </c>
      <c r="E602" s="40">
        <v>41392</v>
      </c>
      <c r="F602" s="41">
        <v>424</v>
      </c>
      <c r="G602" s="21">
        <v>73</v>
      </c>
      <c r="H602" s="36" t="s">
        <v>21</v>
      </c>
      <c r="I602" s="36" t="s">
        <v>29</v>
      </c>
      <c r="J602" s="36" t="str">
        <f t="shared" si="20"/>
        <v>🍃Leaves</v>
      </c>
      <c r="K602" s="36" t="s">
        <v>23</v>
      </c>
      <c r="L602" s="6" t="str">
        <f t="shared" si="19"/>
        <v>☕Herbal Tea</v>
      </c>
      <c r="M602" s="36" t="s">
        <v>24</v>
      </c>
      <c r="N602" s="36" t="s">
        <v>61</v>
      </c>
      <c r="O602" s="42">
        <v>42</v>
      </c>
      <c r="P602" s="42">
        <v>135</v>
      </c>
      <c r="Q602" s="36" t="s">
        <v>30</v>
      </c>
      <c r="R602" s="42">
        <v>50</v>
      </c>
      <c r="S602" s="42">
        <v>60</v>
      </c>
      <c r="T602" s="42">
        <v>30</v>
      </c>
      <c r="U602" s="37">
        <v>110</v>
      </c>
      <c r="V602" s="42">
        <v>45</v>
      </c>
      <c r="W602" s="36" t="s">
        <v>27</v>
      </c>
    </row>
    <row r="603" spans="1:23" x14ac:dyDescent="0.35">
      <c r="A603" s="36">
        <v>430</v>
      </c>
      <c r="B603" s="37">
        <v>41</v>
      </c>
      <c r="C603" s="38">
        <v>6</v>
      </c>
      <c r="D603" s="39">
        <v>41396</v>
      </c>
      <c r="E603" s="40">
        <v>41393</v>
      </c>
      <c r="F603" s="41">
        <v>435</v>
      </c>
      <c r="G603" s="21">
        <v>60</v>
      </c>
      <c r="H603" s="36" t="s">
        <v>21</v>
      </c>
      <c r="I603" s="36" t="s">
        <v>29</v>
      </c>
      <c r="J603" s="36" t="str">
        <f t="shared" si="20"/>
        <v>🍃Leaves</v>
      </c>
      <c r="K603" s="36" t="s">
        <v>23</v>
      </c>
      <c r="L603" s="6" t="str">
        <f t="shared" si="19"/>
        <v>☕Herbal Tea</v>
      </c>
      <c r="M603" s="36" t="s">
        <v>24</v>
      </c>
      <c r="N603" s="36" t="s">
        <v>25</v>
      </c>
      <c r="O603" s="42">
        <v>36</v>
      </c>
      <c r="P603" s="42">
        <v>108</v>
      </c>
      <c r="Q603" s="36" t="s">
        <v>30</v>
      </c>
      <c r="R603" s="42">
        <v>30</v>
      </c>
      <c r="S603" s="42">
        <v>60</v>
      </c>
      <c r="T603" s="42">
        <v>30</v>
      </c>
      <c r="U603" s="37">
        <v>90</v>
      </c>
      <c r="V603" s="42">
        <v>36</v>
      </c>
      <c r="W603" s="36" t="s">
        <v>27</v>
      </c>
    </row>
    <row r="604" spans="1:23" x14ac:dyDescent="0.35">
      <c r="A604" s="36">
        <v>314</v>
      </c>
      <c r="B604" s="37">
        <v>49</v>
      </c>
      <c r="C604" s="38">
        <v>-7</v>
      </c>
      <c r="D604" s="36" t="s">
        <v>141</v>
      </c>
      <c r="E604" s="40">
        <v>41394</v>
      </c>
      <c r="F604" s="41">
        <v>335</v>
      </c>
      <c r="G604" s="21">
        <v>69</v>
      </c>
      <c r="H604" s="36" t="s">
        <v>39</v>
      </c>
      <c r="I604" s="36" t="s">
        <v>22</v>
      </c>
      <c r="J604" s="36" t="str">
        <f t="shared" si="20"/>
        <v>🍃Leaves</v>
      </c>
      <c r="K604" s="36" t="s">
        <v>23</v>
      </c>
      <c r="L604" s="6" t="str">
        <f t="shared" si="19"/>
        <v>☕Herbal Tea</v>
      </c>
      <c r="M604" s="36" t="s">
        <v>24</v>
      </c>
      <c r="N604" s="36" t="s">
        <v>61</v>
      </c>
      <c r="O604" s="42">
        <v>-7</v>
      </c>
      <c r="P604" s="42">
        <v>126</v>
      </c>
      <c r="Q604" s="36" t="s">
        <v>62</v>
      </c>
      <c r="R604" s="42">
        <v>40</v>
      </c>
      <c r="S604" s="42">
        <v>60</v>
      </c>
      <c r="T604" s="42">
        <v>0</v>
      </c>
      <c r="U604" s="37">
        <v>100</v>
      </c>
      <c r="V604" s="42">
        <v>74</v>
      </c>
      <c r="W604" s="36" t="s">
        <v>27</v>
      </c>
    </row>
    <row r="605" spans="1:23" x14ac:dyDescent="0.35">
      <c r="A605" s="36">
        <v>920</v>
      </c>
      <c r="B605" s="37">
        <v>41</v>
      </c>
      <c r="C605" s="38">
        <v>15</v>
      </c>
      <c r="D605" s="36" t="s">
        <v>142</v>
      </c>
      <c r="E605" s="40">
        <v>41395</v>
      </c>
      <c r="F605" s="41">
        <v>320</v>
      </c>
      <c r="G605" s="21">
        <v>66</v>
      </c>
      <c r="H605" s="36" t="s">
        <v>39</v>
      </c>
      <c r="I605" s="36" t="s">
        <v>22</v>
      </c>
      <c r="J605" s="36" t="str">
        <f t="shared" si="20"/>
        <v>🍃Leaves</v>
      </c>
      <c r="K605" s="36" t="s">
        <v>23</v>
      </c>
      <c r="L605" s="6" t="str">
        <f t="shared" si="19"/>
        <v>☕Herbal Tea</v>
      </c>
      <c r="M605" s="36" t="s">
        <v>24</v>
      </c>
      <c r="N605" s="36" t="s">
        <v>61</v>
      </c>
      <c r="O605" s="42">
        <v>45</v>
      </c>
      <c r="P605" s="42">
        <v>114</v>
      </c>
      <c r="Q605" s="36" t="s">
        <v>64</v>
      </c>
      <c r="R605" s="42">
        <v>30</v>
      </c>
      <c r="S605" s="42">
        <v>60</v>
      </c>
      <c r="T605" s="42">
        <v>30</v>
      </c>
      <c r="U605" s="37">
        <v>90</v>
      </c>
      <c r="V605" s="42">
        <v>36</v>
      </c>
      <c r="W605" s="36" t="s">
        <v>27</v>
      </c>
    </row>
    <row r="606" spans="1:23" x14ac:dyDescent="0.35">
      <c r="A606" s="36">
        <v>417</v>
      </c>
      <c r="B606" s="37">
        <v>92</v>
      </c>
      <c r="C606" s="38">
        <v>4</v>
      </c>
      <c r="D606" s="36" t="s">
        <v>143</v>
      </c>
      <c r="E606" s="40">
        <v>41396</v>
      </c>
      <c r="F606" s="41">
        <v>1898</v>
      </c>
      <c r="G606" s="21">
        <v>68</v>
      </c>
      <c r="H606" s="36" t="s">
        <v>39</v>
      </c>
      <c r="I606" s="36" t="s">
        <v>22</v>
      </c>
      <c r="J606" s="36" t="str">
        <f t="shared" si="20"/>
        <v>🍃Leaves</v>
      </c>
      <c r="K606" s="36" t="s">
        <v>23</v>
      </c>
      <c r="L606" s="6" t="str">
        <f t="shared" si="19"/>
        <v>☕Herbal Tea</v>
      </c>
      <c r="M606" s="36" t="s">
        <v>24</v>
      </c>
      <c r="N606" s="36" t="s">
        <v>25</v>
      </c>
      <c r="O606" s="42">
        <v>24</v>
      </c>
      <c r="P606" s="42">
        <v>171</v>
      </c>
      <c r="Q606" s="36" t="s">
        <v>62</v>
      </c>
      <c r="R606" s="42">
        <v>80</v>
      </c>
      <c r="S606" s="42">
        <v>60</v>
      </c>
      <c r="T606" s="42">
        <v>20</v>
      </c>
      <c r="U606" s="37">
        <v>140</v>
      </c>
      <c r="V606" s="42">
        <v>52</v>
      </c>
      <c r="W606" s="36" t="s">
        <v>27</v>
      </c>
    </row>
    <row r="607" spans="1:23" x14ac:dyDescent="0.35">
      <c r="A607" s="36">
        <v>860</v>
      </c>
      <c r="B607" s="37">
        <v>68</v>
      </c>
      <c r="C607" s="38">
        <v>20</v>
      </c>
      <c r="D607" s="36" t="s">
        <v>144</v>
      </c>
      <c r="E607" s="40">
        <v>41397</v>
      </c>
      <c r="F607" s="41">
        <v>619</v>
      </c>
      <c r="G607" s="21">
        <v>85</v>
      </c>
      <c r="H607" s="36" t="s">
        <v>39</v>
      </c>
      <c r="I607" s="36" t="s">
        <v>31</v>
      </c>
      <c r="J607" s="36" t="str">
        <f t="shared" si="20"/>
        <v>🍃Leaves</v>
      </c>
      <c r="K607" s="36" t="s">
        <v>23</v>
      </c>
      <c r="L607" s="6" t="str">
        <f t="shared" si="19"/>
        <v>☕Herbal Tea</v>
      </c>
      <c r="M607" s="36" t="s">
        <v>24</v>
      </c>
      <c r="N607" s="36" t="s">
        <v>25</v>
      </c>
      <c r="O607" s="42">
        <v>40</v>
      </c>
      <c r="P607" s="42">
        <v>163</v>
      </c>
      <c r="Q607" s="36" t="s">
        <v>44</v>
      </c>
      <c r="R607" s="42">
        <v>50</v>
      </c>
      <c r="S607" s="42">
        <v>60</v>
      </c>
      <c r="T607" s="42">
        <v>20</v>
      </c>
      <c r="U607" s="37">
        <v>110</v>
      </c>
      <c r="V607" s="42">
        <v>58</v>
      </c>
      <c r="W607" s="36" t="s">
        <v>27</v>
      </c>
    </row>
    <row r="608" spans="1:23" x14ac:dyDescent="0.35">
      <c r="A608" s="36">
        <v>203</v>
      </c>
      <c r="B608" s="37">
        <v>63</v>
      </c>
      <c r="C608" s="38">
        <v>13</v>
      </c>
      <c r="D608" s="36" t="s">
        <v>145</v>
      </c>
      <c r="E608" s="40">
        <v>41398</v>
      </c>
      <c r="F608" s="41">
        <v>1075</v>
      </c>
      <c r="G608" s="21">
        <v>76</v>
      </c>
      <c r="H608" s="36" t="s">
        <v>39</v>
      </c>
      <c r="I608" s="36" t="s">
        <v>31</v>
      </c>
      <c r="J608" s="36" t="str">
        <f t="shared" si="20"/>
        <v>🍃Leaves</v>
      </c>
      <c r="K608" s="36" t="s">
        <v>23</v>
      </c>
      <c r="L608" s="6" t="str">
        <f t="shared" si="19"/>
        <v>☕Herbal Tea</v>
      </c>
      <c r="M608" s="36" t="s">
        <v>24</v>
      </c>
      <c r="N608" s="36" t="s">
        <v>28</v>
      </c>
      <c r="O608" s="42">
        <v>53</v>
      </c>
      <c r="P608" s="42">
        <v>148</v>
      </c>
      <c r="Q608" s="36" t="s">
        <v>44</v>
      </c>
      <c r="R608" s="42">
        <v>40</v>
      </c>
      <c r="S608" s="42">
        <v>60</v>
      </c>
      <c r="T608" s="42">
        <v>40</v>
      </c>
      <c r="U608" s="37">
        <v>100</v>
      </c>
      <c r="V608" s="42">
        <v>40</v>
      </c>
      <c r="W608" s="36" t="s">
        <v>27</v>
      </c>
    </row>
    <row r="609" spans="1:23" x14ac:dyDescent="0.35">
      <c r="A609" s="36">
        <v>435</v>
      </c>
      <c r="B609" s="37">
        <v>92</v>
      </c>
      <c r="C609" s="38">
        <v>5</v>
      </c>
      <c r="D609" s="36" t="s">
        <v>146</v>
      </c>
      <c r="E609" s="40">
        <v>41399</v>
      </c>
      <c r="F609" s="41">
        <v>1898</v>
      </c>
      <c r="G609" s="21">
        <v>68</v>
      </c>
      <c r="H609" s="36" t="s">
        <v>39</v>
      </c>
      <c r="I609" s="36" t="s">
        <v>36</v>
      </c>
      <c r="J609" s="36" t="str">
        <f t="shared" si="20"/>
        <v>🍃Leaves</v>
      </c>
      <c r="K609" s="36" t="s">
        <v>23</v>
      </c>
      <c r="L609" s="6" t="str">
        <f t="shared" si="19"/>
        <v>☕Herbal Tea</v>
      </c>
      <c r="M609" s="36" t="s">
        <v>24</v>
      </c>
      <c r="N609" s="36" t="s">
        <v>28</v>
      </c>
      <c r="O609" s="42">
        <v>25</v>
      </c>
      <c r="P609" s="42">
        <v>171</v>
      </c>
      <c r="Q609" s="36" t="s">
        <v>49</v>
      </c>
      <c r="R609" s="42">
        <v>80</v>
      </c>
      <c r="S609" s="42">
        <v>60</v>
      </c>
      <c r="T609" s="42">
        <v>20</v>
      </c>
      <c r="U609" s="37">
        <v>140</v>
      </c>
      <c r="V609" s="42">
        <v>51</v>
      </c>
      <c r="W609" s="36" t="s">
        <v>27</v>
      </c>
    </row>
    <row r="610" spans="1:23" x14ac:dyDescent="0.35">
      <c r="A610" s="36">
        <v>305</v>
      </c>
      <c r="B610" s="37">
        <v>80</v>
      </c>
      <c r="C610" s="38">
        <v>8</v>
      </c>
      <c r="D610" s="36" t="s">
        <v>149</v>
      </c>
      <c r="E610" s="40">
        <v>41400</v>
      </c>
      <c r="F610" s="41">
        <v>1055</v>
      </c>
      <c r="G610" s="21">
        <v>94</v>
      </c>
      <c r="H610" s="36" t="s">
        <v>21</v>
      </c>
      <c r="I610" s="36" t="s">
        <v>31</v>
      </c>
      <c r="J610" s="36" t="str">
        <f t="shared" si="20"/>
        <v>🍃Leaves</v>
      </c>
      <c r="K610" s="36" t="s">
        <v>23</v>
      </c>
      <c r="L610" s="6" t="str">
        <f t="shared" si="19"/>
        <v>☕Herbal Tea</v>
      </c>
      <c r="M610" s="36" t="s">
        <v>24</v>
      </c>
      <c r="N610" s="36" t="s">
        <v>28</v>
      </c>
      <c r="O610" s="42">
        <v>48</v>
      </c>
      <c r="P610" s="42">
        <v>174</v>
      </c>
      <c r="Q610" s="36" t="s">
        <v>34</v>
      </c>
      <c r="R610" s="42">
        <v>40</v>
      </c>
      <c r="S610" s="42">
        <v>50</v>
      </c>
      <c r="T610" s="42">
        <v>40</v>
      </c>
      <c r="U610" s="37">
        <v>90</v>
      </c>
      <c r="V610" s="42">
        <v>46</v>
      </c>
      <c r="W610" s="36" t="s">
        <v>27</v>
      </c>
    </row>
    <row r="611" spans="1:23" x14ac:dyDescent="0.35">
      <c r="A611" s="36">
        <v>959</v>
      </c>
      <c r="B611" s="37">
        <v>79</v>
      </c>
      <c r="C611" s="38">
        <v>4</v>
      </c>
      <c r="D611" s="39">
        <v>41277</v>
      </c>
      <c r="E611" s="40">
        <v>41401</v>
      </c>
      <c r="F611" s="41">
        <v>593</v>
      </c>
      <c r="G611" s="21">
        <v>98</v>
      </c>
      <c r="H611" s="36" t="s">
        <v>39</v>
      </c>
      <c r="I611" s="36" t="s">
        <v>31</v>
      </c>
      <c r="J611" s="36" t="str">
        <f t="shared" si="20"/>
        <v>🍃Leaves</v>
      </c>
      <c r="K611" s="36" t="s">
        <v>23</v>
      </c>
      <c r="L611" s="6" t="str">
        <f t="shared" si="19"/>
        <v>☕Herbal Tea</v>
      </c>
      <c r="M611" s="36" t="s">
        <v>24</v>
      </c>
      <c r="N611" s="36" t="s">
        <v>25</v>
      </c>
      <c r="O611" s="42">
        <v>34</v>
      </c>
      <c r="P611" s="42">
        <v>177</v>
      </c>
      <c r="Q611" s="36" t="s">
        <v>44</v>
      </c>
      <c r="R611" s="42">
        <v>40</v>
      </c>
      <c r="S611" s="42">
        <v>50</v>
      </c>
      <c r="T611" s="42">
        <v>30</v>
      </c>
      <c r="U611" s="37">
        <v>90</v>
      </c>
      <c r="V611" s="42">
        <v>64</v>
      </c>
      <c r="W611" s="36" t="s">
        <v>27</v>
      </c>
    </row>
    <row r="612" spans="1:23" x14ac:dyDescent="0.35">
      <c r="A612" s="36">
        <v>860</v>
      </c>
      <c r="B612" s="37">
        <v>65</v>
      </c>
      <c r="C612" s="38">
        <v>-15</v>
      </c>
      <c r="D612" s="39">
        <v>41308</v>
      </c>
      <c r="E612" s="40">
        <v>41402</v>
      </c>
      <c r="F612" s="41">
        <v>1053</v>
      </c>
      <c r="G612" s="21">
        <v>77</v>
      </c>
      <c r="H612" s="36" t="s">
        <v>39</v>
      </c>
      <c r="I612" s="36" t="s">
        <v>31</v>
      </c>
      <c r="J612" s="36" t="str">
        <f t="shared" si="20"/>
        <v>🍃Leaves</v>
      </c>
      <c r="K612" s="36" t="s">
        <v>23</v>
      </c>
      <c r="L612" s="6" t="str">
        <f t="shared" si="19"/>
        <v>☕Herbal Tea</v>
      </c>
      <c r="M612" s="36" t="s">
        <v>24</v>
      </c>
      <c r="N612" s="36" t="s">
        <v>28</v>
      </c>
      <c r="O612" s="42">
        <v>35</v>
      </c>
      <c r="P612" s="42">
        <v>142</v>
      </c>
      <c r="Q612" s="36" t="s">
        <v>44</v>
      </c>
      <c r="R612" s="42">
        <v>30</v>
      </c>
      <c r="S612" s="42">
        <v>50</v>
      </c>
      <c r="T612" s="42">
        <v>50</v>
      </c>
      <c r="U612" s="37">
        <v>80</v>
      </c>
      <c r="V612" s="42">
        <v>42</v>
      </c>
      <c r="W612" s="36" t="s">
        <v>27</v>
      </c>
    </row>
    <row r="613" spans="1:23" x14ac:dyDescent="0.35">
      <c r="A613" s="36">
        <v>773</v>
      </c>
      <c r="B613" s="37">
        <v>40</v>
      </c>
      <c r="C613" s="38">
        <v>-3</v>
      </c>
      <c r="D613" s="39">
        <v>41428</v>
      </c>
      <c r="E613" s="40">
        <v>41403</v>
      </c>
      <c r="F613" s="41">
        <v>536</v>
      </c>
      <c r="G613" s="21">
        <v>52</v>
      </c>
      <c r="H613" s="36" t="s">
        <v>21</v>
      </c>
      <c r="I613" s="36" t="s">
        <v>22</v>
      </c>
      <c r="J613" s="36" t="str">
        <f t="shared" si="20"/>
        <v>🍃Leaves</v>
      </c>
      <c r="K613" s="36" t="s">
        <v>23</v>
      </c>
      <c r="L613" s="6" t="str">
        <f t="shared" si="19"/>
        <v>☕Herbal Tea</v>
      </c>
      <c r="M613" s="36" t="s">
        <v>24</v>
      </c>
      <c r="N613" s="36" t="s">
        <v>25</v>
      </c>
      <c r="O613" s="42">
        <v>27</v>
      </c>
      <c r="P613" s="42">
        <v>92</v>
      </c>
      <c r="Q613" s="36" t="s">
        <v>81</v>
      </c>
      <c r="R613" s="42">
        <v>30</v>
      </c>
      <c r="S613" s="42">
        <v>50</v>
      </c>
      <c r="T613" s="42">
        <v>30</v>
      </c>
      <c r="U613" s="37">
        <v>80</v>
      </c>
      <c r="V613" s="42">
        <v>25</v>
      </c>
      <c r="W613" s="36" t="s">
        <v>27</v>
      </c>
    </row>
    <row r="614" spans="1:23" x14ac:dyDescent="0.35">
      <c r="A614" s="36">
        <v>614</v>
      </c>
      <c r="B614" s="37">
        <v>36</v>
      </c>
      <c r="C614" s="38">
        <v>-10</v>
      </c>
      <c r="D614" s="39">
        <v>41458</v>
      </c>
      <c r="E614" s="40">
        <v>41404</v>
      </c>
      <c r="F614" s="41">
        <v>862</v>
      </c>
      <c r="G614" s="21">
        <v>52</v>
      </c>
      <c r="H614" s="36" t="s">
        <v>21</v>
      </c>
      <c r="I614" s="36" t="s">
        <v>22</v>
      </c>
      <c r="J614" s="36" t="str">
        <f t="shared" si="20"/>
        <v>🍃Leaves</v>
      </c>
      <c r="K614" s="36" t="s">
        <v>23</v>
      </c>
      <c r="L614" s="6" t="str">
        <f t="shared" si="19"/>
        <v>☕Herbal Tea</v>
      </c>
      <c r="M614" s="36" t="s">
        <v>24</v>
      </c>
      <c r="N614" s="36" t="s">
        <v>25</v>
      </c>
      <c r="O614" s="42">
        <v>30</v>
      </c>
      <c r="P614" s="42">
        <v>88</v>
      </c>
      <c r="Q614" s="36" t="s">
        <v>156</v>
      </c>
      <c r="R614" s="42">
        <v>30</v>
      </c>
      <c r="S614" s="42">
        <v>50</v>
      </c>
      <c r="T614" s="42">
        <v>40</v>
      </c>
      <c r="U614" s="37">
        <v>80</v>
      </c>
      <c r="V614" s="42">
        <v>22</v>
      </c>
      <c r="W614" s="36" t="s">
        <v>27</v>
      </c>
    </row>
    <row r="615" spans="1:23" x14ac:dyDescent="0.35">
      <c r="A615" s="36">
        <v>617</v>
      </c>
      <c r="B615" s="37">
        <v>55</v>
      </c>
      <c r="C615" s="38">
        <v>-5</v>
      </c>
      <c r="D615" s="39">
        <v>41489</v>
      </c>
      <c r="E615" s="40">
        <v>41405</v>
      </c>
      <c r="F615" s="41">
        <v>410</v>
      </c>
      <c r="G615" s="21">
        <v>69</v>
      </c>
      <c r="H615" s="36" t="s">
        <v>21</v>
      </c>
      <c r="I615" s="36" t="s">
        <v>31</v>
      </c>
      <c r="J615" s="36" t="str">
        <f t="shared" si="20"/>
        <v>🍃Leaves</v>
      </c>
      <c r="K615" s="36" t="s">
        <v>23</v>
      </c>
      <c r="L615" s="6" t="str">
        <f t="shared" si="19"/>
        <v>☕Herbal Tea</v>
      </c>
      <c r="M615" s="36" t="s">
        <v>24</v>
      </c>
      <c r="N615" s="36" t="s">
        <v>25</v>
      </c>
      <c r="O615" s="42">
        <v>15</v>
      </c>
      <c r="P615" s="42">
        <v>124</v>
      </c>
      <c r="Q615" s="36" t="s">
        <v>76</v>
      </c>
      <c r="R615" s="42">
        <v>40</v>
      </c>
      <c r="S615" s="42">
        <v>50</v>
      </c>
      <c r="T615" s="42">
        <v>20</v>
      </c>
      <c r="U615" s="37">
        <v>90</v>
      </c>
      <c r="V615" s="42">
        <v>54</v>
      </c>
      <c r="W615" s="36" t="s">
        <v>27</v>
      </c>
    </row>
    <row r="616" spans="1:23" x14ac:dyDescent="0.35">
      <c r="A616" s="36">
        <v>707</v>
      </c>
      <c r="B616" s="37">
        <v>40</v>
      </c>
      <c r="C616" s="38">
        <v>-3</v>
      </c>
      <c r="D616" s="39">
        <v>41520</v>
      </c>
      <c r="E616" s="40">
        <v>41406</v>
      </c>
      <c r="F616" s="41">
        <v>536</v>
      </c>
      <c r="G616" s="21">
        <v>52</v>
      </c>
      <c r="H616" s="36" t="s">
        <v>21</v>
      </c>
      <c r="I616" s="36" t="s">
        <v>36</v>
      </c>
      <c r="J616" s="36" t="str">
        <f t="shared" si="20"/>
        <v>🍃Leaves</v>
      </c>
      <c r="K616" s="36" t="s">
        <v>23</v>
      </c>
      <c r="L616" s="6" t="str">
        <f t="shared" si="19"/>
        <v>☕Herbal Tea</v>
      </c>
      <c r="M616" s="36" t="s">
        <v>24</v>
      </c>
      <c r="N616" s="36" t="s">
        <v>28</v>
      </c>
      <c r="O616" s="42">
        <v>27</v>
      </c>
      <c r="P616" s="42">
        <v>92</v>
      </c>
      <c r="Q616" s="36" t="s">
        <v>38</v>
      </c>
      <c r="R616" s="42">
        <v>30</v>
      </c>
      <c r="S616" s="42">
        <v>50</v>
      </c>
      <c r="T616" s="42">
        <v>30</v>
      </c>
      <c r="U616" s="37">
        <v>80</v>
      </c>
      <c r="V616" s="42">
        <v>25</v>
      </c>
      <c r="W616" s="36" t="s">
        <v>27</v>
      </c>
    </row>
    <row r="617" spans="1:23" x14ac:dyDescent="0.35">
      <c r="A617" s="36">
        <v>573</v>
      </c>
      <c r="B617" s="37">
        <v>44</v>
      </c>
      <c r="C617" s="38">
        <v>-8</v>
      </c>
      <c r="D617" s="36" t="s">
        <v>163</v>
      </c>
      <c r="E617" s="40">
        <v>41407</v>
      </c>
      <c r="F617" s="41">
        <v>325</v>
      </c>
      <c r="G617" s="21">
        <v>62</v>
      </c>
      <c r="H617" s="36" t="s">
        <v>39</v>
      </c>
      <c r="I617" s="36" t="s">
        <v>22</v>
      </c>
      <c r="J617" s="36" t="str">
        <f t="shared" si="20"/>
        <v>🍃Leaves</v>
      </c>
      <c r="K617" s="36" t="s">
        <v>23</v>
      </c>
      <c r="L617" s="6" t="str">
        <f t="shared" si="19"/>
        <v>☕Herbal Tea</v>
      </c>
      <c r="M617" s="36" t="s">
        <v>24</v>
      </c>
      <c r="N617" s="36" t="s">
        <v>61</v>
      </c>
      <c r="O617" s="42">
        <v>-8</v>
      </c>
      <c r="P617" s="42">
        <v>106</v>
      </c>
      <c r="Q617" s="36" t="s">
        <v>62</v>
      </c>
      <c r="R617" s="42">
        <v>40</v>
      </c>
      <c r="S617" s="42">
        <v>50</v>
      </c>
      <c r="T617" s="42">
        <v>0</v>
      </c>
      <c r="U617" s="37">
        <v>90</v>
      </c>
      <c r="V617" s="42">
        <v>70</v>
      </c>
      <c r="W617" s="36" t="s">
        <v>27</v>
      </c>
    </row>
    <row r="618" spans="1:23" x14ac:dyDescent="0.35">
      <c r="A618" s="36">
        <v>262</v>
      </c>
      <c r="B618" s="37">
        <v>31</v>
      </c>
      <c r="C618" s="38">
        <v>-13</v>
      </c>
      <c r="D618" s="36" t="s">
        <v>164</v>
      </c>
      <c r="E618" s="40">
        <v>41408</v>
      </c>
      <c r="F618" s="41">
        <v>856</v>
      </c>
      <c r="G618" s="21">
        <v>47</v>
      </c>
      <c r="H618" s="36" t="s">
        <v>39</v>
      </c>
      <c r="I618" s="36" t="s">
        <v>22</v>
      </c>
      <c r="J618" s="36" t="str">
        <f t="shared" si="20"/>
        <v>🍃Leaves</v>
      </c>
      <c r="K618" s="36" t="s">
        <v>23</v>
      </c>
      <c r="L618" s="6" t="str">
        <f t="shared" si="19"/>
        <v>☕Herbal Tea</v>
      </c>
      <c r="M618" s="36" t="s">
        <v>24</v>
      </c>
      <c r="N618" s="36" t="s">
        <v>25</v>
      </c>
      <c r="O618" s="42">
        <v>27</v>
      </c>
      <c r="P618" s="42">
        <v>78</v>
      </c>
      <c r="Q618" s="36" t="s">
        <v>64</v>
      </c>
      <c r="R618" s="42">
        <v>20</v>
      </c>
      <c r="S618" s="42">
        <v>50</v>
      </c>
      <c r="T618" s="42">
        <v>40</v>
      </c>
      <c r="U618" s="37">
        <v>70</v>
      </c>
      <c r="V618" s="42">
        <v>20</v>
      </c>
      <c r="W618" s="36" t="s">
        <v>27</v>
      </c>
    </row>
    <row r="619" spans="1:23" x14ac:dyDescent="0.35">
      <c r="A619" s="36">
        <v>475</v>
      </c>
      <c r="B619" s="37">
        <v>69</v>
      </c>
      <c r="C619" s="38">
        <v>8</v>
      </c>
      <c r="D619" s="36" t="s">
        <v>165</v>
      </c>
      <c r="E619" s="40">
        <v>41409</v>
      </c>
      <c r="F619" s="41">
        <v>1060</v>
      </c>
      <c r="G619" s="21">
        <v>81</v>
      </c>
      <c r="H619" s="36" t="s">
        <v>39</v>
      </c>
      <c r="I619" s="36" t="s">
        <v>31</v>
      </c>
      <c r="J619" s="36" t="str">
        <f t="shared" si="20"/>
        <v>🍃Leaves</v>
      </c>
      <c r="K619" s="36" t="s">
        <v>23</v>
      </c>
      <c r="L619" s="6" t="str">
        <f t="shared" si="19"/>
        <v>☕Herbal Tea</v>
      </c>
      <c r="M619" s="36" t="s">
        <v>24</v>
      </c>
      <c r="N619" s="36" t="s">
        <v>28</v>
      </c>
      <c r="O619" s="42">
        <v>38</v>
      </c>
      <c r="P619" s="42">
        <v>150</v>
      </c>
      <c r="Q619" s="36" t="s">
        <v>44</v>
      </c>
      <c r="R619" s="42">
        <v>50</v>
      </c>
      <c r="S619" s="42">
        <v>50</v>
      </c>
      <c r="T619" s="42">
        <v>30</v>
      </c>
      <c r="U619" s="37">
        <v>100</v>
      </c>
      <c r="V619" s="42">
        <v>43</v>
      </c>
      <c r="W619" s="36" t="s">
        <v>27</v>
      </c>
    </row>
    <row r="620" spans="1:23" x14ac:dyDescent="0.35">
      <c r="A620" s="36">
        <v>773</v>
      </c>
      <c r="B620" s="37">
        <v>43</v>
      </c>
      <c r="C620" s="38">
        <v>-1</v>
      </c>
      <c r="D620" s="36" t="s">
        <v>171</v>
      </c>
      <c r="E620" s="40">
        <v>41410</v>
      </c>
      <c r="F620" s="41">
        <v>531</v>
      </c>
      <c r="G620" s="21">
        <v>56</v>
      </c>
      <c r="H620" s="36" t="s">
        <v>21</v>
      </c>
      <c r="I620" s="36" t="s">
        <v>22</v>
      </c>
      <c r="J620" s="36" t="str">
        <f t="shared" si="20"/>
        <v>🍃Leaves</v>
      </c>
      <c r="K620" s="36" t="s">
        <v>23</v>
      </c>
      <c r="L620" s="6" t="str">
        <f t="shared" si="19"/>
        <v>☕Herbal Tea</v>
      </c>
      <c r="M620" s="36" t="s">
        <v>24</v>
      </c>
      <c r="N620" s="36" t="s">
        <v>25</v>
      </c>
      <c r="O620" s="42">
        <v>29</v>
      </c>
      <c r="P620" s="42">
        <v>99</v>
      </c>
      <c r="Q620" s="36" t="s">
        <v>81</v>
      </c>
      <c r="R620" s="42">
        <v>40</v>
      </c>
      <c r="S620" s="42">
        <v>50</v>
      </c>
      <c r="T620" s="42">
        <v>30</v>
      </c>
      <c r="U620" s="37">
        <v>90</v>
      </c>
      <c r="V620" s="42">
        <v>27</v>
      </c>
      <c r="W620" s="36" t="s">
        <v>27</v>
      </c>
    </row>
    <row r="621" spans="1:23" x14ac:dyDescent="0.35">
      <c r="A621" s="36">
        <v>805</v>
      </c>
      <c r="B621" s="37">
        <v>43</v>
      </c>
      <c r="C621" s="38">
        <v>-1</v>
      </c>
      <c r="D621" s="36" t="s">
        <v>172</v>
      </c>
      <c r="E621" s="40">
        <v>41411</v>
      </c>
      <c r="F621" s="41">
        <v>531</v>
      </c>
      <c r="G621" s="21">
        <v>56</v>
      </c>
      <c r="H621" s="36" t="s">
        <v>21</v>
      </c>
      <c r="I621" s="36" t="s">
        <v>36</v>
      </c>
      <c r="J621" s="36" t="str">
        <f t="shared" si="20"/>
        <v>🍃Leaves</v>
      </c>
      <c r="K621" s="36" t="s">
        <v>23</v>
      </c>
      <c r="L621" s="6" t="str">
        <f t="shared" si="19"/>
        <v>☕Herbal Tea</v>
      </c>
      <c r="M621" s="36" t="s">
        <v>24</v>
      </c>
      <c r="N621" s="36" t="s">
        <v>28</v>
      </c>
      <c r="O621" s="42">
        <v>29</v>
      </c>
      <c r="P621" s="42">
        <v>99</v>
      </c>
      <c r="Q621" s="36" t="s">
        <v>38</v>
      </c>
      <c r="R621" s="42">
        <v>40</v>
      </c>
      <c r="S621" s="42">
        <v>50</v>
      </c>
      <c r="T621" s="42">
        <v>30</v>
      </c>
      <c r="U621" s="37">
        <v>90</v>
      </c>
      <c r="V621" s="42">
        <v>27</v>
      </c>
      <c r="W621" s="36" t="s">
        <v>27</v>
      </c>
    </row>
    <row r="622" spans="1:23" x14ac:dyDescent="0.35">
      <c r="A622" s="36">
        <v>904</v>
      </c>
      <c r="B622" s="37">
        <v>80</v>
      </c>
      <c r="C622" s="38">
        <v>31</v>
      </c>
      <c r="D622" s="36" t="s">
        <v>176</v>
      </c>
      <c r="E622" s="40">
        <v>41412</v>
      </c>
      <c r="F622" s="41">
        <v>1055</v>
      </c>
      <c r="G622" s="21">
        <v>94</v>
      </c>
      <c r="H622" s="36" t="s">
        <v>21</v>
      </c>
      <c r="I622" s="36" t="s">
        <v>31</v>
      </c>
      <c r="J622" s="36" t="str">
        <f t="shared" si="20"/>
        <v>🍃Leaves</v>
      </c>
      <c r="K622" s="36" t="s">
        <v>23</v>
      </c>
      <c r="L622" s="6" t="str">
        <f t="shared" si="19"/>
        <v>☕Herbal Tea</v>
      </c>
      <c r="M622" s="36" t="s">
        <v>24</v>
      </c>
      <c r="N622" s="36" t="s">
        <v>28</v>
      </c>
      <c r="O622" s="42">
        <v>71</v>
      </c>
      <c r="P622" s="42">
        <v>185</v>
      </c>
      <c r="Q622" s="36" t="s">
        <v>34</v>
      </c>
      <c r="R622" s="42">
        <v>40</v>
      </c>
      <c r="S622" s="42">
        <v>50</v>
      </c>
      <c r="T622" s="42">
        <v>40</v>
      </c>
      <c r="U622" s="37">
        <v>90</v>
      </c>
      <c r="V622" s="42">
        <v>46</v>
      </c>
      <c r="W622" s="36" t="s">
        <v>27</v>
      </c>
    </row>
    <row r="623" spans="1:23" x14ac:dyDescent="0.35">
      <c r="A623" s="36">
        <v>203</v>
      </c>
      <c r="B623" s="37">
        <v>79</v>
      </c>
      <c r="C623" s="38">
        <v>20</v>
      </c>
      <c r="D623" s="36" t="s">
        <v>183</v>
      </c>
      <c r="E623" s="40">
        <v>41413</v>
      </c>
      <c r="F623" s="41">
        <v>593</v>
      </c>
      <c r="G623" s="21">
        <v>98</v>
      </c>
      <c r="H623" s="36" t="s">
        <v>39</v>
      </c>
      <c r="I623" s="36" t="s">
        <v>31</v>
      </c>
      <c r="J623" s="36" t="str">
        <f t="shared" si="20"/>
        <v>🍃Leaves</v>
      </c>
      <c r="K623" s="36" t="s">
        <v>23</v>
      </c>
      <c r="L623" s="6" t="str">
        <f t="shared" si="19"/>
        <v>☕Herbal Tea</v>
      </c>
      <c r="M623" s="36" t="s">
        <v>24</v>
      </c>
      <c r="N623" s="36" t="s">
        <v>25</v>
      </c>
      <c r="O623" s="42">
        <v>50</v>
      </c>
      <c r="P623" s="42">
        <v>189</v>
      </c>
      <c r="Q623" s="36" t="s">
        <v>44</v>
      </c>
      <c r="R623" s="42">
        <v>40</v>
      </c>
      <c r="S623" s="42">
        <v>50</v>
      </c>
      <c r="T623" s="42">
        <v>30</v>
      </c>
      <c r="U623" s="37">
        <v>90</v>
      </c>
      <c r="V623" s="42">
        <v>64</v>
      </c>
      <c r="W623" s="36" t="s">
        <v>27</v>
      </c>
    </row>
    <row r="624" spans="1:23" x14ac:dyDescent="0.35">
      <c r="A624" s="36">
        <v>203</v>
      </c>
      <c r="B624" s="37">
        <v>65</v>
      </c>
      <c r="C624" s="38">
        <v>2</v>
      </c>
      <c r="D624" s="36" t="s">
        <v>184</v>
      </c>
      <c r="E624" s="40">
        <v>41414</v>
      </c>
      <c r="F624" s="41">
        <v>1053</v>
      </c>
      <c r="G624" s="21">
        <v>77</v>
      </c>
      <c r="H624" s="36" t="s">
        <v>39</v>
      </c>
      <c r="I624" s="36" t="s">
        <v>31</v>
      </c>
      <c r="J624" s="36" t="str">
        <f t="shared" si="20"/>
        <v>🍃Leaves</v>
      </c>
      <c r="K624" s="36" t="s">
        <v>23</v>
      </c>
      <c r="L624" s="6" t="str">
        <f t="shared" si="19"/>
        <v>☕Herbal Tea</v>
      </c>
      <c r="M624" s="36" t="s">
        <v>24</v>
      </c>
      <c r="N624" s="36" t="s">
        <v>28</v>
      </c>
      <c r="O624" s="42">
        <v>52</v>
      </c>
      <c r="P624" s="42">
        <v>151</v>
      </c>
      <c r="Q624" s="36" t="s">
        <v>44</v>
      </c>
      <c r="R624" s="42">
        <v>30</v>
      </c>
      <c r="S624" s="42">
        <v>50</v>
      </c>
      <c r="T624" s="42">
        <v>50</v>
      </c>
      <c r="U624" s="37">
        <v>80</v>
      </c>
      <c r="V624" s="42">
        <v>42</v>
      </c>
      <c r="W624" s="36" t="s">
        <v>27</v>
      </c>
    </row>
    <row r="625" spans="1:23" x14ac:dyDescent="0.35">
      <c r="A625" s="36">
        <v>312</v>
      </c>
      <c r="B625" s="37">
        <v>40</v>
      </c>
      <c r="C625" s="38">
        <v>10</v>
      </c>
      <c r="D625" s="36" t="s">
        <v>188</v>
      </c>
      <c r="E625" s="40">
        <v>41415</v>
      </c>
      <c r="F625" s="41">
        <v>536</v>
      </c>
      <c r="G625" s="21">
        <v>52</v>
      </c>
      <c r="H625" s="36" t="s">
        <v>21</v>
      </c>
      <c r="I625" s="36" t="s">
        <v>22</v>
      </c>
      <c r="J625" s="36" t="str">
        <f t="shared" si="20"/>
        <v>🍃Leaves</v>
      </c>
      <c r="K625" s="36" t="s">
        <v>23</v>
      </c>
      <c r="L625" s="6" t="str">
        <f t="shared" si="19"/>
        <v>☕Herbal Tea</v>
      </c>
      <c r="M625" s="36" t="s">
        <v>24</v>
      </c>
      <c r="N625" s="36" t="s">
        <v>25</v>
      </c>
      <c r="O625" s="42">
        <v>40</v>
      </c>
      <c r="P625" s="42">
        <v>98</v>
      </c>
      <c r="Q625" s="36" t="s">
        <v>81</v>
      </c>
      <c r="R625" s="42">
        <v>30</v>
      </c>
      <c r="S625" s="42">
        <v>50</v>
      </c>
      <c r="T625" s="42">
        <v>30</v>
      </c>
      <c r="U625" s="37">
        <v>80</v>
      </c>
      <c r="V625" s="42">
        <v>25</v>
      </c>
      <c r="W625" s="36" t="s">
        <v>27</v>
      </c>
    </row>
    <row r="626" spans="1:23" x14ac:dyDescent="0.35">
      <c r="A626" s="36">
        <v>419</v>
      </c>
      <c r="B626" s="37">
        <v>36</v>
      </c>
      <c r="C626" s="38">
        <v>5</v>
      </c>
      <c r="D626" s="36" t="s">
        <v>189</v>
      </c>
      <c r="E626" s="40">
        <v>41416</v>
      </c>
      <c r="F626" s="41">
        <v>862</v>
      </c>
      <c r="G626" s="21">
        <v>52</v>
      </c>
      <c r="H626" s="36" t="s">
        <v>21</v>
      </c>
      <c r="I626" s="36" t="s">
        <v>22</v>
      </c>
      <c r="J626" s="36" t="str">
        <f t="shared" si="20"/>
        <v>🍃Leaves</v>
      </c>
      <c r="K626" s="36" t="s">
        <v>23</v>
      </c>
      <c r="L626" s="6" t="str">
        <f t="shared" si="19"/>
        <v>☕Herbal Tea</v>
      </c>
      <c r="M626" s="36" t="s">
        <v>24</v>
      </c>
      <c r="N626" s="36" t="s">
        <v>25</v>
      </c>
      <c r="O626" s="42">
        <v>45</v>
      </c>
      <c r="P626" s="42">
        <v>94</v>
      </c>
      <c r="Q626" s="36" t="s">
        <v>156</v>
      </c>
      <c r="R626" s="42">
        <v>30</v>
      </c>
      <c r="S626" s="42">
        <v>50</v>
      </c>
      <c r="T626" s="42">
        <v>40</v>
      </c>
      <c r="U626" s="37">
        <v>80</v>
      </c>
      <c r="V626" s="42">
        <v>22</v>
      </c>
      <c r="W626" s="36" t="s">
        <v>27</v>
      </c>
    </row>
    <row r="627" spans="1:23" x14ac:dyDescent="0.35">
      <c r="A627" s="36">
        <v>857</v>
      </c>
      <c r="B627" s="37">
        <v>55</v>
      </c>
      <c r="C627" s="38">
        <v>2</v>
      </c>
      <c r="D627" s="36" t="s">
        <v>190</v>
      </c>
      <c r="E627" s="40">
        <v>41417</v>
      </c>
      <c r="F627" s="41">
        <v>410</v>
      </c>
      <c r="G627" s="21">
        <v>69</v>
      </c>
      <c r="H627" s="36" t="s">
        <v>21</v>
      </c>
      <c r="I627" s="36" t="s">
        <v>31</v>
      </c>
      <c r="J627" s="36" t="str">
        <f t="shared" si="20"/>
        <v>🍃Leaves</v>
      </c>
      <c r="K627" s="36" t="s">
        <v>23</v>
      </c>
      <c r="L627" s="6" t="str">
        <f t="shared" si="19"/>
        <v>☕Herbal Tea</v>
      </c>
      <c r="M627" s="36" t="s">
        <v>24</v>
      </c>
      <c r="N627" s="36" t="s">
        <v>25</v>
      </c>
      <c r="O627" s="42">
        <v>22</v>
      </c>
      <c r="P627" s="42">
        <v>132</v>
      </c>
      <c r="Q627" s="36" t="s">
        <v>76</v>
      </c>
      <c r="R627" s="42">
        <v>40</v>
      </c>
      <c r="S627" s="42">
        <v>50</v>
      </c>
      <c r="T627" s="42">
        <v>20</v>
      </c>
      <c r="U627" s="37">
        <v>90</v>
      </c>
      <c r="V627" s="42">
        <v>54</v>
      </c>
      <c r="W627" s="36" t="s">
        <v>27</v>
      </c>
    </row>
    <row r="628" spans="1:23" x14ac:dyDescent="0.35">
      <c r="A628" s="36">
        <v>323</v>
      </c>
      <c r="B628" s="37">
        <v>40</v>
      </c>
      <c r="C628" s="38">
        <v>10</v>
      </c>
      <c r="D628" s="36" t="s">
        <v>191</v>
      </c>
      <c r="E628" s="40">
        <v>41418</v>
      </c>
      <c r="F628" s="41">
        <v>536</v>
      </c>
      <c r="G628" s="21">
        <v>52</v>
      </c>
      <c r="H628" s="36" t="s">
        <v>21</v>
      </c>
      <c r="I628" s="36" t="s">
        <v>36</v>
      </c>
      <c r="J628" s="36" t="str">
        <f t="shared" si="20"/>
        <v>🍃Leaves</v>
      </c>
      <c r="K628" s="36" t="s">
        <v>23</v>
      </c>
      <c r="L628" s="6" t="str">
        <f t="shared" si="19"/>
        <v>☕Herbal Tea</v>
      </c>
      <c r="M628" s="36" t="s">
        <v>24</v>
      </c>
      <c r="N628" s="36" t="s">
        <v>28</v>
      </c>
      <c r="O628" s="42">
        <v>40</v>
      </c>
      <c r="P628" s="42">
        <v>98</v>
      </c>
      <c r="Q628" s="36" t="s">
        <v>38</v>
      </c>
      <c r="R628" s="42">
        <v>30</v>
      </c>
      <c r="S628" s="42">
        <v>50</v>
      </c>
      <c r="T628" s="42">
        <v>30</v>
      </c>
      <c r="U628" s="37">
        <v>80</v>
      </c>
      <c r="V628" s="42">
        <v>25</v>
      </c>
      <c r="W628" s="36" t="s">
        <v>27</v>
      </c>
    </row>
    <row r="629" spans="1:23" x14ac:dyDescent="0.35">
      <c r="A629" s="36">
        <v>314</v>
      </c>
      <c r="B629" s="37">
        <v>44</v>
      </c>
      <c r="C629" s="38">
        <v>-12</v>
      </c>
      <c r="D629" s="39">
        <v>41491</v>
      </c>
      <c r="E629" s="40">
        <v>41419</v>
      </c>
      <c r="F629" s="41">
        <v>325</v>
      </c>
      <c r="G629" s="21">
        <v>62</v>
      </c>
      <c r="H629" s="36" t="s">
        <v>39</v>
      </c>
      <c r="I629" s="36" t="s">
        <v>22</v>
      </c>
      <c r="J629" s="36" t="str">
        <f t="shared" si="20"/>
        <v>🍃Leaves</v>
      </c>
      <c r="K629" s="36" t="s">
        <v>23</v>
      </c>
      <c r="L629" s="6" t="str">
        <f t="shared" si="19"/>
        <v>☕Herbal Tea</v>
      </c>
      <c r="M629" s="36" t="s">
        <v>24</v>
      </c>
      <c r="N629" s="36" t="s">
        <v>61</v>
      </c>
      <c r="O629" s="42">
        <v>-12</v>
      </c>
      <c r="P629" s="42">
        <v>113</v>
      </c>
      <c r="Q629" s="36" t="s">
        <v>62</v>
      </c>
      <c r="R629" s="42">
        <v>40</v>
      </c>
      <c r="S629" s="42">
        <v>50</v>
      </c>
      <c r="T629" s="42">
        <v>0</v>
      </c>
      <c r="U629" s="37">
        <v>90</v>
      </c>
      <c r="V629" s="42">
        <v>70</v>
      </c>
      <c r="W629" s="36" t="s">
        <v>27</v>
      </c>
    </row>
    <row r="630" spans="1:23" x14ac:dyDescent="0.35">
      <c r="A630" s="36">
        <v>715</v>
      </c>
      <c r="B630" s="37">
        <v>31</v>
      </c>
      <c r="C630" s="38">
        <v>0</v>
      </c>
      <c r="D630" s="39">
        <v>41522</v>
      </c>
      <c r="E630" s="40">
        <v>41420</v>
      </c>
      <c r="F630" s="41">
        <v>856</v>
      </c>
      <c r="G630" s="21">
        <v>47</v>
      </c>
      <c r="H630" s="36" t="s">
        <v>39</v>
      </c>
      <c r="I630" s="36" t="s">
        <v>22</v>
      </c>
      <c r="J630" s="36" t="str">
        <f t="shared" si="20"/>
        <v>🍃Leaves</v>
      </c>
      <c r="K630" s="36" t="s">
        <v>23</v>
      </c>
      <c r="L630" s="6" t="str">
        <f t="shared" si="19"/>
        <v>☕Herbal Tea</v>
      </c>
      <c r="M630" s="36" t="s">
        <v>24</v>
      </c>
      <c r="N630" s="36" t="s">
        <v>25</v>
      </c>
      <c r="O630" s="42">
        <v>40</v>
      </c>
      <c r="P630" s="42">
        <v>83</v>
      </c>
      <c r="Q630" s="36" t="s">
        <v>64</v>
      </c>
      <c r="R630" s="42">
        <v>20</v>
      </c>
      <c r="S630" s="42">
        <v>50</v>
      </c>
      <c r="T630" s="42">
        <v>40</v>
      </c>
      <c r="U630" s="37">
        <v>70</v>
      </c>
      <c r="V630" s="42">
        <v>20</v>
      </c>
      <c r="W630" s="36" t="s">
        <v>27</v>
      </c>
    </row>
    <row r="631" spans="1:23" x14ac:dyDescent="0.35">
      <c r="A631" s="36">
        <v>959</v>
      </c>
      <c r="B631" s="37">
        <v>69</v>
      </c>
      <c r="C631" s="38">
        <v>26</v>
      </c>
      <c r="D631" s="39">
        <v>41552</v>
      </c>
      <c r="E631" s="40">
        <v>41421</v>
      </c>
      <c r="F631" s="41">
        <v>1060</v>
      </c>
      <c r="G631" s="21">
        <v>81</v>
      </c>
      <c r="H631" s="36" t="s">
        <v>39</v>
      </c>
      <c r="I631" s="36" t="s">
        <v>31</v>
      </c>
      <c r="J631" s="36" t="str">
        <f t="shared" si="20"/>
        <v>🍃Leaves</v>
      </c>
      <c r="K631" s="36" t="s">
        <v>23</v>
      </c>
      <c r="L631" s="6" t="str">
        <f t="shared" si="19"/>
        <v>☕Herbal Tea</v>
      </c>
      <c r="M631" s="36" t="s">
        <v>24</v>
      </c>
      <c r="N631" s="36" t="s">
        <v>28</v>
      </c>
      <c r="O631" s="42">
        <v>56</v>
      </c>
      <c r="P631" s="42">
        <v>160</v>
      </c>
      <c r="Q631" s="36" t="s">
        <v>44</v>
      </c>
      <c r="R631" s="42">
        <v>50</v>
      </c>
      <c r="S631" s="42">
        <v>50</v>
      </c>
      <c r="T631" s="42">
        <v>30</v>
      </c>
      <c r="U631" s="37">
        <v>100</v>
      </c>
      <c r="V631" s="42">
        <v>43</v>
      </c>
      <c r="W631" s="36" t="s">
        <v>27</v>
      </c>
    </row>
    <row r="632" spans="1:23" x14ac:dyDescent="0.35">
      <c r="A632" s="36">
        <v>312</v>
      </c>
      <c r="B632" s="37">
        <v>43</v>
      </c>
      <c r="C632" s="38">
        <v>13</v>
      </c>
      <c r="D632" s="36" t="s">
        <v>197</v>
      </c>
      <c r="E632" s="40">
        <v>41422</v>
      </c>
      <c r="F632" s="41">
        <v>531</v>
      </c>
      <c r="G632" s="21">
        <v>56</v>
      </c>
      <c r="H632" s="36" t="s">
        <v>21</v>
      </c>
      <c r="I632" s="36" t="s">
        <v>22</v>
      </c>
      <c r="J632" s="36" t="str">
        <f t="shared" si="20"/>
        <v>🍃Leaves</v>
      </c>
      <c r="K632" s="36" t="s">
        <v>23</v>
      </c>
      <c r="L632" s="6" t="str">
        <f t="shared" si="19"/>
        <v>☕Herbal Tea</v>
      </c>
      <c r="M632" s="36" t="s">
        <v>24</v>
      </c>
      <c r="N632" s="36" t="s">
        <v>25</v>
      </c>
      <c r="O632" s="42">
        <v>43</v>
      </c>
      <c r="P632" s="42">
        <v>106</v>
      </c>
      <c r="Q632" s="36" t="s">
        <v>81</v>
      </c>
      <c r="R632" s="42">
        <v>40</v>
      </c>
      <c r="S632" s="42">
        <v>50</v>
      </c>
      <c r="T632" s="42">
        <v>30</v>
      </c>
      <c r="U632" s="37">
        <v>90</v>
      </c>
      <c r="V632" s="42">
        <v>27</v>
      </c>
      <c r="W632" s="36" t="s">
        <v>27</v>
      </c>
    </row>
    <row r="633" spans="1:23" x14ac:dyDescent="0.35">
      <c r="A633" s="36">
        <v>323</v>
      </c>
      <c r="B633" s="37">
        <v>43</v>
      </c>
      <c r="C633" s="38">
        <v>13</v>
      </c>
      <c r="D633" s="36" t="s">
        <v>198</v>
      </c>
      <c r="E633" s="40">
        <v>41423</v>
      </c>
      <c r="F633" s="41">
        <v>531</v>
      </c>
      <c r="G633" s="21">
        <v>56</v>
      </c>
      <c r="H633" s="36" t="s">
        <v>21</v>
      </c>
      <c r="I633" s="36" t="s">
        <v>36</v>
      </c>
      <c r="J633" s="36" t="str">
        <f t="shared" si="20"/>
        <v>🍃Leaves</v>
      </c>
      <c r="K633" s="36" t="s">
        <v>23</v>
      </c>
      <c r="L633" s="6" t="str">
        <f t="shared" si="19"/>
        <v>☕Herbal Tea</v>
      </c>
      <c r="M633" s="36" t="s">
        <v>24</v>
      </c>
      <c r="N633" s="36" t="s">
        <v>28</v>
      </c>
      <c r="O633" s="42">
        <v>43</v>
      </c>
      <c r="P633" s="42">
        <v>106</v>
      </c>
      <c r="Q633" s="36" t="s">
        <v>38</v>
      </c>
      <c r="R633" s="42">
        <v>40</v>
      </c>
      <c r="S633" s="42">
        <v>50</v>
      </c>
      <c r="T633" s="42">
        <v>30</v>
      </c>
      <c r="U633" s="37">
        <v>90</v>
      </c>
      <c r="V633" s="42">
        <v>27</v>
      </c>
      <c r="W633" s="36" t="s">
        <v>27</v>
      </c>
    </row>
    <row r="634" spans="1:23" x14ac:dyDescent="0.35">
      <c r="A634" s="36">
        <v>630</v>
      </c>
      <c r="B634" s="37">
        <v>39</v>
      </c>
      <c r="C634" s="38">
        <v>-13</v>
      </c>
      <c r="D634" s="39">
        <v>41280</v>
      </c>
      <c r="E634" s="40">
        <v>41424</v>
      </c>
      <c r="F634" s="41">
        <v>541</v>
      </c>
      <c r="G634" s="21">
        <v>51</v>
      </c>
      <c r="H634" s="36" t="s">
        <v>21</v>
      </c>
      <c r="I634" s="36" t="s">
        <v>22</v>
      </c>
      <c r="J634" s="36" t="str">
        <f t="shared" si="20"/>
        <v>🍃Leaves</v>
      </c>
      <c r="K634" s="36" t="s">
        <v>23</v>
      </c>
      <c r="L634" s="6" t="str">
        <f t="shared" si="19"/>
        <v>☕Herbal Tea</v>
      </c>
      <c r="M634" s="36" t="s">
        <v>24</v>
      </c>
      <c r="N634" s="36" t="s">
        <v>25</v>
      </c>
      <c r="O634" s="42">
        <v>27</v>
      </c>
      <c r="P634" s="42">
        <v>90</v>
      </c>
      <c r="Q634" s="36" t="s">
        <v>81</v>
      </c>
      <c r="R634" s="42">
        <v>20</v>
      </c>
      <c r="S634" s="42">
        <v>40</v>
      </c>
      <c r="T634" s="42">
        <v>40</v>
      </c>
      <c r="U634" s="37">
        <v>60</v>
      </c>
      <c r="V634" s="42">
        <v>24</v>
      </c>
      <c r="W634" s="36" t="s">
        <v>27</v>
      </c>
    </row>
    <row r="635" spans="1:23" x14ac:dyDescent="0.35">
      <c r="A635" s="36">
        <v>209</v>
      </c>
      <c r="B635" s="37">
        <v>39</v>
      </c>
      <c r="C635" s="38">
        <v>-14</v>
      </c>
      <c r="D635" s="39">
        <v>41311</v>
      </c>
      <c r="E635" s="40">
        <v>41425</v>
      </c>
      <c r="F635" s="41">
        <v>541</v>
      </c>
      <c r="G635" s="21">
        <v>51</v>
      </c>
      <c r="H635" s="36" t="s">
        <v>21</v>
      </c>
      <c r="I635" s="36" t="s">
        <v>36</v>
      </c>
      <c r="J635" s="36" t="str">
        <f t="shared" si="20"/>
        <v>🍃Leaves</v>
      </c>
      <c r="K635" s="36" t="s">
        <v>23</v>
      </c>
      <c r="L635" s="6" t="str">
        <f t="shared" si="19"/>
        <v>☕Herbal Tea</v>
      </c>
      <c r="M635" s="36" t="s">
        <v>24</v>
      </c>
      <c r="N635" s="36" t="s">
        <v>28</v>
      </c>
      <c r="O635" s="42">
        <v>26</v>
      </c>
      <c r="P635" s="42">
        <v>90</v>
      </c>
      <c r="Q635" s="36" t="s">
        <v>38</v>
      </c>
      <c r="R635" s="42">
        <v>20</v>
      </c>
      <c r="S635" s="42">
        <v>40</v>
      </c>
      <c r="T635" s="42">
        <v>40</v>
      </c>
      <c r="U635" s="37">
        <v>60</v>
      </c>
      <c r="V635" s="42">
        <v>25</v>
      </c>
      <c r="W635" s="36" t="s">
        <v>27</v>
      </c>
    </row>
    <row r="636" spans="1:23" x14ac:dyDescent="0.35">
      <c r="A636" s="36">
        <v>505</v>
      </c>
      <c r="B636" s="37">
        <v>31</v>
      </c>
      <c r="C636" s="38">
        <v>-24</v>
      </c>
      <c r="D636" s="39">
        <v>41492</v>
      </c>
      <c r="E636" s="40">
        <v>41426</v>
      </c>
      <c r="F636" s="41">
        <v>1000</v>
      </c>
      <c r="G636" s="21">
        <v>37</v>
      </c>
      <c r="H636" s="36" t="s">
        <v>39</v>
      </c>
      <c r="I636" s="36" t="s">
        <v>29</v>
      </c>
      <c r="J636" s="36" t="str">
        <f t="shared" si="20"/>
        <v>🍃Leaves</v>
      </c>
      <c r="K636" s="36" t="s">
        <v>23</v>
      </c>
      <c r="L636" s="6" t="str">
        <f t="shared" si="19"/>
        <v>☕Herbal Tea</v>
      </c>
      <c r="M636" s="36" t="s">
        <v>24</v>
      </c>
      <c r="N636" s="36" t="s">
        <v>25</v>
      </c>
      <c r="O636" s="42">
        <v>6</v>
      </c>
      <c r="P636" s="42">
        <v>68</v>
      </c>
      <c r="Q636" s="36" t="s">
        <v>101</v>
      </c>
      <c r="R636" s="42">
        <v>10</v>
      </c>
      <c r="S636" s="42">
        <v>40</v>
      </c>
      <c r="T636" s="42">
        <v>30</v>
      </c>
      <c r="U636" s="37">
        <v>50</v>
      </c>
      <c r="V636" s="42">
        <v>31</v>
      </c>
      <c r="W636" s="36" t="s">
        <v>27</v>
      </c>
    </row>
    <row r="637" spans="1:23" x14ac:dyDescent="0.35">
      <c r="A637" s="36">
        <v>937</v>
      </c>
      <c r="B637" s="37">
        <v>32</v>
      </c>
      <c r="C637" s="38">
        <v>-1</v>
      </c>
      <c r="D637" s="36" t="s">
        <v>214</v>
      </c>
      <c r="E637" s="40">
        <v>41427</v>
      </c>
      <c r="F637" s="41">
        <v>482</v>
      </c>
      <c r="G637" s="21">
        <v>48</v>
      </c>
      <c r="H637" s="36" t="s">
        <v>21</v>
      </c>
      <c r="I637" s="36" t="s">
        <v>22</v>
      </c>
      <c r="J637" s="36" t="str">
        <f t="shared" si="20"/>
        <v>🍃Leaves</v>
      </c>
      <c r="K637" s="36" t="s">
        <v>23</v>
      </c>
      <c r="L637" s="6" t="str">
        <f t="shared" si="19"/>
        <v>☕Herbal Tea</v>
      </c>
      <c r="M637" s="36" t="s">
        <v>24</v>
      </c>
      <c r="N637" s="36" t="s">
        <v>61</v>
      </c>
      <c r="O637" s="42">
        <v>29</v>
      </c>
      <c r="P637" s="42">
        <v>80</v>
      </c>
      <c r="Q637" s="36" t="s">
        <v>156</v>
      </c>
      <c r="R637" s="42">
        <v>30</v>
      </c>
      <c r="S637" s="42">
        <v>40</v>
      </c>
      <c r="T637" s="42">
        <v>30</v>
      </c>
      <c r="U637" s="37">
        <v>70</v>
      </c>
      <c r="V637" s="42">
        <v>19</v>
      </c>
      <c r="W637" s="36" t="s">
        <v>27</v>
      </c>
    </row>
    <row r="638" spans="1:23" x14ac:dyDescent="0.35">
      <c r="A638" s="36">
        <v>407</v>
      </c>
      <c r="B638" s="37">
        <v>54</v>
      </c>
      <c r="C638" s="38">
        <v>3</v>
      </c>
      <c r="D638" s="36" t="s">
        <v>215</v>
      </c>
      <c r="E638" s="40">
        <v>41428</v>
      </c>
      <c r="F638" s="41">
        <v>391</v>
      </c>
      <c r="G638" s="21">
        <v>67</v>
      </c>
      <c r="H638" s="36" t="s">
        <v>21</v>
      </c>
      <c r="I638" s="36" t="s">
        <v>31</v>
      </c>
      <c r="J638" s="36" t="str">
        <f t="shared" si="20"/>
        <v>🍃Leaves</v>
      </c>
      <c r="K638" s="36" t="s">
        <v>23</v>
      </c>
      <c r="L638" s="6" t="str">
        <f t="shared" si="19"/>
        <v>☕Herbal Tea</v>
      </c>
      <c r="M638" s="36" t="s">
        <v>24</v>
      </c>
      <c r="N638" s="36" t="s">
        <v>25</v>
      </c>
      <c r="O638" s="42">
        <v>13</v>
      </c>
      <c r="P638" s="42">
        <v>121</v>
      </c>
      <c r="Q638" s="36" t="s">
        <v>34</v>
      </c>
      <c r="R638" s="42">
        <v>40</v>
      </c>
      <c r="S638" s="42">
        <v>40</v>
      </c>
      <c r="T638" s="42">
        <v>10</v>
      </c>
      <c r="U638" s="37">
        <v>80</v>
      </c>
      <c r="V638" s="42">
        <v>54</v>
      </c>
      <c r="W638" s="36" t="s">
        <v>27</v>
      </c>
    </row>
    <row r="639" spans="1:23" x14ac:dyDescent="0.35">
      <c r="A639" s="36">
        <v>573</v>
      </c>
      <c r="B639" s="37">
        <v>82</v>
      </c>
      <c r="C639" s="38">
        <v>-9</v>
      </c>
      <c r="D639" s="36" t="s">
        <v>225</v>
      </c>
      <c r="E639" s="40">
        <v>41429</v>
      </c>
      <c r="F639" s="41">
        <v>1804</v>
      </c>
      <c r="G639" s="21">
        <v>40</v>
      </c>
      <c r="H639" s="36" t="s">
        <v>39</v>
      </c>
      <c r="I639" s="36" t="s">
        <v>22</v>
      </c>
      <c r="J639" s="36" t="str">
        <f t="shared" si="20"/>
        <v>🍃Leaves</v>
      </c>
      <c r="K639" s="36" t="s">
        <v>23</v>
      </c>
      <c r="L639" s="6" t="str">
        <f t="shared" si="19"/>
        <v>☕Herbal Tea</v>
      </c>
      <c r="M639" s="36" t="s">
        <v>24</v>
      </c>
      <c r="N639" s="36" t="s">
        <v>25</v>
      </c>
      <c r="O639" s="42">
        <v>-9</v>
      </c>
      <c r="P639" s="42">
        <v>122</v>
      </c>
      <c r="Q639" s="36" t="s">
        <v>62</v>
      </c>
      <c r="R639" s="42">
        <v>70</v>
      </c>
      <c r="S639" s="42">
        <v>40</v>
      </c>
      <c r="T639" s="42">
        <v>0</v>
      </c>
      <c r="U639" s="37">
        <v>110</v>
      </c>
      <c r="V639" s="42">
        <v>49</v>
      </c>
      <c r="W639" s="36" t="s">
        <v>27</v>
      </c>
    </row>
    <row r="640" spans="1:23" x14ac:dyDescent="0.35">
      <c r="A640" s="36">
        <v>801</v>
      </c>
      <c r="B640" s="37">
        <v>82</v>
      </c>
      <c r="C640" s="38">
        <v>-8</v>
      </c>
      <c r="D640" s="36" t="s">
        <v>226</v>
      </c>
      <c r="E640" s="40">
        <v>41430</v>
      </c>
      <c r="F640" s="41">
        <v>1804</v>
      </c>
      <c r="G640" s="21">
        <v>40</v>
      </c>
      <c r="H640" s="36" t="s">
        <v>39</v>
      </c>
      <c r="I640" s="36" t="s">
        <v>36</v>
      </c>
      <c r="J640" s="36" t="str">
        <f t="shared" si="20"/>
        <v>🍃Leaves</v>
      </c>
      <c r="K640" s="36" t="s">
        <v>23</v>
      </c>
      <c r="L640" s="6" t="str">
        <f t="shared" si="19"/>
        <v>☕Herbal Tea</v>
      </c>
      <c r="M640" s="36" t="s">
        <v>24</v>
      </c>
      <c r="N640" s="36" t="s">
        <v>28</v>
      </c>
      <c r="O640" s="42">
        <v>-8</v>
      </c>
      <c r="P640" s="42">
        <v>122</v>
      </c>
      <c r="Q640" s="36" t="s">
        <v>49</v>
      </c>
      <c r="R640" s="42">
        <v>70</v>
      </c>
      <c r="S640" s="42">
        <v>40</v>
      </c>
      <c r="T640" s="42">
        <v>0</v>
      </c>
      <c r="U640" s="37">
        <v>110</v>
      </c>
      <c r="V640" s="42">
        <v>48</v>
      </c>
      <c r="W640" s="36" t="s">
        <v>27</v>
      </c>
    </row>
    <row r="641" spans="1:23" x14ac:dyDescent="0.35">
      <c r="A641" s="36">
        <v>937</v>
      </c>
      <c r="B641" s="37">
        <v>29</v>
      </c>
      <c r="C641" s="38">
        <v>-5</v>
      </c>
      <c r="D641" s="39">
        <v>41281</v>
      </c>
      <c r="E641" s="40">
        <v>41431</v>
      </c>
      <c r="F641" s="41">
        <v>490</v>
      </c>
      <c r="G641" s="21">
        <v>44</v>
      </c>
      <c r="H641" s="36" t="s">
        <v>21</v>
      </c>
      <c r="I641" s="36" t="s">
        <v>22</v>
      </c>
      <c r="J641" s="36" t="str">
        <f t="shared" si="20"/>
        <v>🍃Leaves</v>
      </c>
      <c r="K641" s="36" t="s">
        <v>23</v>
      </c>
      <c r="L641" s="6" t="str">
        <f t="shared" si="19"/>
        <v>☕Herbal Tea</v>
      </c>
      <c r="M641" s="36" t="s">
        <v>24</v>
      </c>
      <c r="N641" s="36" t="s">
        <v>61</v>
      </c>
      <c r="O641" s="42">
        <v>25</v>
      </c>
      <c r="P641" s="42">
        <v>73</v>
      </c>
      <c r="Q641" s="36" t="s">
        <v>156</v>
      </c>
      <c r="R641" s="42">
        <v>20</v>
      </c>
      <c r="S641" s="42">
        <v>40</v>
      </c>
      <c r="T641" s="42">
        <v>30</v>
      </c>
      <c r="U641" s="37">
        <v>60</v>
      </c>
      <c r="V641" s="42">
        <v>19</v>
      </c>
      <c r="W641" s="36" t="s">
        <v>27</v>
      </c>
    </row>
    <row r="642" spans="1:23" x14ac:dyDescent="0.35">
      <c r="A642" s="36">
        <v>330</v>
      </c>
      <c r="B642" s="37">
        <v>33</v>
      </c>
      <c r="C642" s="38">
        <v>-1</v>
      </c>
      <c r="D642" s="39">
        <v>41312</v>
      </c>
      <c r="E642" s="40">
        <v>41432</v>
      </c>
      <c r="F642" s="41">
        <v>870</v>
      </c>
      <c r="G642" s="21">
        <v>49</v>
      </c>
      <c r="H642" s="36" t="s">
        <v>21</v>
      </c>
      <c r="I642" s="36" t="s">
        <v>22</v>
      </c>
      <c r="J642" s="36" t="str">
        <f t="shared" si="20"/>
        <v>🍃Leaves</v>
      </c>
      <c r="K642" s="36" t="s">
        <v>23</v>
      </c>
      <c r="L642" s="6" t="str">
        <f t="shared" ref="L642:L705" si="21">_xlfn.CONCAT(_xlfn.UNICHAR(9749),M642)</f>
        <v>☕Herbal Tea</v>
      </c>
      <c r="M642" s="36" t="s">
        <v>24</v>
      </c>
      <c r="N642" s="36" t="s">
        <v>25</v>
      </c>
      <c r="O642" s="42">
        <v>29</v>
      </c>
      <c r="P642" s="42">
        <v>82</v>
      </c>
      <c r="Q642" s="36" t="s">
        <v>156</v>
      </c>
      <c r="R642" s="42">
        <v>30</v>
      </c>
      <c r="S642" s="42">
        <v>40</v>
      </c>
      <c r="T642" s="42">
        <v>30</v>
      </c>
      <c r="U642" s="37">
        <v>70</v>
      </c>
      <c r="V642" s="42">
        <v>20</v>
      </c>
      <c r="W642" s="36" t="s">
        <v>27</v>
      </c>
    </row>
    <row r="643" spans="1:23" x14ac:dyDescent="0.35">
      <c r="A643" s="36">
        <v>508</v>
      </c>
      <c r="B643" s="37">
        <v>46</v>
      </c>
      <c r="C643" s="38">
        <v>-3</v>
      </c>
      <c r="D643" s="39">
        <v>41340</v>
      </c>
      <c r="E643" s="40">
        <v>41433</v>
      </c>
      <c r="F643" s="41">
        <v>422</v>
      </c>
      <c r="G643" s="21">
        <v>57</v>
      </c>
      <c r="H643" s="36" t="s">
        <v>21</v>
      </c>
      <c r="I643" s="36" t="s">
        <v>31</v>
      </c>
      <c r="J643" s="36" t="str">
        <f t="shared" si="20"/>
        <v>🍃Leaves</v>
      </c>
      <c r="K643" s="36" t="s">
        <v>23</v>
      </c>
      <c r="L643" s="6" t="str">
        <f t="shared" si="21"/>
        <v>☕Herbal Tea</v>
      </c>
      <c r="M643" s="36" t="s">
        <v>24</v>
      </c>
      <c r="N643" s="36" t="s">
        <v>25</v>
      </c>
      <c r="O643" s="42">
        <v>7</v>
      </c>
      <c r="P643" s="42">
        <v>103</v>
      </c>
      <c r="Q643" s="36" t="s">
        <v>76</v>
      </c>
      <c r="R643" s="42">
        <v>30</v>
      </c>
      <c r="S643" s="42">
        <v>40</v>
      </c>
      <c r="T643" s="42">
        <v>10</v>
      </c>
      <c r="U643" s="37">
        <v>70</v>
      </c>
      <c r="V643" s="42">
        <v>50</v>
      </c>
      <c r="W643" s="36" t="s">
        <v>27</v>
      </c>
    </row>
    <row r="644" spans="1:23" x14ac:dyDescent="0.35">
      <c r="A644" s="36">
        <v>715</v>
      </c>
      <c r="B644" s="37">
        <v>34</v>
      </c>
      <c r="C644" s="38">
        <v>0</v>
      </c>
      <c r="D644" s="39">
        <v>41524</v>
      </c>
      <c r="E644" s="40">
        <v>41434</v>
      </c>
      <c r="F644" s="41">
        <v>863</v>
      </c>
      <c r="G644" s="21">
        <v>51</v>
      </c>
      <c r="H644" s="36" t="s">
        <v>39</v>
      </c>
      <c r="I644" s="36" t="s">
        <v>22</v>
      </c>
      <c r="J644" s="36" t="str">
        <f t="shared" ref="J644:J707" si="22">_xlfn.CONCAT(_xlfn.UNICHAR(127811),K644)</f>
        <v>🍃Leaves</v>
      </c>
      <c r="K644" s="36" t="s">
        <v>23</v>
      </c>
      <c r="L644" s="6" t="str">
        <f t="shared" si="21"/>
        <v>☕Herbal Tea</v>
      </c>
      <c r="M644" s="36" t="s">
        <v>24</v>
      </c>
      <c r="N644" s="36" t="s">
        <v>25</v>
      </c>
      <c r="O644" s="42">
        <v>30</v>
      </c>
      <c r="P644" s="42">
        <v>85</v>
      </c>
      <c r="Q644" s="36" t="s">
        <v>64</v>
      </c>
      <c r="R644" s="42">
        <v>30</v>
      </c>
      <c r="S644" s="42">
        <v>40</v>
      </c>
      <c r="T644" s="42">
        <v>30</v>
      </c>
      <c r="U644" s="37">
        <v>70</v>
      </c>
      <c r="V644" s="42">
        <v>21</v>
      </c>
      <c r="W644" s="36" t="s">
        <v>27</v>
      </c>
    </row>
    <row r="645" spans="1:23" x14ac:dyDescent="0.35">
      <c r="A645" s="36">
        <v>603</v>
      </c>
      <c r="B645" s="37">
        <v>39</v>
      </c>
      <c r="C645" s="38">
        <v>-8</v>
      </c>
      <c r="D645" s="39">
        <v>41554</v>
      </c>
      <c r="E645" s="40">
        <v>41435</v>
      </c>
      <c r="F645" s="41">
        <v>250</v>
      </c>
      <c r="G645" s="21">
        <v>49</v>
      </c>
      <c r="H645" s="36" t="s">
        <v>39</v>
      </c>
      <c r="I645" s="36" t="s">
        <v>31</v>
      </c>
      <c r="J645" s="36" t="str">
        <f t="shared" si="22"/>
        <v>🍃Leaves</v>
      </c>
      <c r="K645" s="36" t="s">
        <v>23</v>
      </c>
      <c r="L645" s="6" t="str">
        <f t="shared" si="21"/>
        <v>☕Herbal Tea</v>
      </c>
      <c r="M645" s="36" t="s">
        <v>24</v>
      </c>
      <c r="N645" s="36" t="s">
        <v>25</v>
      </c>
      <c r="O645" s="42">
        <v>2</v>
      </c>
      <c r="P645" s="42">
        <v>88</v>
      </c>
      <c r="Q645" s="36" t="s">
        <v>51</v>
      </c>
      <c r="R645" s="42">
        <v>20</v>
      </c>
      <c r="S645" s="42">
        <v>40</v>
      </c>
      <c r="T645" s="42">
        <v>10</v>
      </c>
      <c r="U645" s="37">
        <v>60</v>
      </c>
      <c r="V645" s="42">
        <v>47</v>
      </c>
      <c r="W645" s="36" t="s">
        <v>27</v>
      </c>
    </row>
    <row r="646" spans="1:23" x14ac:dyDescent="0.35">
      <c r="A646" s="36">
        <v>505</v>
      </c>
      <c r="B646" s="37">
        <v>31</v>
      </c>
      <c r="C646" s="38">
        <v>-13</v>
      </c>
      <c r="D646" s="39">
        <v>41585</v>
      </c>
      <c r="E646" s="40">
        <v>41436</v>
      </c>
      <c r="F646" s="41">
        <v>1009</v>
      </c>
      <c r="G646" s="21">
        <v>38</v>
      </c>
      <c r="H646" s="36" t="s">
        <v>39</v>
      </c>
      <c r="I646" s="36" t="s">
        <v>29</v>
      </c>
      <c r="J646" s="36" t="str">
        <f t="shared" si="22"/>
        <v>🍃Leaves</v>
      </c>
      <c r="K646" s="36" t="s">
        <v>23</v>
      </c>
      <c r="L646" s="6" t="str">
        <f t="shared" si="21"/>
        <v>☕Herbal Tea</v>
      </c>
      <c r="M646" s="36" t="s">
        <v>24</v>
      </c>
      <c r="N646" s="36" t="s">
        <v>25</v>
      </c>
      <c r="O646" s="42">
        <v>7</v>
      </c>
      <c r="P646" s="42">
        <v>69</v>
      </c>
      <c r="Q646" s="36" t="s">
        <v>101</v>
      </c>
      <c r="R646" s="42">
        <v>20</v>
      </c>
      <c r="S646" s="42">
        <v>40</v>
      </c>
      <c r="T646" s="42">
        <v>20</v>
      </c>
      <c r="U646" s="37">
        <v>60</v>
      </c>
      <c r="V646" s="42">
        <v>31</v>
      </c>
      <c r="W646" s="36" t="s">
        <v>27</v>
      </c>
    </row>
    <row r="647" spans="1:23" x14ac:dyDescent="0.35">
      <c r="A647" s="36">
        <v>312</v>
      </c>
      <c r="B647" s="37">
        <v>39</v>
      </c>
      <c r="C647" s="38">
        <v>0</v>
      </c>
      <c r="D647" s="36" t="s">
        <v>237</v>
      </c>
      <c r="E647" s="40">
        <v>41437</v>
      </c>
      <c r="F647" s="41">
        <v>541</v>
      </c>
      <c r="G647" s="21">
        <v>51</v>
      </c>
      <c r="H647" s="36" t="s">
        <v>21</v>
      </c>
      <c r="I647" s="36" t="s">
        <v>22</v>
      </c>
      <c r="J647" s="36" t="str">
        <f t="shared" si="22"/>
        <v>🍃Leaves</v>
      </c>
      <c r="K647" s="36" t="s">
        <v>23</v>
      </c>
      <c r="L647" s="6" t="str">
        <f t="shared" si="21"/>
        <v>☕Herbal Tea</v>
      </c>
      <c r="M647" s="36" t="s">
        <v>24</v>
      </c>
      <c r="N647" s="36" t="s">
        <v>25</v>
      </c>
      <c r="O647" s="42">
        <v>40</v>
      </c>
      <c r="P647" s="42">
        <v>96</v>
      </c>
      <c r="Q647" s="36" t="s">
        <v>81</v>
      </c>
      <c r="R647" s="42">
        <v>20</v>
      </c>
      <c r="S647" s="42">
        <v>40</v>
      </c>
      <c r="T647" s="42">
        <v>40</v>
      </c>
      <c r="U647" s="37">
        <v>60</v>
      </c>
      <c r="V647" s="42">
        <v>24</v>
      </c>
      <c r="W647" s="36" t="s">
        <v>27</v>
      </c>
    </row>
    <row r="648" spans="1:23" x14ac:dyDescent="0.35">
      <c r="A648" s="36">
        <v>530</v>
      </c>
      <c r="B648" s="37">
        <v>39</v>
      </c>
      <c r="C648" s="38">
        <v>-1</v>
      </c>
      <c r="D648" s="36" t="s">
        <v>238</v>
      </c>
      <c r="E648" s="40">
        <v>41438</v>
      </c>
      <c r="F648" s="41">
        <v>541</v>
      </c>
      <c r="G648" s="21">
        <v>51</v>
      </c>
      <c r="H648" s="36" t="s">
        <v>21</v>
      </c>
      <c r="I648" s="36" t="s">
        <v>36</v>
      </c>
      <c r="J648" s="36" t="str">
        <f t="shared" si="22"/>
        <v>🍃Leaves</v>
      </c>
      <c r="K648" s="36" t="s">
        <v>23</v>
      </c>
      <c r="L648" s="6" t="str">
        <f t="shared" si="21"/>
        <v>☕Herbal Tea</v>
      </c>
      <c r="M648" s="36" t="s">
        <v>24</v>
      </c>
      <c r="N648" s="36" t="s">
        <v>28</v>
      </c>
      <c r="O648" s="42">
        <v>39</v>
      </c>
      <c r="P648" s="42">
        <v>96</v>
      </c>
      <c r="Q648" s="36" t="s">
        <v>38</v>
      </c>
      <c r="R648" s="42">
        <v>20</v>
      </c>
      <c r="S648" s="42">
        <v>40</v>
      </c>
      <c r="T648" s="42">
        <v>40</v>
      </c>
      <c r="U648" s="37">
        <v>60</v>
      </c>
      <c r="V648" s="42">
        <v>25</v>
      </c>
      <c r="W648" s="36" t="s">
        <v>27</v>
      </c>
    </row>
    <row r="649" spans="1:23" x14ac:dyDescent="0.35">
      <c r="A649" s="36">
        <v>505</v>
      </c>
      <c r="B649" s="37">
        <v>31</v>
      </c>
      <c r="C649" s="38">
        <v>-21</v>
      </c>
      <c r="D649" s="36" t="s">
        <v>244</v>
      </c>
      <c r="E649" s="40">
        <v>41439</v>
      </c>
      <c r="F649" s="41">
        <v>1000</v>
      </c>
      <c r="G649" s="21">
        <v>37</v>
      </c>
      <c r="H649" s="36" t="s">
        <v>39</v>
      </c>
      <c r="I649" s="36" t="s">
        <v>29</v>
      </c>
      <c r="J649" s="36" t="str">
        <f t="shared" si="22"/>
        <v>🍃Leaves</v>
      </c>
      <c r="K649" s="36" t="s">
        <v>23</v>
      </c>
      <c r="L649" s="6" t="str">
        <f t="shared" si="21"/>
        <v>☕Herbal Tea</v>
      </c>
      <c r="M649" s="36" t="s">
        <v>24</v>
      </c>
      <c r="N649" s="36" t="s">
        <v>25</v>
      </c>
      <c r="O649" s="42">
        <v>9</v>
      </c>
      <c r="P649" s="42">
        <v>72</v>
      </c>
      <c r="Q649" s="36" t="s">
        <v>101</v>
      </c>
      <c r="R649" s="42">
        <v>10</v>
      </c>
      <c r="S649" s="42">
        <v>40</v>
      </c>
      <c r="T649" s="42">
        <v>30</v>
      </c>
      <c r="U649" s="37">
        <v>50</v>
      </c>
      <c r="V649" s="42">
        <v>31</v>
      </c>
      <c r="W649" s="36" t="s">
        <v>27</v>
      </c>
    </row>
    <row r="650" spans="1:23" x14ac:dyDescent="0.35">
      <c r="A650" s="36">
        <v>440</v>
      </c>
      <c r="B650" s="37">
        <v>32</v>
      </c>
      <c r="C650" s="38">
        <v>13</v>
      </c>
      <c r="D650" s="36" t="s">
        <v>250</v>
      </c>
      <c r="E650" s="40">
        <v>41440</v>
      </c>
      <c r="F650" s="41">
        <v>482</v>
      </c>
      <c r="G650" s="21">
        <v>48</v>
      </c>
      <c r="H650" s="36" t="s">
        <v>21</v>
      </c>
      <c r="I650" s="36" t="s">
        <v>22</v>
      </c>
      <c r="J650" s="36" t="str">
        <f t="shared" si="22"/>
        <v>🍃Leaves</v>
      </c>
      <c r="K650" s="36" t="s">
        <v>23</v>
      </c>
      <c r="L650" s="6" t="str">
        <f t="shared" si="21"/>
        <v>☕Herbal Tea</v>
      </c>
      <c r="M650" s="36" t="s">
        <v>24</v>
      </c>
      <c r="N650" s="36" t="s">
        <v>61</v>
      </c>
      <c r="O650" s="42">
        <v>43</v>
      </c>
      <c r="P650" s="42">
        <v>85</v>
      </c>
      <c r="Q650" s="36" t="s">
        <v>156</v>
      </c>
      <c r="R650" s="42">
        <v>30</v>
      </c>
      <c r="S650" s="42">
        <v>40</v>
      </c>
      <c r="T650" s="42">
        <v>30</v>
      </c>
      <c r="U650" s="37">
        <v>70</v>
      </c>
      <c r="V650" s="42">
        <v>19</v>
      </c>
      <c r="W650" s="36" t="s">
        <v>27</v>
      </c>
    </row>
    <row r="651" spans="1:23" x14ac:dyDescent="0.35">
      <c r="A651" s="36">
        <v>561</v>
      </c>
      <c r="B651" s="37">
        <v>54</v>
      </c>
      <c r="C651" s="38">
        <v>9</v>
      </c>
      <c r="D651" s="39">
        <v>41282</v>
      </c>
      <c r="E651" s="40">
        <v>41441</v>
      </c>
      <c r="F651" s="41">
        <v>391</v>
      </c>
      <c r="G651" s="21">
        <v>67</v>
      </c>
      <c r="H651" s="36" t="s">
        <v>21</v>
      </c>
      <c r="I651" s="36" t="s">
        <v>31</v>
      </c>
      <c r="J651" s="36" t="str">
        <f t="shared" si="22"/>
        <v>🍃Leaves</v>
      </c>
      <c r="K651" s="36" t="s">
        <v>23</v>
      </c>
      <c r="L651" s="6" t="str">
        <f t="shared" si="21"/>
        <v>☕Herbal Tea</v>
      </c>
      <c r="M651" s="36" t="s">
        <v>24</v>
      </c>
      <c r="N651" s="36" t="s">
        <v>25</v>
      </c>
      <c r="O651" s="42">
        <v>19</v>
      </c>
      <c r="P651" s="42">
        <v>129</v>
      </c>
      <c r="Q651" s="36" t="s">
        <v>34</v>
      </c>
      <c r="R651" s="42">
        <v>40</v>
      </c>
      <c r="S651" s="42">
        <v>40</v>
      </c>
      <c r="T651" s="42">
        <v>10</v>
      </c>
      <c r="U651" s="37">
        <v>80</v>
      </c>
      <c r="V651" s="42">
        <v>54</v>
      </c>
      <c r="W651" s="36" t="s">
        <v>27</v>
      </c>
    </row>
    <row r="652" spans="1:23" x14ac:dyDescent="0.35">
      <c r="A652" s="36">
        <v>314</v>
      </c>
      <c r="B652" s="37">
        <v>82</v>
      </c>
      <c r="C652" s="38">
        <v>-13</v>
      </c>
      <c r="D652" s="39">
        <v>41555</v>
      </c>
      <c r="E652" s="40">
        <v>41442</v>
      </c>
      <c r="F652" s="41">
        <v>1804</v>
      </c>
      <c r="G652" s="21">
        <v>40</v>
      </c>
      <c r="H652" s="36" t="s">
        <v>39</v>
      </c>
      <c r="I652" s="36" t="s">
        <v>22</v>
      </c>
      <c r="J652" s="36" t="str">
        <f t="shared" si="22"/>
        <v>🍃Leaves</v>
      </c>
      <c r="K652" s="36" t="s">
        <v>23</v>
      </c>
      <c r="L652" s="6" t="str">
        <f t="shared" si="21"/>
        <v>☕Herbal Tea</v>
      </c>
      <c r="M652" s="36" t="s">
        <v>24</v>
      </c>
      <c r="N652" s="36" t="s">
        <v>25</v>
      </c>
      <c r="O652" s="42">
        <v>-13</v>
      </c>
      <c r="P652" s="42">
        <v>130</v>
      </c>
      <c r="Q652" s="36" t="s">
        <v>62</v>
      </c>
      <c r="R652" s="42">
        <v>70</v>
      </c>
      <c r="S652" s="42">
        <v>40</v>
      </c>
      <c r="T652" s="42">
        <v>0</v>
      </c>
      <c r="U652" s="37">
        <v>110</v>
      </c>
      <c r="V652" s="42">
        <v>49</v>
      </c>
      <c r="W652" s="36" t="s">
        <v>27</v>
      </c>
    </row>
    <row r="653" spans="1:23" x14ac:dyDescent="0.35">
      <c r="A653" s="36">
        <v>435</v>
      </c>
      <c r="B653" s="37">
        <v>82</v>
      </c>
      <c r="C653" s="38">
        <v>-12</v>
      </c>
      <c r="D653" s="39">
        <v>41586</v>
      </c>
      <c r="E653" s="40">
        <v>41443</v>
      </c>
      <c r="F653" s="41">
        <v>1804</v>
      </c>
      <c r="G653" s="21">
        <v>40</v>
      </c>
      <c r="H653" s="36" t="s">
        <v>39</v>
      </c>
      <c r="I653" s="36" t="s">
        <v>36</v>
      </c>
      <c r="J653" s="36" t="str">
        <f t="shared" si="22"/>
        <v>🍃Leaves</v>
      </c>
      <c r="K653" s="36" t="s">
        <v>23</v>
      </c>
      <c r="L653" s="6" t="str">
        <f t="shared" si="21"/>
        <v>☕Herbal Tea</v>
      </c>
      <c r="M653" s="36" t="s">
        <v>24</v>
      </c>
      <c r="N653" s="36" t="s">
        <v>28</v>
      </c>
      <c r="O653" s="42">
        <v>-12</v>
      </c>
      <c r="P653" s="42">
        <v>130</v>
      </c>
      <c r="Q653" s="36" t="s">
        <v>49</v>
      </c>
      <c r="R653" s="42">
        <v>70</v>
      </c>
      <c r="S653" s="42">
        <v>40</v>
      </c>
      <c r="T653" s="42">
        <v>0</v>
      </c>
      <c r="U653" s="37">
        <v>110</v>
      </c>
      <c r="V653" s="42">
        <v>48</v>
      </c>
      <c r="W653" s="36" t="s">
        <v>27</v>
      </c>
    </row>
    <row r="654" spans="1:23" x14ac:dyDescent="0.35">
      <c r="A654" s="36">
        <v>614</v>
      </c>
      <c r="B654" s="37">
        <v>29</v>
      </c>
      <c r="C654" s="38">
        <v>7</v>
      </c>
      <c r="D654" s="36" t="s">
        <v>255</v>
      </c>
      <c r="E654" s="40">
        <v>41444</v>
      </c>
      <c r="F654" s="41">
        <v>490</v>
      </c>
      <c r="G654" s="21">
        <v>44</v>
      </c>
      <c r="H654" s="36" t="s">
        <v>21</v>
      </c>
      <c r="I654" s="36" t="s">
        <v>22</v>
      </c>
      <c r="J654" s="36" t="str">
        <f t="shared" si="22"/>
        <v>🍃Leaves</v>
      </c>
      <c r="K654" s="36" t="s">
        <v>23</v>
      </c>
      <c r="L654" s="6" t="str">
        <f t="shared" si="21"/>
        <v>☕Herbal Tea</v>
      </c>
      <c r="M654" s="36" t="s">
        <v>24</v>
      </c>
      <c r="N654" s="36" t="s">
        <v>61</v>
      </c>
      <c r="O654" s="42">
        <v>37</v>
      </c>
      <c r="P654" s="42">
        <v>78</v>
      </c>
      <c r="Q654" s="36" t="s">
        <v>156</v>
      </c>
      <c r="R654" s="42">
        <v>20</v>
      </c>
      <c r="S654" s="42">
        <v>40</v>
      </c>
      <c r="T654" s="42">
        <v>30</v>
      </c>
      <c r="U654" s="37">
        <v>60</v>
      </c>
      <c r="V654" s="42">
        <v>19</v>
      </c>
      <c r="W654" s="36" t="s">
        <v>27</v>
      </c>
    </row>
    <row r="655" spans="1:23" x14ac:dyDescent="0.35">
      <c r="A655" s="36">
        <v>440</v>
      </c>
      <c r="B655" s="37">
        <v>33</v>
      </c>
      <c r="C655" s="38">
        <v>13</v>
      </c>
      <c r="D655" s="36" t="s">
        <v>256</v>
      </c>
      <c r="E655" s="40">
        <v>41445</v>
      </c>
      <c r="F655" s="41">
        <v>870</v>
      </c>
      <c r="G655" s="21">
        <v>49</v>
      </c>
      <c r="H655" s="36" t="s">
        <v>21</v>
      </c>
      <c r="I655" s="36" t="s">
        <v>22</v>
      </c>
      <c r="J655" s="36" t="str">
        <f t="shared" si="22"/>
        <v>🍃Leaves</v>
      </c>
      <c r="K655" s="36" t="s">
        <v>23</v>
      </c>
      <c r="L655" s="6" t="str">
        <f t="shared" si="21"/>
        <v>☕Herbal Tea</v>
      </c>
      <c r="M655" s="36" t="s">
        <v>24</v>
      </c>
      <c r="N655" s="36" t="s">
        <v>25</v>
      </c>
      <c r="O655" s="42">
        <v>43</v>
      </c>
      <c r="P655" s="42">
        <v>87</v>
      </c>
      <c r="Q655" s="36" t="s">
        <v>156</v>
      </c>
      <c r="R655" s="42">
        <v>30</v>
      </c>
      <c r="S655" s="42">
        <v>40</v>
      </c>
      <c r="T655" s="42">
        <v>30</v>
      </c>
      <c r="U655" s="37">
        <v>70</v>
      </c>
      <c r="V655" s="42">
        <v>20</v>
      </c>
      <c r="W655" s="36" t="s">
        <v>27</v>
      </c>
    </row>
    <row r="656" spans="1:23" x14ac:dyDescent="0.35">
      <c r="A656" s="36">
        <v>774</v>
      </c>
      <c r="B656" s="37">
        <v>46</v>
      </c>
      <c r="C656" s="38">
        <v>0</v>
      </c>
      <c r="D656" s="36" t="s">
        <v>257</v>
      </c>
      <c r="E656" s="40">
        <v>41446</v>
      </c>
      <c r="F656" s="41">
        <v>422</v>
      </c>
      <c r="G656" s="21">
        <v>57</v>
      </c>
      <c r="H656" s="36" t="s">
        <v>21</v>
      </c>
      <c r="I656" s="36" t="s">
        <v>31</v>
      </c>
      <c r="J656" s="36" t="str">
        <f t="shared" si="22"/>
        <v>🍃Leaves</v>
      </c>
      <c r="K656" s="36" t="s">
        <v>23</v>
      </c>
      <c r="L656" s="6" t="str">
        <f t="shared" si="21"/>
        <v>☕Herbal Tea</v>
      </c>
      <c r="M656" s="36" t="s">
        <v>24</v>
      </c>
      <c r="N656" s="36" t="s">
        <v>25</v>
      </c>
      <c r="O656" s="42">
        <v>10</v>
      </c>
      <c r="P656" s="42">
        <v>110</v>
      </c>
      <c r="Q656" s="36" t="s">
        <v>76</v>
      </c>
      <c r="R656" s="42">
        <v>30</v>
      </c>
      <c r="S656" s="42">
        <v>40</v>
      </c>
      <c r="T656" s="42">
        <v>10</v>
      </c>
      <c r="U656" s="37">
        <v>70</v>
      </c>
      <c r="V656" s="42">
        <v>50</v>
      </c>
      <c r="W656" s="36" t="s">
        <v>27</v>
      </c>
    </row>
    <row r="657" spans="1:23" x14ac:dyDescent="0.35">
      <c r="A657" s="36">
        <v>715</v>
      </c>
      <c r="B657" s="37">
        <v>34</v>
      </c>
      <c r="C657" s="38">
        <v>15</v>
      </c>
      <c r="D657" s="36" t="s">
        <v>263</v>
      </c>
      <c r="E657" s="40">
        <v>41447</v>
      </c>
      <c r="F657" s="41">
        <v>863</v>
      </c>
      <c r="G657" s="21">
        <v>51</v>
      </c>
      <c r="H657" s="36" t="s">
        <v>39</v>
      </c>
      <c r="I657" s="36" t="s">
        <v>22</v>
      </c>
      <c r="J657" s="36" t="str">
        <f t="shared" si="22"/>
        <v>🍃Leaves</v>
      </c>
      <c r="K657" s="36" t="s">
        <v>23</v>
      </c>
      <c r="L657" s="6" t="str">
        <f t="shared" si="21"/>
        <v>☕Herbal Tea</v>
      </c>
      <c r="M657" s="36" t="s">
        <v>24</v>
      </c>
      <c r="N657" s="36" t="s">
        <v>25</v>
      </c>
      <c r="O657" s="42">
        <v>45</v>
      </c>
      <c r="P657" s="42">
        <v>91</v>
      </c>
      <c r="Q657" s="36" t="s">
        <v>64</v>
      </c>
      <c r="R657" s="42">
        <v>30</v>
      </c>
      <c r="S657" s="42">
        <v>40</v>
      </c>
      <c r="T657" s="42">
        <v>30</v>
      </c>
      <c r="U657" s="37">
        <v>70</v>
      </c>
      <c r="V657" s="42">
        <v>21</v>
      </c>
      <c r="W657" s="36" t="s">
        <v>27</v>
      </c>
    </row>
    <row r="658" spans="1:23" x14ac:dyDescent="0.35">
      <c r="A658" s="36">
        <v>603</v>
      </c>
      <c r="B658" s="37">
        <v>39</v>
      </c>
      <c r="C658" s="38">
        <v>-7</v>
      </c>
      <c r="D658" s="36" t="s">
        <v>264</v>
      </c>
      <c r="E658" s="40">
        <v>41448</v>
      </c>
      <c r="F658" s="41">
        <v>250</v>
      </c>
      <c r="G658" s="21">
        <v>49</v>
      </c>
      <c r="H658" s="36" t="s">
        <v>39</v>
      </c>
      <c r="I658" s="36" t="s">
        <v>31</v>
      </c>
      <c r="J658" s="36" t="str">
        <f t="shared" si="22"/>
        <v>🍃Leaves</v>
      </c>
      <c r="K658" s="36" t="s">
        <v>23</v>
      </c>
      <c r="L658" s="6" t="str">
        <f t="shared" si="21"/>
        <v>☕Herbal Tea</v>
      </c>
      <c r="M658" s="36" t="s">
        <v>24</v>
      </c>
      <c r="N658" s="36" t="s">
        <v>25</v>
      </c>
      <c r="O658" s="42">
        <v>3</v>
      </c>
      <c r="P658" s="42">
        <v>94</v>
      </c>
      <c r="Q658" s="36" t="s">
        <v>51</v>
      </c>
      <c r="R658" s="42">
        <v>20</v>
      </c>
      <c r="S658" s="42">
        <v>40</v>
      </c>
      <c r="T658" s="42">
        <v>10</v>
      </c>
      <c r="U658" s="37">
        <v>60</v>
      </c>
      <c r="V658" s="42">
        <v>47</v>
      </c>
      <c r="W658" s="36" t="s">
        <v>27</v>
      </c>
    </row>
    <row r="659" spans="1:23" x14ac:dyDescent="0.35">
      <c r="A659" s="36">
        <v>505</v>
      </c>
      <c r="B659" s="37">
        <v>31</v>
      </c>
      <c r="C659" s="38">
        <v>-10</v>
      </c>
      <c r="D659" s="36" t="s">
        <v>265</v>
      </c>
      <c r="E659" s="40">
        <v>41449</v>
      </c>
      <c r="F659" s="41">
        <v>1009</v>
      </c>
      <c r="G659" s="21">
        <v>38</v>
      </c>
      <c r="H659" s="36" t="s">
        <v>39</v>
      </c>
      <c r="I659" s="36" t="s">
        <v>29</v>
      </c>
      <c r="J659" s="36" t="str">
        <f t="shared" si="22"/>
        <v>🍃Leaves</v>
      </c>
      <c r="K659" s="36" t="s">
        <v>23</v>
      </c>
      <c r="L659" s="6" t="str">
        <f t="shared" si="21"/>
        <v>☕Herbal Tea</v>
      </c>
      <c r="M659" s="36" t="s">
        <v>24</v>
      </c>
      <c r="N659" s="36" t="s">
        <v>25</v>
      </c>
      <c r="O659" s="42">
        <v>10</v>
      </c>
      <c r="P659" s="42">
        <v>74</v>
      </c>
      <c r="Q659" s="36" t="s">
        <v>101</v>
      </c>
      <c r="R659" s="42">
        <v>20</v>
      </c>
      <c r="S659" s="42">
        <v>40</v>
      </c>
      <c r="T659" s="42">
        <v>20</v>
      </c>
      <c r="U659" s="37">
        <v>60</v>
      </c>
      <c r="V659" s="42">
        <v>31</v>
      </c>
      <c r="W659" s="36" t="s">
        <v>27</v>
      </c>
    </row>
    <row r="660" spans="1:23" x14ac:dyDescent="0.35">
      <c r="A660" s="36">
        <v>405</v>
      </c>
      <c r="B660" s="37">
        <v>56</v>
      </c>
      <c r="C660" s="38">
        <v>-34</v>
      </c>
      <c r="D660" s="39">
        <v>41617</v>
      </c>
      <c r="E660" s="40">
        <v>41450</v>
      </c>
      <c r="F660" s="41">
        <v>385</v>
      </c>
      <c r="G660" s="21">
        <v>70</v>
      </c>
      <c r="H660" s="36" t="s">
        <v>39</v>
      </c>
      <c r="I660" s="36" t="s">
        <v>29</v>
      </c>
      <c r="J660" s="36" t="str">
        <f t="shared" si="22"/>
        <v>🍃Leaves</v>
      </c>
      <c r="K660" s="36" t="s">
        <v>23</v>
      </c>
      <c r="L660" s="6" t="str">
        <f t="shared" si="21"/>
        <v>☕Herbal Tea</v>
      </c>
      <c r="M660" s="36" t="s">
        <v>24</v>
      </c>
      <c r="N660" s="36" t="s">
        <v>61</v>
      </c>
      <c r="O660" s="42">
        <v>16</v>
      </c>
      <c r="P660" s="42">
        <v>126</v>
      </c>
      <c r="Q660" s="36" t="s">
        <v>47</v>
      </c>
      <c r="R660" s="42">
        <v>40</v>
      </c>
      <c r="S660" s="42">
        <v>70</v>
      </c>
      <c r="T660" s="42">
        <v>50</v>
      </c>
      <c r="U660" s="37">
        <v>110</v>
      </c>
      <c r="V660" s="42">
        <v>54</v>
      </c>
      <c r="W660" s="36" t="s">
        <v>27</v>
      </c>
    </row>
    <row r="661" spans="1:23" x14ac:dyDescent="0.35">
      <c r="A661" s="36">
        <v>435</v>
      </c>
      <c r="B661" s="37">
        <v>45</v>
      </c>
      <c r="C661" s="38">
        <v>-37</v>
      </c>
      <c r="D661" s="36" t="s">
        <v>270</v>
      </c>
      <c r="E661" s="40">
        <v>41451</v>
      </c>
      <c r="F661" s="41">
        <v>447</v>
      </c>
      <c r="G661" s="21">
        <v>69</v>
      </c>
      <c r="H661" s="36" t="s">
        <v>39</v>
      </c>
      <c r="I661" s="36" t="s">
        <v>36</v>
      </c>
      <c r="J661" s="36" t="str">
        <f t="shared" si="22"/>
        <v>🍃Leaves</v>
      </c>
      <c r="K661" s="36" t="s">
        <v>23</v>
      </c>
      <c r="L661" s="6" t="str">
        <f t="shared" si="21"/>
        <v>☕Herbal Tea</v>
      </c>
      <c r="M661" s="36" t="s">
        <v>24</v>
      </c>
      <c r="N661" s="36" t="s">
        <v>25</v>
      </c>
      <c r="O661" s="42">
        <v>23</v>
      </c>
      <c r="P661" s="42">
        <v>114</v>
      </c>
      <c r="Q661" s="36" t="s">
        <v>49</v>
      </c>
      <c r="R661" s="42">
        <v>20</v>
      </c>
      <c r="S661" s="42">
        <v>70</v>
      </c>
      <c r="T661" s="42">
        <v>60</v>
      </c>
      <c r="U661" s="37">
        <v>90</v>
      </c>
      <c r="V661" s="42">
        <v>46</v>
      </c>
      <c r="W661" s="36" t="s">
        <v>27</v>
      </c>
    </row>
    <row r="662" spans="1:23" x14ac:dyDescent="0.35">
      <c r="A662" s="36">
        <v>303</v>
      </c>
      <c r="B662" s="37">
        <v>52</v>
      </c>
      <c r="C662" s="38">
        <v>-14</v>
      </c>
      <c r="D662" s="36" t="s">
        <v>273</v>
      </c>
      <c r="E662" s="40">
        <v>41452</v>
      </c>
      <c r="F662" s="41">
        <v>509</v>
      </c>
      <c r="G662" s="21">
        <v>73</v>
      </c>
      <c r="H662" s="36" t="s">
        <v>21</v>
      </c>
      <c r="I662" s="36" t="s">
        <v>22</v>
      </c>
      <c r="J662" s="36" t="str">
        <f t="shared" si="22"/>
        <v>🍃Leaves</v>
      </c>
      <c r="K662" s="36" t="s">
        <v>23</v>
      </c>
      <c r="L662" s="6" t="str">
        <f t="shared" si="21"/>
        <v>☕Herbal Tea</v>
      </c>
      <c r="M662" s="36" t="s">
        <v>24</v>
      </c>
      <c r="N662" s="36" t="s">
        <v>25</v>
      </c>
      <c r="O662" s="42">
        <v>-4</v>
      </c>
      <c r="P662" s="42">
        <v>125</v>
      </c>
      <c r="Q662" s="36" t="s">
        <v>26</v>
      </c>
      <c r="R662" s="42">
        <v>40</v>
      </c>
      <c r="S662" s="42">
        <v>70</v>
      </c>
      <c r="T662" s="42">
        <v>10</v>
      </c>
      <c r="U662" s="37">
        <v>110</v>
      </c>
      <c r="V662" s="42">
        <v>77</v>
      </c>
      <c r="W662" s="36" t="s">
        <v>27</v>
      </c>
    </row>
    <row r="663" spans="1:23" x14ac:dyDescent="0.35">
      <c r="A663" s="36">
        <v>720</v>
      </c>
      <c r="B663" s="37">
        <v>59</v>
      </c>
      <c r="C663" s="38">
        <v>-8</v>
      </c>
      <c r="D663" s="36" t="s">
        <v>274</v>
      </c>
      <c r="E663" s="40">
        <v>41453</v>
      </c>
      <c r="F663" s="41">
        <v>411</v>
      </c>
      <c r="G663" s="21">
        <v>79</v>
      </c>
      <c r="H663" s="36" t="s">
        <v>21</v>
      </c>
      <c r="I663" s="36" t="s">
        <v>22</v>
      </c>
      <c r="J663" s="36" t="str">
        <f t="shared" si="22"/>
        <v>🍃Leaves</v>
      </c>
      <c r="K663" s="36" t="s">
        <v>23</v>
      </c>
      <c r="L663" s="6" t="str">
        <f t="shared" si="21"/>
        <v>☕Herbal Tea</v>
      </c>
      <c r="M663" s="36" t="s">
        <v>24</v>
      </c>
      <c r="N663" s="36" t="s">
        <v>28</v>
      </c>
      <c r="O663" s="42">
        <v>32</v>
      </c>
      <c r="P663" s="42">
        <v>138</v>
      </c>
      <c r="Q663" s="36" t="s">
        <v>26</v>
      </c>
      <c r="R663" s="42">
        <v>50</v>
      </c>
      <c r="S663" s="42">
        <v>70</v>
      </c>
      <c r="T663" s="42">
        <v>40</v>
      </c>
      <c r="U663" s="37">
        <v>120</v>
      </c>
      <c r="V663" s="42">
        <v>47</v>
      </c>
      <c r="W663" s="36" t="s">
        <v>27</v>
      </c>
    </row>
    <row r="664" spans="1:23" x14ac:dyDescent="0.35">
      <c r="A664" s="36">
        <v>713</v>
      </c>
      <c r="B664" s="37">
        <v>59</v>
      </c>
      <c r="C664" s="38">
        <v>-8</v>
      </c>
      <c r="D664" s="36" t="s">
        <v>275</v>
      </c>
      <c r="E664" s="40">
        <v>41454</v>
      </c>
      <c r="F664" s="41">
        <v>411</v>
      </c>
      <c r="G664" s="21">
        <v>79</v>
      </c>
      <c r="H664" s="36" t="s">
        <v>21</v>
      </c>
      <c r="I664" s="36" t="s">
        <v>29</v>
      </c>
      <c r="J664" s="36" t="str">
        <f t="shared" si="22"/>
        <v>🍃Leaves</v>
      </c>
      <c r="K664" s="36" t="s">
        <v>23</v>
      </c>
      <c r="L664" s="6" t="str">
        <f t="shared" si="21"/>
        <v>☕Herbal Tea</v>
      </c>
      <c r="M664" s="36" t="s">
        <v>24</v>
      </c>
      <c r="N664" s="36" t="s">
        <v>61</v>
      </c>
      <c r="O664" s="42">
        <v>32</v>
      </c>
      <c r="P664" s="42">
        <v>138</v>
      </c>
      <c r="Q664" s="36" t="s">
        <v>30</v>
      </c>
      <c r="R664" s="42">
        <v>50</v>
      </c>
      <c r="S664" s="42">
        <v>70</v>
      </c>
      <c r="T664" s="42">
        <v>40</v>
      </c>
      <c r="U664" s="37">
        <v>120</v>
      </c>
      <c r="V664" s="42">
        <v>47</v>
      </c>
      <c r="W664" s="36" t="s">
        <v>27</v>
      </c>
    </row>
    <row r="665" spans="1:23" x14ac:dyDescent="0.35">
      <c r="A665" s="36">
        <v>860</v>
      </c>
      <c r="B665" s="37">
        <v>82</v>
      </c>
      <c r="C665" s="38">
        <v>8</v>
      </c>
      <c r="D665" s="36" t="s">
        <v>283</v>
      </c>
      <c r="E665" s="40">
        <v>41455</v>
      </c>
      <c r="F665" s="41">
        <v>601</v>
      </c>
      <c r="G665" s="21">
        <v>102</v>
      </c>
      <c r="H665" s="36" t="s">
        <v>39</v>
      </c>
      <c r="I665" s="36" t="s">
        <v>31</v>
      </c>
      <c r="J665" s="36" t="str">
        <f t="shared" si="22"/>
        <v>🍃Leaves</v>
      </c>
      <c r="K665" s="36" t="s">
        <v>23</v>
      </c>
      <c r="L665" s="6" t="str">
        <f t="shared" si="21"/>
        <v>☕Herbal Tea</v>
      </c>
      <c r="M665" s="36" t="s">
        <v>24</v>
      </c>
      <c r="N665" s="36" t="s">
        <v>25</v>
      </c>
      <c r="O665" s="42">
        <v>38</v>
      </c>
      <c r="P665" s="42">
        <v>184</v>
      </c>
      <c r="Q665" s="36" t="s">
        <v>44</v>
      </c>
      <c r="R665" s="42">
        <v>60</v>
      </c>
      <c r="S665" s="42">
        <v>70</v>
      </c>
      <c r="T665" s="42">
        <v>30</v>
      </c>
      <c r="U665" s="37">
        <v>130</v>
      </c>
      <c r="V665" s="42">
        <v>64</v>
      </c>
      <c r="W665" s="36" t="s">
        <v>27</v>
      </c>
    </row>
    <row r="666" spans="1:23" x14ac:dyDescent="0.35">
      <c r="A666" s="36">
        <v>405</v>
      </c>
      <c r="B666" s="37">
        <v>65</v>
      </c>
      <c r="C666" s="38">
        <v>2</v>
      </c>
      <c r="D666" s="39">
        <v>41557</v>
      </c>
      <c r="E666" s="40">
        <v>41456</v>
      </c>
      <c r="F666" s="41">
        <v>403</v>
      </c>
      <c r="G666" s="21">
        <v>80</v>
      </c>
      <c r="H666" s="36" t="s">
        <v>39</v>
      </c>
      <c r="I666" s="36" t="s">
        <v>29</v>
      </c>
      <c r="J666" s="36" t="str">
        <f t="shared" si="22"/>
        <v>🍃Leaves</v>
      </c>
      <c r="K666" s="36" t="s">
        <v>23</v>
      </c>
      <c r="L666" s="6" t="str">
        <f t="shared" si="21"/>
        <v>☕Herbal Tea</v>
      </c>
      <c r="M666" s="36" t="s">
        <v>24</v>
      </c>
      <c r="N666" s="36" t="s">
        <v>61</v>
      </c>
      <c r="O666" s="42">
        <v>22</v>
      </c>
      <c r="P666" s="42">
        <v>145</v>
      </c>
      <c r="Q666" s="36" t="s">
        <v>47</v>
      </c>
      <c r="R666" s="42">
        <v>60</v>
      </c>
      <c r="S666" s="42">
        <v>70</v>
      </c>
      <c r="T666" s="42">
        <v>20</v>
      </c>
      <c r="U666" s="37">
        <v>130</v>
      </c>
      <c r="V666" s="42">
        <v>58</v>
      </c>
      <c r="W666" s="36" t="s">
        <v>27</v>
      </c>
    </row>
    <row r="667" spans="1:23" x14ac:dyDescent="0.35">
      <c r="A667" s="36">
        <v>435</v>
      </c>
      <c r="B667" s="37">
        <v>52</v>
      </c>
      <c r="C667" s="38">
        <v>-4</v>
      </c>
      <c r="D667" s="39">
        <v>41588</v>
      </c>
      <c r="E667" s="40">
        <v>41457</v>
      </c>
      <c r="F667" s="41">
        <v>327</v>
      </c>
      <c r="G667" s="21">
        <v>75</v>
      </c>
      <c r="H667" s="36" t="s">
        <v>39</v>
      </c>
      <c r="I667" s="36" t="s">
        <v>36</v>
      </c>
      <c r="J667" s="36" t="str">
        <f t="shared" si="22"/>
        <v>🍃Leaves</v>
      </c>
      <c r="K667" s="36" t="s">
        <v>23</v>
      </c>
      <c r="L667" s="6" t="str">
        <f t="shared" si="21"/>
        <v>☕Herbal Tea</v>
      </c>
      <c r="M667" s="36" t="s">
        <v>24</v>
      </c>
      <c r="N667" s="36" t="s">
        <v>61</v>
      </c>
      <c r="O667" s="42">
        <v>36</v>
      </c>
      <c r="P667" s="42">
        <v>127</v>
      </c>
      <c r="Q667" s="36" t="s">
        <v>49</v>
      </c>
      <c r="R667" s="42">
        <v>40</v>
      </c>
      <c r="S667" s="42">
        <v>70</v>
      </c>
      <c r="T667" s="42">
        <v>40</v>
      </c>
      <c r="U667" s="37">
        <v>110</v>
      </c>
      <c r="V667" s="42">
        <v>39</v>
      </c>
      <c r="W667" s="36" t="s">
        <v>27</v>
      </c>
    </row>
    <row r="668" spans="1:23" x14ac:dyDescent="0.35">
      <c r="A668" s="36">
        <v>801</v>
      </c>
      <c r="B668" s="37">
        <v>48</v>
      </c>
      <c r="C668" s="38">
        <v>-12</v>
      </c>
      <c r="D668" s="39">
        <v>41618</v>
      </c>
      <c r="E668" s="40">
        <v>41458</v>
      </c>
      <c r="F668" s="41">
        <v>462</v>
      </c>
      <c r="G668" s="21">
        <v>74</v>
      </c>
      <c r="H668" s="36" t="s">
        <v>39</v>
      </c>
      <c r="I668" s="36" t="s">
        <v>36</v>
      </c>
      <c r="J668" s="36" t="str">
        <f t="shared" si="22"/>
        <v>🍃Leaves</v>
      </c>
      <c r="K668" s="36" t="s">
        <v>23</v>
      </c>
      <c r="L668" s="6" t="str">
        <f t="shared" si="21"/>
        <v>☕Herbal Tea</v>
      </c>
      <c r="M668" s="36" t="s">
        <v>24</v>
      </c>
      <c r="N668" s="36" t="s">
        <v>25</v>
      </c>
      <c r="O668" s="42">
        <v>28</v>
      </c>
      <c r="P668" s="42">
        <v>122</v>
      </c>
      <c r="Q668" s="36" t="s">
        <v>49</v>
      </c>
      <c r="R668" s="42">
        <v>40</v>
      </c>
      <c r="S668" s="42">
        <v>70</v>
      </c>
      <c r="T668" s="42">
        <v>40</v>
      </c>
      <c r="U668" s="37">
        <v>110</v>
      </c>
      <c r="V668" s="42">
        <v>46</v>
      </c>
      <c r="W668" s="36" t="s">
        <v>27</v>
      </c>
    </row>
    <row r="669" spans="1:23" x14ac:dyDescent="0.35">
      <c r="A669" s="36">
        <v>425</v>
      </c>
      <c r="B669" s="37">
        <v>49</v>
      </c>
      <c r="C669" s="38">
        <v>-4</v>
      </c>
      <c r="D669" s="36" t="s">
        <v>289</v>
      </c>
      <c r="E669" s="40">
        <v>41459</v>
      </c>
      <c r="F669" s="41">
        <v>845</v>
      </c>
      <c r="G669" s="21">
        <v>71</v>
      </c>
      <c r="H669" s="36" t="s">
        <v>39</v>
      </c>
      <c r="I669" s="36" t="s">
        <v>36</v>
      </c>
      <c r="J669" s="36" t="str">
        <f t="shared" si="22"/>
        <v>🍃Leaves</v>
      </c>
      <c r="K669" s="36" t="s">
        <v>23</v>
      </c>
      <c r="L669" s="6" t="str">
        <f t="shared" si="21"/>
        <v>☕Herbal Tea</v>
      </c>
      <c r="M669" s="36" t="s">
        <v>24</v>
      </c>
      <c r="N669" s="36" t="s">
        <v>25</v>
      </c>
      <c r="O669" s="42">
        <v>46</v>
      </c>
      <c r="P669" s="42">
        <v>120</v>
      </c>
      <c r="Q669" s="36" t="s">
        <v>67</v>
      </c>
      <c r="R669" s="42">
        <v>40</v>
      </c>
      <c r="S669" s="42">
        <v>70</v>
      </c>
      <c r="T669" s="42">
        <v>50</v>
      </c>
      <c r="U669" s="37">
        <v>110</v>
      </c>
      <c r="V669" s="42">
        <v>25</v>
      </c>
      <c r="W669" s="36" t="s">
        <v>27</v>
      </c>
    </row>
    <row r="670" spans="1:23" x14ac:dyDescent="0.35">
      <c r="A670" s="36">
        <v>580</v>
      </c>
      <c r="B670" s="37">
        <v>56</v>
      </c>
      <c r="C670" s="38">
        <v>-26</v>
      </c>
      <c r="D670" s="36" t="s">
        <v>300</v>
      </c>
      <c r="E670" s="40">
        <v>41460</v>
      </c>
      <c r="F670" s="41">
        <v>385</v>
      </c>
      <c r="G670" s="21">
        <v>70</v>
      </c>
      <c r="H670" s="36" t="s">
        <v>39</v>
      </c>
      <c r="I670" s="36" t="s">
        <v>29</v>
      </c>
      <c r="J670" s="36" t="str">
        <f t="shared" si="22"/>
        <v>🍃Leaves</v>
      </c>
      <c r="K670" s="36" t="s">
        <v>23</v>
      </c>
      <c r="L670" s="6" t="str">
        <f t="shared" si="21"/>
        <v>☕Herbal Tea</v>
      </c>
      <c r="M670" s="36" t="s">
        <v>24</v>
      </c>
      <c r="N670" s="36" t="s">
        <v>61</v>
      </c>
      <c r="O670" s="42">
        <v>24</v>
      </c>
      <c r="P670" s="42">
        <v>134</v>
      </c>
      <c r="Q670" s="36" t="s">
        <v>47</v>
      </c>
      <c r="R670" s="42">
        <v>40</v>
      </c>
      <c r="S670" s="42">
        <v>70</v>
      </c>
      <c r="T670" s="42">
        <v>50</v>
      </c>
      <c r="U670" s="37">
        <v>110</v>
      </c>
      <c r="V670" s="42">
        <v>54</v>
      </c>
      <c r="W670" s="36" t="s">
        <v>27</v>
      </c>
    </row>
    <row r="671" spans="1:23" x14ac:dyDescent="0.35">
      <c r="A671" s="36">
        <v>435</v>
      </c>
      <c r="B671" s="37">
        <v>45</v>
      </c>
      <c r="C671" s="38">
        <v>-26</v>
      </c>
      <c r="D671" s="36" t="s">
        <v>301</v>
      </c>
      <c r="E671" s="40">
        <v>41461</v>
      </c>
      <c r="F671" s="41">
        <v>447</v>
      </c>
      <c r="G671" s="21">
        <v>69</v>
      </c>
      <c r="H671" s="36" t="s">
        <v>39</v>
      </c>
      <c r="I671" s="36" t="s">
        <v>36</v>
      </c>
      <c r="J671" s="36" t="str">
        <f t="shared" si="22"/>
        <v>🍃Leaves</v>
      </c>
      <c r="K671" s="36" t="s">
        <v>23</v>
      </c>
      <c r="L671" s="6" t="str">
        <f t="shared" si="21"/>
        <v>☕Herbal Tea</v>
      </c>
      <c r="M671" s="36" t="s">
        <v>24</v>
      </c>
      <c r="N671" s="36" t="s">
        <v>25</v>
      </c>
      <c r="O671" s="42">
        <v>34</v>
      </c>
      <c r="P671" s="42">
        <v>121</v>
      </c>
      <c r="Q671" s="36" t="s">
        <v>49</v>
      </c>
      <c r="R671" s="42">
        <v>20</v>
      </c>
      <c r="S671" s="42">
        <v>70</v>
      </c>
      <c r="T671" s="42">
        <v>60</v>
      </c>
      <c r="U671" s="37">
        <v>90</v>
      </c>
      <c r="V671" s="42">
        <v>46</v>
      </c>
      <c r="W671" s="36" t="s">
        <v>27</v>
      </c>
    </row>
    <row r="672" spans="1:23" x14ac:dyDescent="0.35">
      <c r="A672" s="36">
        <v>970</v>
      </c>
      <c r="B672" s="37">
        <v>52</v>
      </c>
      <c r="C672" s="38">
        <v>-16</v>
      </c>
      <c r="D672" s="36" t="s">
        <v>304</v>
      </c>
      <c r="E672" s="40">
        <v>41462</v>
      </c>
      <c r="F672" s="41">
        <v>509</v>
      </c>
      <c r="G672" s="21">
        <v>73</v>
      </c>
      <c r="H672" s="36" t="s">
        <v>21</v>
      </c>
      <c r="I672" s="36" t="s">
        <v>22</v>
      </c>
      <c r="J672" s="36" t="str">
        <f t="shared" si="22"/>
        <v>🍃Leaves</v>
      </c>
      <c r="K672" s="36" t="s">
        <v>23</v>
      </c>
      <c r="L672" s="6" t="str">
        <f t="shared" si="21"/>
        <v>☕Herbal Tea</v>
      </c>
      <c r="M672" s="36" t="s">
        <v>24</v>
      </c>
      <c r="N672" s="36" t="s">
        <v>25</v>
      </c>
      <c r="O672" s="42">
        <v>-6</v>
      </c>
      <c r="P672" s="42">
        <v>133</v>
      </c>
      <c r="Q672" s="36" t="s">
        <v>26</v>
      </c>
      <c r="R672" s="42">
        <v>40</v>
      </c>
      <c r="S672" s="42">
        <v>70</v>
      </c>
      <c r="T672" s="42">
        <v>10</v>
      </c>
      <c r="U672" s="37">
        <v>110</v>
      </c>
      <c r="V672" s="42">
        <v>77</v>
      </c>
      <c r="W672" s="36" t="s">
        <v>27</v>
      </c>
    </row>
    <row r="673" spans="1:23" x14ac:dyDescent="0.35">
      <c r="A673" s="36">
        <v>970</v>
      </c>
      <c r="B673" s="37">
        <v>59</v>
      </c>
      <c r="C673" s="38">
        <v>7</v>
      </c>
      <c r="D673" s="36" t="s">
        <v>305</v>
      </c>
      <c r="E673" s="40">
        <v>41463</v>
      </c>
      <c r="F673" s="41">
        <v>411</v>
      </c>
      <c r="G673" s="21">
        <v>79</v>
      </c>
      <c r="H673" s="36" t="s">
        <v>21</v>
      </c>
      <c r="I673" s="36" t="s">
        <v>22</v>
      </c>
      <c r="J673" s="36" t="str">
        <f t="shared" si="22"/>
        <v>🍃Leaves</v>
      </c>
      <c r="K673" s="36" t="s">
        <v>23</v>
      </c>
      <c r="L673" s="6" t="str">
        <f t="shared" si="21"/>
        <v>☕Herbal Tea</v>
      </c>
      <c r="M673" s="36" t="s">
        <v>24</v>
      </c>
      <c r="N673" s="36" t="s">
        <v>28</v>
      </c>
      <c r="O673" s="42">
        <v>47</v>
      </c>
      <c r="P673" s="42">
        <v>147</v>
      </c>
      <c r="Q673" s="36" t="s">
        <v>26</v>
      </c>
      <c r="R673" s="42">
        <v>50</v>
      </c>
      <c r="S673" s="42">
        <v>70</v>
      </c>
      <c r="T673" s="42">
        <v>40</v>
      </c>
      <c r="U673" s="37">
        <v>120</v>
      </c>
      <c r="V673" s="42">
        <v>47</v>
      </c>
      <c r="W673" s="36" t="s">
        <v>27</v>
      </c>
    </row>
    <row r="674" spans="1:23" x14ac:dyDescent="0.35">
      <c r="A674" s="36">
        <v>936</v>
      </c>
      <c r="B674" s="37">
        <v>59</v>
      </c>
      <c r="C674" s="38">
        <v>7</v>
      </c>
      <c r="D674" s="36" t="s">
        <v>306</v>
      </c>
      <c r="E674" s="40">
        <v>41464</v>
      </c>
      <c r="F674" s="41">
        <v>411</v>
      </c>
      <c r="G674" s="21">
        <v>79</v>
      </c>
      <c r="H674" s="36" t="s">
        <v>21</v>
      </c>
      <c r="I674" s="36" t="s">
        <v>29</v>
      </c>
      <c r="J674" s="36" t="str">
        <f t="shared" si="22"/>
        <v>🍃Leaves</v>
      </c>
      <c r="K674" s="36" t="s">
        <v>23</v>
      </c>
      <c r="L674" s="6" t="str">
        <f t="shared" si="21"/>
        <v>☕Herbal Tea</v>
      </c>
      <c r="M674" s="36" t="s">
        <v>24</v>
      </c>
      <c r="N674" s="36" t="s">
        <v>61</v>
      </c>
      <c r="O674" s="42">
        <v>47</v>
      </c>
      <c r="P674" s="42">
        <v>147</v>
      </c>
      <c r="Q674" s="36" t="s">
        <v>30</v>
      </c>
      <c r="R674" s="42">
        <v>50</v>
      </c>
      <c r="S674" s="42">
        <v>70</v>
      </c>
      <c r="T674" s="42">
        <v>40</v>
      </c>
      <c r="U674" s="37">
        <v>120</v>
      </c>
      <c r="V674" s="42">
        <v>47</v>
      </c>
      <c r="W674" s="36" t="s">
        <v>27</v>
      </c>
    </row>
    <row r="675" spans="1:23" x14ac:dyDescent="0.35">
      <c r="A675" s="36">
        <v>475</v>
      </c>
      <c r="B675" s="37">
        <v>82</v>
      </c>
      <c r="C675" s="38">
        <v>26</v>
      </c>
      <c r="D675" s="39">
        <v>41436</v>
      </c>
      <c r="E675" s="40">
        <v>41465</v>
      </c>
      <c r="F675" s="41">
        <v>601</v>
      </c>
      <c r="G675" s="21">
        <v>102</v>
      </c>
      <c r="H675" s="36" t="s">
        <v>39</v>
      </c>
      <c r="I675" s="36" t="s">
        <v>31</v>
      </c>
      <c r="J675" s="36" t="str">
        <f t="shared" si="22"/>
        <v>🍃Leaves</v>
      </c>
      <c r="K675" s="36" t="s">
        <v>23</v>
      </c>
      <c r="L675" s="6" t="str">
        <f t="shared" si="21"/>
        <v>☕Herbal Tea</v>
      </c>
      <c r="M675" s="36" t="s">
        <v>24</v>
      </c>
      <c r="N675" s="36" t="s">
        <v>25</v>
      </c>
      <c r="O675" s="42">
        <v>56</v>
      </c>
      <c r="P675" s="42">
        <v>196</v>
      </c>
      <c r="Q675" s="36" t="s">
        <v>44</v>
      </c>
      <c r="R675" s="42">
        <v>60</v>
      </c>
      <c r="S675" s="42">
        <v>70</v>
      </c>
      <c r="T675" s="42">
        <v>30</v>
      </c>
      <c r="U675" s="37">
        <v>130</v>
      </c>
      <c r="V675" s="42">
        <v>64</v>
      </c>
      <c r="W675" s="36" t="s">
        <v>27</v>
      </c>
    </row>
    <row r="676" spans="1:23" x14ac:dyDescent="0.35">
      <c r="A676" s="36">
        <v>405</v>
      </c>
      <c r="B676" s="37">
        <v>65</v>
      </c>
      <c r="C676" s="38">
        <v>13</v>
      </c>
      <c r="D676" s="36" t="s">
        <v>316</v>
      </c>
      <c r="E676" s="40">
        <v>41466</v>
      </c>
      <c r="F676" s="41">
        <v>403</v>
      </c>
      <c r="G676" s="21">
        <v>80</v>
      </c>
      <c r="H676" s="36" t="s">
        <v>39</v>
      </c>
      <c r="I676" s="36" t="s">
        <v>29</v>
      </c>
      <c r="J676" s="36" t="str">
        <f t="shared" si="22"/>
        <v>🍃Leaves</v>
      </c>
      <c r="K676" s="36" t="s">
        <v>23</v>
      </c>
      <c r="L676" s="6" t="str">
        <f t="shared" si="21"/>
        <v>☕Herbal Tea</v>
      </c>
      <c r="M676" s="36" t="s">
        <v>24</v>
      </c>
      <c r="N676" s="36" t="s">
        <v>61</v>
      </c>
      <c r="O676" s="42">
        <v>33</v>
      </c>
      <c r="P676" s="42">
        <v>155</v>
      </c>
      <c r="Q676" s="36" t="s">
        <v>47</v>
      </c>
      <c r="R676" s="42">
        <v>60</v>
      </c>
      <c r="S676" s="42">
        <v>70</v>
      </c>
      <c r="T676" s="42">
        <v>20</v>
      </c>
      <c r="U676" s="37">
        <v>130</v>
      </c>
      <c r="V676" s="42">
        <v>58</v>
      </c>
      <c r="W676" s="36" t="s">
        <v>27</v>
      </c>
    </row>
    <row r="677" spans="1:23" x14ac:dyDescent="0.35">
      <c r="A677" s="36">
        <v>435</v>
      </c>
      <c r="B677" s="37">
        <v>52</v>
      </c>
      <c r="C677" s="38">
        <v>13</v>
      </c>
      <c r="D677" s="36" t="s">
        <v>317</v>
      </c>
      <c r="E677" s="40">
        <v>41467</v>
      </c>
      <c r="F677" s="41">
        <v>327</v>
      </c>
      <c r="G677" s="21">
        <v>75</v>
      </c>
      <c r="H677" s="36" t="s">
        <v>39</v>
      </c>
      <c r="I677" s="36" t="s">
        <v>36</v>
      </c>
      <c r="J677" s="36" t="str">
        <f t="shared" si="22"/>
        <v>🍃Leaves</v>
      </c>
      <c r="K677" s="36" t="s">
        <v>23</v>
      </c>
      <c r="L677" s="6" t="str">
        <f t="shared" si="21"/>
        <v>☕Herbal Tea</v>
      </c>
      <c r="M677" s="36" t="s">
        <v>24</v>
      </c>
      <c r="N677" s="36" t="s">
        <v>61</v>
      </c>
      <c r="O677" s="42">
        <v>53</v>
      </c>
      <c r="P677" s="42">
        <v>135</v>
      </c>
      <c r="Q677" s="36" t="s">
        <v>49</v>
      </c>
      <c r="R677" s="42">
        <v>40</v>
      </c>
      <c r="S677" s="42">
        <v>70</v>
      </c>
      <c r="T677" s="42">
        <v>40</v>
      </c>
      <c r="U677" s="37">
        <v>110</v>
      </c>
      <c r="V677" s="42">
        <v>39</v>
      </c>
      <c r="W677" s="36" t="s">
        <v>27</v>
      </c>
    </row>
    <row r="678" spans="1:23" x14ac:dyDescent="0.35">
      <c r="A678" s="36">
        <v>435</v>
      </c>
      <c r="B678" s="37">
        <v>48</v>
      </c>
      <c r="C678" s="38">
        <v>2</v>
      </c>
      <c r="D678" s="36" t="s">
        <v>318</v>
      </c>
      <c r="E678" s="40">
        <v>41468</v>
      </c>
      <c r="F678" s="41">
        <v>462</v>
      </c>
      <c r="G678" s="21">
        <v>74</v>
      </c>
      <c r="H678" s="36" t="s">
        <v>39</v>
      </c>
      <c r="I678" s="36" t="s">
        <v>36</v>
      </c>
      <c r="J678" s="36" t="str">
        <f t="shared" si="22"/>
        <v>🍃Leaves</v>
      </c>
      <c r="K678" s="36" t="s">
        <v>23</v>
      </c>
      <c r="L678" s="6" t="str">
        <f t="shared" si="21"/>
        <v>☕Herbal Tea</v>
      </c>
      <c r="M678" s="36" t="s">
        <v>24</v>
      </c>
      <c r="N678" s="36" t="s">
        <v>25</v>
      </c>
      <c r="O678" s="42">
        <v>42</v>
      </c>
      <c r="P678" s="42">
        <v>130</v>
      </c>
      <c r="Q678" s="36" t="s">
        <v>49</v>
      </c>
      <c r="R678" s="42">
        <v>40</v>
      </c>
      <c r="S678" s="42">
        <v>70</v>
      </c>
      <c r="T678" s="42">
        <v>40</v>
      </c>
      <c r="U678" s="37">
        <v>110</v>
      </c>
      <c r="V678" s="42">
        <v>46</v>
      </c>
      <c r="W678" s="36" t="s">
        <v>27</v>
      </c>
    </row>
    <row r="679" spans="1:23" x14ac:dyDescent="0.35">
      <c r="A679" s="36">
        <v>425</v>
      </c>
      <c r="B679" s="37">
        <v>49</v>
      </c>
      <c r="C679" s="38">
        <v>18</v>
      </c>
      <c r="D679" s="36" t="s">
        <v>319</v>
      </c>
      <c r="E679" s="40">
        <v>41469</v>
      </c>
      <c r="F679" s="41">
        <v>845</v>
      </c>
      <c r="G679" s="21">
        <v>71</v>
      </c>
      <c r="H679" s="36" t="s">
        <v>39</v>
      </c>
      <c r="I679" s="36" t="s">
        <v>36</v>
      </c>
      <c r="J679" s="36" t="str">
        <f t="shared" si="22"/>
        <v>🍃Leaves</v>
      </c>
      <c r="K679" s="36" t="s">
        <v>23</v>
      </c>
      <c r="L679" s="6" t="str">
        <f t="shared" si="21"/>
        <v>☕Herbal Tea</v>
      </c>
      <c r="M679" s="36" t="s">
        <v>24</v>
      </c>
      <c r="N679" s="36" t="s">
        <v>25</v>
      </c>
      <c r="O679" s="42">
        <v>68</v>
      </c>
      <c r="P679" s="42">
        <v>128</v>
      </c>
      <c r="Q679" s="36" t="s">
        <v>67</v>
      </c>
      <c r="R679" s="42">
        <v>40</v>
      </c>
      <c r="S679" s="42">
        <v>70</v>
      </c>
      <c r="T679" s="42">
        <v>50</v>
      </c>
      <c r="U679" s="37">
        <v>110</v>
      </c>
      <c r="V679" s="42">
        <v>25</v>
      </c>
      <c r="W679" s="36" t="s">
        <v>27</v>
      </c>
    </row>
    <row r="680" spans="1:23" x14ac:dyDescent="0.35">
      <c r="A680" s="36">
        <v>937</v>
      </c>
      <c r="B680" s="37">
        <v>21</v>
      </c>
      <c r="C680" s="38">
        <v>-14</v>
      </c>
      <c r="D680" s="36" t="s">
        <v>321</v>
      </c>
      <c r="E680" s="40">
        <v>41470</v>
      </c>
      <c r="F680" s="41">
        <v>480</v>
      </c>
      <c r="G680" s="21">
        <v>32</v>
      </c>
      <c r="H680" s="36" t="s">
        <v>21</v>
      </c>
      <c r="I680" s="36" t="s">
        <v>22</v>
      </c>
      <c r="J680" s="36" t="str">
        <f t="shared" si="22"/>
        <v>🍃Leaves</v>
      </c>
      <c r="K680" s="36" t="s">
        <v>23</v>
      </c>
      <c r="L680" s="6" t="str">
        <f t="shared" si="21"/>
        <v>☕Herbal Tea</v>
      </c>
      <c r="M680" s="36" t="s">
        <v>24</v>
      </c>
      <c r="N680" s="36" t="s">
        <v>61</v>
      </c>
      <c r="O680" s="42">
        <v>16</v>
      </c>
      <c r="P680" s="42">
        <v>53</v>
      </c>
      <c r="Q680" s="36" t="s">
        <v>156</v>
      </c>
      <c r="R680" s="42">
        <v>0</v>
      </c>
      <c r="S680" s="42">
        <v>30</v>
      </c>
      <c r="T680" s="42">
        <v>30</v>
      </c>
      <c r="U680" s="37">
        <v>30</v>
      </c>
      <c r="V680" s="42">
        <v>16</v>
      </c>
      <c r="W680" s="36" t="s">
        <v>27</v>
      </c>
    </row>
    <row r="681" spans="1:23" x14ac:dyDescent="0.35">
      <c r="A681" s="36">
        <v>513</v>
      </c>
      <c r="B681" s="37">
        <v>27</v>
      </c>
      <c r="C681" s="38">
        <v>-10</v>
      </c>
      <c r="D681" s="36" t="s">
        <v>322</v>
      </c>
      <c r="E681" s="40">
        <v>41471</v>
      </c>
      <c r="F681" s="41">
        <v>859</v>
      </c>
      <c r="G681" s="21">
        <v>39</v>
      </c>
      <c r="H681" s="36" t="s">
        <v>21</v>
      </c>
      <c r="I681" s="36" t="s">
        <v>22</v>
      </c>
      <c r="J681" s="36" t="str">
        <f t="shared" si="22"/>
        <v>🍃Leaves</v>
      </c>
      <c r="K681" s="36" t="s">
        <v>23</v>
      </c>
      <c r="L681" s="6" t="str">
        <f t="shared" si="21"/>
        <v>☕Herbal Tea</v>
      </c>
      <c r="M681" s="36" t="s">
        <v>24</v>
      </c>
      <c r="N681" s="36" t="s">
        <v>25</v>
      </c>
      <c r="O681" s="42">
        <v>20</v>
      </c>
      <c r="P681" s="42">
        <v>66</v>
      </c>
      <c r="Q681" s="36" t="s">
        <v>156</v>
      </c>
      <c r="R681" s="42">
        <v>10</v>
      </c>
      <c r="S681" s="42">
        <v>30</v>
      </c>
      <c r="T681" s="42">
        <v>30</v>
      </c>
      <c r="U681" s="37">
        <v>40</v>
      </c>
      <c r="V681" s="42">
        <v>19</v>
      </c>
      <c r="W681" s="36" t="s">
        <v>27</v>
      </c>
    </row>
    <row r="682" spans="1:23" x14ac:dyDescent="0.35">
      <c r="A682" s="36">
        <v>850</v>
      </c>
      <c r="B682" s="37">
        <v>56</v>
      </c>
      <c r="C682" s="38">
        <v>-4</v>
      </c>
      <c r="D682" s="36" t="s">
        <v>323</v>
      </c>
      <c r="E682" s="40">
        <v>41472</v>
      </c>
      <c r="F682" s="41">
        <v>385</v>
      </c>
      <c r="G682" s="21">
        <v>70</v>
      </c>
      <c r="H682" s="36" t="s">
        <v>21</v>
      </c>
      <c r="I682" s="36" t="s">
        <v>31</v>
      </c>
      <c r="J682" s="36" t="str">
        <f t="shared" si="22"/>
        <v>🍃Leaves</v>
      </c>
      <c r="K682" s="36" t="s">
        <v>23</v>
      </c>
      <c r="L682" s="6" t="str">
        <f t="shared" si="21"/>
        <v>☕Herbal Tea</v>
      </c>
      <c r="M682" s="36" t="s">
        <v>24</v>
      </c>
      <c r="N682" s="36" t="s">
        <v>25</v>
      </c>
      <c r="O682" s="42">
        <v>16</v>
      </c>
      <c r="P682" s="42">
        <v>126</v>
      </c>
      <c r="Q682" s="36" t="s">
        <v>34</v>
      </c>
      <c r="R682" s="42">
        <v>30</v>
      </c>
      <c r="S682" s="42">
        <v>30</v>
      </c>
      <c r="T682" s="42">
        <v>20</v>
      </c>
      <c r="U682" s="37">
        <v>60</v>
      </c>
      <c r="V682" s="42">
        <v>54</v>
      </c>
      <c r="W682" s="36" t="s">
        <v>27</v>
      </c>
    </row>
    <row r="683" spans="1:23" x14ac:dyDescent="0.35">
      <c r="A683" s="36">
        <v>781</v>
      </c>
      <c r="B683" s="37">
        <v>54</v>
      </c>
      <c r="C683" s="38">
        <v>-7</v>
      </c>
      <c r="D683" s="36" t="s">
        <v>324</v>
      </c>
      <c r="E683" s="40">
        <v>41473</v>
      </c>
      <c r="F683" s="41">
        <v>404</v>
      </c>
      <c r="G683" s="21">
        <v>66</v>
      </c>
      <c r="H683" s="36" t="s">
        <v>21</v>
      </c>
      <c r="I683" s="36" t="s">
        <v>31</v>
      </c>
      <c r="J683" s="36" t="str">
        <f t="shared" si="22"/>
        <v>🍃Leaves</v>
      </c>
      <c r="K683" s="36" t="s">
        <v>23</v>
      </c>
      <c r="L683" s="6" t="str">
        <f t="shared" si="21"/>
        <v>☕Herbal Tea</v>
      </c>
      <c r="M683" s="36" t="s">
        <v>24</v>
      </c>
      <c r="N683" s="36" t="s">
        <v>25</v>
      </c>
      <c r="O683" s="42">
        <v>13</v>
      </c>
      <c r="P683" s="42">
        <v>120</v>
      </c>
      <c r="Q683" s="36" t="s">
        <v>76</v>
      </c>
      <c r="R683" s="42">
        <v>30</v>
      </c>
      <c r="S683" s="42">
        <v>30</v>
      </c>
      <c r="T683" s="42">
        <v>20</v>
      </c>
      <c r="U683" s="37">
        <v>60</v>
      </c>
      <c r="V683" s="42">
        <v>53</v>
      </c>
      <c r="W683" s="36" t="s">
        <v>27</v>
      </c>
    </row>
    <row r="684" spans="1:23" x14ac:dyDescent="0.35">
      <c r="A684" s="36">
        <v>603</v>
      </c>
      <c r="B684" s="37">
        <v>34</v>
      </c>
      <c r="C684" s="38">
        <v>-23</v>
      </c>
      <c r="D684" s="39">
        <v>41467</v>
      </c>
      <c r="E684" s="40">
        <v>41474</v>
      </c>
      <c r="F684" s="41">
        <v>240</v>
      </c>
      <c r="G684" s="21">
        <v>43</v>
      </c>
      <c r="H684" s="36" t="s">
        <v>39</v>
      </c>
      <c r="I684" s="36" t="s">
        <v>31</v>
      </c>
      <c r="J684" s="36" t="str">
        <f t="shared" si="22"/>
        <v>🍃Leaves</v>
      </c>
      <c r="K684" s="36" t="s">
        <v>23</v>
      </c>
      <c r="L684" s="6" t="str">
        <f t="shared" si="21"/>
        <v>☕Herbal Tea</v>
      </c>
      <c r="M684" s="36" t="s">
        <v>24</v>
      </c>
      <c r="N684" s="36" t="s">
        <v>25</v>
      </c>
      <c r="O684" s="42">
        <v>-3</v>
      </c>
      <c r="P684" s="42">
        <v>77</v>
      </c>
      <c r="Q684" s="36" t="s">
        <v>51</v>
      </c>
      <c r="R684" s="42">
        <v>10</v>
      </c>
      <c r="S684" s="42">
        <v>30</v>
      </c>
      <c r="T684" s="42">
        <v>20</v>
      </c>
      <c r="U684" s="37">
        <v>40</v>
      </c>
      <c r="V684" s="42">
        <v>46</v>
      </c>
      <c r="W684" s="36" t="s">
        <v>27</v>
      </c>
    </row>
    <row r="685" spans="1:23" x14ac:dyDescent="0.35">
      <c r="A685" s="36">
        <v>505</v>
      </c>
      <c r="B685" s="37">
        <v>21</v>
      </c>
      <c r="C685" s="38">
        <v>-16</v>
      </c>
      <c r="D685" s="39">
        <v>41498</v>
      </c>
      <c r="E685" s="40">
        <v>41475</v>
      </c>
      <c r="F685" s="41">
        <v>846</v>
      </c>
      <c r="G685" s="21">
        <v>31</v>
      </c>
      <c r="H685" s="36" t="s">
        <v>39</v>
      </c>
      <c r="I685" s="36" t="s">
        <v>29</v>
      </c>
      <c r="J685" s="36" t="str">
        <f t="shared" si="22"/>
        <v>🍃Leaves</v>
      </c>
      <c r="K685" s="36" t="s">
        <v>23</v>
      </c>
      <c r="L685" s="6" t="str">
        <f t="shared" si="21"/>
        <v>☕Herbal Tea</v>
      </c>
      <c r="M685" s="36" t="s">
        <v>24</v>
      </c>
      <c r="N685" s="36" t="s">
        <v>61</v>
      </c>
      <c r="O685" s="42">
        <v>14</v>
      </c>
      <c r="P685" s="42">
        <v>52</v>
      </c>
      <c r="Q685" s="36" t="s">
        <v>101</v>
      </c>
      <c r="R685" s="42">
        <v>10</v>
      </c>
      <c r="S685" s="42">
        <v>30</v>
      </c>
      <c r="T685" s="42">
        <v>30</v>
      </c>
      <c r="U685" s="37">
        <v>40</v>
      </c>
      <c r="V685" s="42">
        <v>17</v>
      </c>
      <c r="W685" s="36" t="s">
        <v>27</v>
      </c>
    </row>
    <row r="686" spans="1:23" x14ac:dyDescent="0.35">
      <c r="A686" s="36">
        <v>971</v>
      </c>
      <c r="B686" s="37">
        <v>25</v>
      </c>
      <c r="C686" s="38">
        <v>-13</v>
      </c>
      <c r="D686" s="39">
        <v>41529</v>
      </c>
      <c r="E686" s="40">
        <v>41476</v>
      </c>
      <c r="F686" s="41">
        <v>820</v>
      </c>
      <c r="G686" s="21">
        <v>36</v>
      </c>
      <c r="H686" s="36" t="s">
        <v>39</v>
      </c>
      <c r="I686" s="36" t="s">
        <v>36</v>
      </c>
      <c r="J686" s="36" t="str">
        <f t="shared" si="22"/>
        <v>🍃Leaves</v>
      </c>
      <c r="K686" s="36" t="s">
        <v>23</v>
      </c>
      <c r="L686" s="6" t="str">
        <f t="shared" si="21"/>
        <v>☕Herbal Tea</v>
      </c>
      <c r="M686" s="36" t="s">
        <v>24</v>
      </c>
      <c r="N686" s="36" t="s">
        <v>61</v>
      </c>
      <c r="O686" s="42">
        <v>17</v>
      </c>
      <c r="P686" s="42">
        <v>61</v>
      </c>
      <c r="Q686" s="36" t="s">
        <v>59</v>
      </c>
      <c r="R686" s="42">
        <v>10</v>
      </c>
      <c r="S686" s="42">
        <v>30</v>
      </c>
      <c r="T686" s="42">
        <v>30</v>
      </c>
      <c r="U686" s="37">
        <v>40</v>
      </c>
      <c r="V686" s="42">
        <v>19</v>
      </c>
      <c r="W686" s="36" t="s">
        <v>27</v>
      </c>
    </row>
    <row r="687" spans="1:23" x14ac:dyDescent="0.35">
      <c r="A687" s="36">
        <v>603</v>
      </c>
      <c r="B687" s="37">
        <v>33</v>
      </c>
      <c r="C687" s="38">
        <v>-4</v>
      </c>
      <c r="D687" s="36" t="s">
        <v>330</v>
      </c>
      <c r="E687" s="40">
        <v>41477</v>
      </c>
      <c r="F687" s="41">
        <v>243</v>
      </c>
      <c r="G687" s="21">
        <v>41</v>
      </c>
      <c r="H687" s="36" t="s">
        <v>39</v>
      </c>
      <c r="I687" s="36" t="s">
        <v>31</v>
      </c>
      <c r="J687" s="36" t="str">
        <f t="shared" si="22"/>
        <v>🍃Leaves</v>
      </c>
      <c r="K687" s="36" t="s">
        <v>23</v>
      </c>
      <c r="L687" s="6" t="str">
        <f t="shared" si="21"/>
        <v>☕Herbal Tea</v>
      </c>
      <c r="M687" s="36" t="s">
        <v>24</v>
      </c>
      <c r="N687" s="36" t="s">
        <v>25</v>
      </c>
      <c r="O687" s="42">
        <v>-4</v>
      </c>
      <c r="P687" s="42">
        <v>74</v>
      </c>
      <c r="Q687" s="36" t="s">
        <v>51</v>
      </c>
      <c r="R687" s="42">
        <v>20</v>
      </c>
      <c r="S687" s="42">
        <v>30</v>
      </c>
      <c r="T687" s="42">
        <v>0</v>
      </c>
      <c r="U687" s="37">
        <v>50</v>
      </c>
      <c r="V687" s="42">
        <v>45</v>
      </c>
      <c r="W687" s="36" t="s">
        <v>27</v>
      </c>
    </row>
    <row r="688" spans="1:23" x14ac:dyDescent="0.35">
      <c r="A688" s="36">
        <v>505</v>
      </c>
      <c r="B688" s="37">
        <v>29</v>
      </c>
      <c r="C688" s="38">
        <v>-5</v>
      </c>
      <c r="D688" s="36" t="s">
        <v>331</v>
      </c>
      <c r="E688" s="40">
        <v>41478</v>
      </c>
      <c r="F688" s="41">
        <v>1003</v>
      </c>
      <c r="G688" s="21">
        <v>35</v>
      </c>
      <c r="H688" s="36" t="s">
        <v>39</v>
      </c>
      <c r="I688" s="36" t="s">
        <v>29</v>
      </c>
      <c r="J688" s="36" t="str">
        <f t="shared" si="22"/>
        <v>🍃Leaves</v>
      </c>
      <c r="K688" s="36" t="s">
        <v>23</v>
      </c>
      <c r="L688" s="6" t="str">
        <f t="shared" si="21"/>
        <v>☕Herbal Tea</v>
      </c>
      <c r="M688" s="36" t="s">
        <v>24</v>
      </c>
      <c r="N688" s="36" t="s">
        <v>25</v>
      </c>
      <c r="O688" s="42">
        <v>5</v>
      </c>
      <c r="P688" s="42">
        <v>64</v>
      </c>
      <c r="Q688" s="36" t="s">
        <v>101</v>
      </c>
      <c r="R688" s="42">
        <v>20</v>
      </c>
      <c r="S688" s="42">
        <v>30</v>
      </c>
      <c r="T688" s="42">
        <v>10</v>
      </c>
      <c r="U688" s="37">
        <v>50</v>
      </c>
      <c r="V688" s="42">
        <v>30</v>
      </c>
      <c r="W688" s="36" t="s">
        <v>27</v>
      </c>
    </row>
    <row r="689" spans="1:23" x14ac:dyDescent="0.35">
      <c r="A689" s="36">
        <v>503</v>
      </c>
      <c r="B689" s="37">
        <v>25</v>
      </c>
      <c r="C689" s="38">
        <v>-1</v>
      </c>
      <c r="D689" s="36" t="s">
        <v>332</v>
      </c>
      <c r="E689" s="40">
        <v>41479</v>
      </c>
      <c r="F689" s="41">
        <v>823</v>
      </c>
      <c r="G689" s="21">
        <v>38</v>
      </c>
      <c r="H689" s="36" t="s">
        <v>39</v>
      </c>
      <c r="I689" s="36" t="s">
        <v>36</v>
      </c>
      <c r="J689" s="36" t="str">
        <f t="shared" si="22"/>
        <v>🍃Leaves</v>
      </c>
      <c r="K689" s="36" t="s">
        <v>23</v>
      </c>
      <c r="L689" s="6" t="str">
        <f t="shared" si="21"/>
        <v>☕Herbal Tea</v>
      </c>
      <c r="M689" s="36" t="s">
        <v>24</v>
      </c>
      <c r="N689" s="36" t="s">
        <v>61</v>
      </c>
      <c r="O689" s="42">
        <v>19</v>
      </c>
      <c r="P689" s="42">
        <v>63</v>
      </c>
      <c r="Q689" s="36" t="s">
        <v>59</v>
      </c>
      <c r="R689" s="42">
        <v>20</v>
      </c>
      <c r="S689" s="42">
        <v>30</v>
      </c>
      <c r="T689" s="42">
        <v>20</v>
      </c>
      <c r="U689" s="37">
        <v>50</v>
      </c>
      <c r="V689" s="42">
        <v>19</v>
      </c>
      <c r="W689" s="36" t="s">
        <v>27</v>
      </c>
    </row>
    <row r="690" spans="1:23" x14ac:dyDescent="0.35">
      <c r="A690" s="36">
        <v>772</v>
      </c>
      <c r="B690" s="37">
        <v>24</v>
      </c>
      <c r="C690" s="38">
        <v>-8</v>
      </c>
      <c r="D690" s="36" t="s">
        <v>337</v>
      </c>
      <c r="E690" s="40">
        <v>41480</v>
      </c>
      <c r="F690" s="41">
        <v>567</v>
      </c>
      <c r="G690" s="21">
        <v>32</v>
      </c>
      <c r="H690" s="36" t="s">
        <v>21</v>
      </c>
      <c r="I690" s="36" t="s">
        <v>31</v>
      </c>
      <c r="J690" s="36" t="str">
        <f t="shared" si="22"/>
        <v>🍃Leaves</v>
      </c>
      <c r="K690" s="36" t="s">
        <v>23</v>
      </c>
      <c r="L690" s="6" t="str">
        <f t="shared" si="21"/>
        <v>☕Herbal Tea</v>
      </c>
      <c r="M690" s="36" t="s">
        <v>24</v>
      </c>
      <c r="N690" s="36" t="s">
        <v>61</v>
      </c>
      <c r="O690" s="42">
        <v>12</v>
      </c>
      <c r="P690" s="42">
        <v>56</v>
      </c>
      <c r="Q690" s="36" t="s">
        <v>34</v>
      </c>
      <c r="R690" s="42">
        <v>10</v>
      </c>
      <c r="S690" s="42">
        <v>30</v>
      </c>
      <c r="T690" s="42">
        <v>20</v>
      </c>
      <c r="U690" s="37">
        <v>40</v>
      </c>
      <c r="V690" s="42">
        <v>20</v>
      </c>
      <c r="W690" s="36" t="s">
        <v>27</v>
      </c>
    </row>
    <row r="691" spans="1:23" x14ac:dyDescent="0.35">
      <c r="A691" s="36">
        <v>541</v>
      </c>
      <c r="B691" s="37">
        <v>24</v>
      </c>
      <c r="C691" s="38">
        <v>-1</v>
      </c>
      <c r="D691" s="39">
        <v>41640</v>
      </c>
      <c r="E691" s="40">
        <v>41741</v>
      </c>
      <c r="F691" s="41">
        <v>829</v>
      </c>
      <c r="G691" s="21">
        <v>36</v>
      </c>
      <c r="H691" s="36" t="s">
        <v>39</v>
      </c>
      <c r="I691" s="36" t="s">
        <v>36</v>
      </c>
      <c r="J691" s="36" t="str">
        <f t="shared" si="22"/>
        <v>🍃Leaves</v>
      </c>
      <c r="K691" s="36" t="s">
        <v>23</v>
      </c>
      <c r="L691" s="6" t="str">
        <f t="shared" si="21"/>
        <v>☕Herbal Tea</v>
      </c>
      <c r="M691" s="36" t="s">
        <v>24</v>
      </c>
      <c r="N691" s="36" t="s">
        <v>61</v>
      </c>
      <c r="O691" s="42">
        <v>19</v>
      </c>
      <c r="P691" s="42">
        <v>60</v>
      </c>
      <c r="Q691" s="36" t="s">
        <v>59</v>
      </c>
      <c r="R691" s="42">
        <v>20</v>
      </c>
      <c r="S691" s="42">
        <v>30</v>
      </c>
      <c r="T691" s="42">
        <v>20</v>
      </c>
      <c r="U691" s="37">
        <v>50</v>
      </c>
      <c r="V691" s="42">
        <v>17</v>
      </c>
      <c r="W691" s="36" t="s">
        <v>27</v>
      </c>
    </row>
    <row r="692" spans="1:23" x14ac:dyDescent="0.35">
      <c r="A692" s="36">
        <v>937</v>
      </c>
      <c r="B692" s="37">
        <v>21</v>
      </c>
      <c r="C692" s="38">
        <v>-6</v>
      </c>
      <c r="D692" s="39">
        <v>41730</v>
      </c>
      <c r="E692" s="40">
        <v>41742</v>
      </c>
      <c r="F692" s="41">
        <v>480</v>
      </c>
      <c r="G692" s="21">
        <v>32</v>
      </c>
      <c r="H692" s="36" t="s">
        <v>21</v>
      </c>
      <c r="I692" s="36" t="s">
        <v>22</v>
      </c>
      <c r="J692" s="36" t="str">
        <f t="shared" si="22"/>
        <v>🍃Leaves</v>
      </c>
      <c r="K692" s="36" t="s">
        <v>23</v>
      </c>
      <c r="L692" s="6" t="str">
        <f t="shared" si="21"/>
        <v>☕Herbal Tea</v>
      </c>
      <c r="M692" s="36" t="s">
        <v>24</v>
      </c>
      <c r="N692" s="36" t="s">
        <v>61</v>
      </c>
      <c r="O692" s="42">
        <v>24</v>
      </c>
      <c r="P692" s="42">
        <v>56</v>
      </c>
      <c r="Q692" s="36" t="s">
        <v>156</v>
      </c>
      <c r="R692" s="42">
        <v>0</v>
      </c>
      <c r="S692" s="42">
        <v>30</v>
      </c>
      <c r="T692" s="42">
        <v>30</v>
      </c>
      <c r="U692" s="37">
        <v>30</v>
      </c>
      <c r="V692" s="42">
        <v>16</v>
      </c>
      <c r="W692" s="36" t="s">
        <v>27</v>
      </c>
    </row>
    <row r="693" spans="1:23" x14ac:dyDescent="0.35">
      <c r="A693" s="36">
        <v>937</v>
      </c>
      <c r="B693" s="37">
        <v>27</v>
      </c>
      <c r="C693" s="38">
        <v>0</v>
      </c>
      <c r="D693" s="39">
        <v>41760</v>
      </c>
      <c r="E693" s="40">
        <v>41743</v>
      </c>
      <c r="F693" s="41">
        <v>859</v>
      </c>
      <c r="G693" s="21">
        <v>39</v>
      </c>
      <c r="H693" s="36" t="s">
        <v>21</v>
      </c>
      <c r="I693" s="36" t="s">
        <v>22</v>
      </c>
      <c r="J693" s="36" t="str">
        <f t="shared" si="22"/>
        <v>🍃Leaves</v>
      </c>
      <c r="K693" s="36" t="s">
        <v>23</v>
      </c>
      <c r="L693" s="6" t="str">
        <f t="shared" si="21"/>
        <v>☕Herbal Tea</v>
      </c>
      <c r="M693" s="36" t="s">
        <v>24</v>
      </c>
      <c r="N693" s="36" t="s">
        <v>25</v>
      </c>
      <c r="O693" s="42">
        <v>30</v>
      </c>
      <c r="P693" s="42">
        <v>70</v>
      </c>
      <c r="Q693" s="36" t="s">
        <v>156</v>
      </c>
      <c r="R693" s="42">
        <v>10</v>
      </c>
      <c r="S693" s="42">
        <v>30</v>
      </c>
      <c r="T693" s="42">
        <v>30</v>
      </c>
      <c r="U693" s="37">
        <v>40</v>
      </c>
      <c r="V693" s="42">
        <v>19</v>
      </c>
      <c r="W693" s="36" t="s">
        <v>27</v>
      </c>
    </row>
    <row r="694" spans="1:23" x14ac:dyDescent="0.35">
      <c r="A694" s="36">
        <v>786</v>
      </c>
      <c r="B694" s="37">
        <v>56</v>
      </c>
      <c r="C694" s="38">
        <v>4</v>
      </c>
      <c r="D694" s="39">
        <v>41791</v>
      </c>
      <c r="E694" s="40">
        <v>41744</v>
      </c>
      <c r="F694" s="41">
        <v>385</v>
      </c>
      <c r="G694" s="21">
        <v>70</v>
      </c>
      <c r="H694" s="36" t="s">
        <v>21</v>
      </c>
      <c r="I694" s="36" t="s">
        <v>31</v>
      </c>
      <c r="J694" s="36" t="str">
        <f t="shared" si="22"/>
        <v>🍃Leaves</v>
      </c>
      <c r="K694" s="36" t="s">
        <v>23</v>
      </c>
      <c r="L694" s="6" t="str">
        <f t="shared" si="21"/>
        <v>☕Herbal Tea</v>
      </c>
      <c r="M694" s="36" t="s">
        <v>24</v>
      </c>
      <c r="N694" s="36" t="s">
        <v>25</v>
      </c>
      <c r="O694" s="42">
        <v>24</v>
      </c>
      <c r="P694" s="42">
        <v>134</v>
      </c>
      <c r="Q694" s="36" t="s">
        <v>34</v>
      </c>
      <c r="R694" s="42">
        <v>30</v>
      </c>
      <c r="S694" s="42">
        <v>30</v>
      </c>
      <c r="T694" s="42">
        <v>20</v>
      </c>
      <c r="U694" s="37">
        <v>60</v>
      </c>
      <c r="V694" s="42">
        <v>54</v>
      </c>
      <c r="W694" s="36" t="s">
        <v>27</v>
      </c>
    </row>
    <row r="695" spans="1:23" x14ac:dyDescent="0.35">
      <c r="A695" s="36">
        <v>339</v>
      </c>
      <c r="B695" s="37">
        <v>54</v>
      </c>
      <c r="C695" s="38">
        <v>-1</v>
      </c>
      <c r="D695" s="39">
        <v>41821</v>
      </c>
      <c r="E695" s="40">
        <v>41745</v>
      </c>
      <c r="F695" s="41">
        <v>404</v>
      </c>
      <c r="G695" s="21">
        <v>66</v>
      </c>
      <c r="H695" s="36" t="s">
        <v>21</v>
      </c>
      <c r="I695" s="36" t="s">
        <v>31</v>
      </c>
      <c r="J695" s="36" t="str">
        <f t="shared" si="22"/>
        <v>🍃Leaves</v>
      </c>
      <c r="K695" s="36" t="s">
        <v>23</v>
      </c>
      <c r="L695" s="6" t="str">
        <f t="shared" si="21"/>
        <v>☕Herbal Tea</v>
      </c>
      <c r="M695" s="36" t="s">
        <v>24</v>
      </c>
      <c r="N695" s="36" t="s">
        <v>25</v>
      </c>
      <c r="O695" s="42">
        <v>19</v>
      </c>
      <c r="P695" s="42">
        <v>128</v>
      </c>
      <c r="Q695" s="36" t="s">
        <v>76</v>
      </c>
      <c r="R695" s="42">
        <v>30</v>
      </c>
      <c r="S695" s="42">
        <v>30</v>
      </c>
      <c r="T695" s="42">
        <v>20</v>
      </c>
      <c r="U695" s="37">
        <v>60</v>
      </c>
      <c r="V695" s="42">
        <v>53</v>
      </c>
      <c r="W695" s="36" t="s">
        <v>27</v>
      </c>
    </row>
    <row r="696" spans="1:23" x14ac:dyDescent="0.35">
      <c r="A696" s="36">
        <v>603</v>
      </c>
      <c r="B696" s="37">
        <v>34</v>
      </c>
      <c r="C696" s="38">
        <v>-24</v>
      </c>
      <c r="D696" s="36" t="s">
        <v>347</v>
      </c>
      <c r="E696" s="40">
        <v>41746</v>
      </c>
      <c r="F696" s="41">
        <v>240</v>
      </c>
      <c r="G696" s="21">
        <v>43</v>
      </c>
      <c r="H696" s="36" t="s">
        <v>39</v>
      </c>
      <c r="I696" s="36" t="s">
        <v>31</v>
      </c>
      <c r="J696" s="36" t="str">
        <f t="shared" si="22"/>
        <v>🍃Leaves</v>
      </c>
      <c r="K696" s="36" t="s">
        <v>23</v>
      </c>
      <c r="L696" s="6" t="str">
        <f t="shared" si="21"/>
        <v>☕Herbal Tea</v>
      </c>
      <c r="M696" s="36" t="s">
        <v>24</v>
      </c>
      <c r="N696" s="36" t="s">
        <v>25</v>
      </c>
      <c r="O696" s="42">
        <v>-4</v>
      </c>
      <c r="P696" s="42">
        <v>82</v>
      </c>
      <c r="Q696" s="36" t="s">
        <v>51</v>
      </c>
      <c r="R696" s="42">
        <v>10</v>
      </c>
      <c r="S696" s="42">
        <v>30</v>
      </c>
      <c r="T696" s="42">
        <v>20</v>
      </c>
      <c r="U696" s="37">
        <v>40</v>
      </c>
      <c r="V696" s="42">
        <v>46</v>
      </c>
      <c r="W696" s="36" t="s">
        <v>27</v>
      </c>
    </row>
    <row r="697" spans="1:23" x14ac:dyDescent="0.35">
      <c r="A697" s="36">
        <v>505</v>
      </c>
      <c r="B697" s="37">
        <v>21</v>
      </c>
      <c r="C697" s="38">
        <v>-9</v>
      </c>
      <c r="D697" s="36" t="s">
        <v>348</v>
      </c>
      <c r="E697" s="40">
        <v>41747</v>
      </c>
      <c r="F697" s="41">
        <v>846</v>
      </c>
      <c r="G697" s="21">
        <v>31</v>
      </c>
      <c r="H697" s="36" t="s">
        <v>39</v>
      </c>
      <c r="I697" s="36" t="s">
        <v>29</v>
      </c>
      <c r="J697" s="36" t="str">
        <f t="shared" si="22"/>
        <v>🍃Leaves</v>
      </c>
      <c r="K697" s="36" t="s">
        <v>23</v>
      </c>
      <c r="L697" s="6" t="str">
        <f t="shared" si="21"/>
        <v>☕Herbal Tea</v>
      </c>
      <c r="M697" s="36" t="s">
        <v>24</v>
      </c>
      <c r="N697" s="36" t="s">
        <v>61</v>
      </c>
      <c r="O697" s="42">
        <v>21</v>
      </c>
      <c r="P697" s="42">
        <v>55</v>
      </c>
      <c r="Q697" s="36" t="s">
        <v>101</v>
      </c>
      <c r="R697" s="42">
        <v>10</v>
      </c>
      <c r="S697" s="42">
        <v>30</v>
      </c>
      <c r="T697" s="42">
        <v>30</v>
      </c>
      <c r="U697" s="37">
        <v>40</v>
      </c>
      <c r="V697" s="42">
        <v>17</v>
      </c>
      <c r="W697" s="36" t="s">
        <v>27</v>
      </c>
    </row>
    <row r="698" spans="1:23" x14ac:dyDescent="0.35">
      <c r="A698" s="36">
        <v>971</v>
      </c>
      <c r="B698" s="37">
        <v>25</v>
      </c>
      <c r="C698" s="38">
        <v>-5</v>
      </c>
      <c r="D698" s="36" t="s">
        <v>349</v>
      </c>
      <c r="E698" s="40">
        <v>41748</v>
      </c>
      <c r="F698" s="41">
        <v>820</v>
      </c>
      <c r="G698" s="21">
        <v>36</v>
      </c>
      <c r="H698" s="36" t="s">
        <v>39</v>
      </c>
      <c r="I698" s="36" t="s">
        <v>36</v>
      </c>
      <c r="J698" s="36" t="str">
        <f t="shared" si="22"/>
        <v>🍃Leaves</v>
      </c>
      <c r="K698" s="36" t="s">
        <v>23</v>
      </c>
      <c r="L698" s="6" t="str">
        <f t="shared" si="21"/>
        <v>☕Herbal Tea</v>
      </c>
      <c r="M698" s="36" t="s">
        <v>24</v>
      </c>
      <c r="N698" s="36" t="s">
        <v>61</v>
      </c>
      <c r="O698" s="42">
        <v>25</v>
      </c>
      <c r="P698" s="42">
        <v>65</v>
      </c>
      <c r="Q698" s="36" t="s">
        <v>59</v>
      </c>
      <c r="R698" s="42">
        <v>10</v>
      </c>
      <c r="S698" s="42">
        <v>30</v>
      </c>
      <c r="T698" s="42">
        <v>30</v>
      </c>
      <c r="U698" s="37">
        <v>40</v>
      </c>
      <c r="V698" s="42">
        <v>19</v>
      </c>
      <c r="W698" s="36" t="s">
        <v>27</v>
      </c>
    </row>
    <row r="699" spans="1:23" x14ac:dyDescent="0.35">
      <c r="A699" s="36">
        <v>603</v>
      </c>
      <c r="B699" s="37">
        <v>33</v>
      </c>
      <c r="C699" s="38">
        <v>-6</v>
      </c>
      <c r="D699" s="36" t="s">
        <v>357</v>
      </c>
      <c r="E699" s="40">
        <v>41749</v>
      </c>
      <c r="F699" s="41">
        <v>243</v>
      </c>
      <c r="G699" s="21">
        <v>41</v>
      </c>
      <c r="H699" s="36" t="s">
        <v>39</v>
      </c>
      <c r="I699" s="36" t="s">
        <v>31</v>
      </c>
      <c r="J699" s="36" t="str">
        <f t="shared" si="22"/>
        <v>🍃Leaves</v>
      </c>
      <c r="K699" s="36" t="s">
        <v>23</v>
      </c>
      <c r="L699" s="6" t="str">
        <f t="shared" si="21"/>
        <v>☕Herbal Tea</v>
      </c>
      <c r="M699" s="36" t="s">
        <v>24</v>
      </c>
      <c r="N699" s="36" t="s">
        <v>25</v>
      </c>
      <c r="O699" s="42">
        <v>-6</v>
      </c>
      <c r="P699" s="42">
        <v>79</v>
      </c>
      <c r="Q699" s="36" t="s">
        <v>51</v>
      </c>
      <c r="R699" s="42">
        <v>20</v>
      </c>
      <c r="S699" s="42">
        <v>30</v>
      </c>
      <c r="T699" s="42">
        <v>0</v>
      </c>
      <c r="U699" s="37">
        <v>50</v>
      </c>
      <c r="V699" s="42">
        <v>45</v>
      </c>
      <c r="W699" s="36" t="s">
        <v>27</v>
      </c>
    </row>
    <row r="700" spans="1:23" x14ac:dyDescent="0.35">
      <c r="A700" s="36">
        <v>505</v>
      </c>
      <c r="B700" s="37">
        <v>29</v>
      </c>
      <c r="C700" s="38">
        <v>-3</v>
      </c>
      <c r="D700" s="36" t="s">
        <v>358</v>
      </c>
      <c r="E700" s="40">
        <v>41750</v>
      </c>
      <c r="F700" s="41">
        <v>1003</v>
      </c>
      <c r="G700" s="21">
        <v>35</v>
      </c>
      <c r="H700" s="36" t="s">
        <v>39</v>
      </c>
      <c r="I700" s="36" t="s">
        <v>29</v>
      </c>
      <c r="J700" s="36" t="str">
        <f t="shared" si="22"/>
        <v>🍃Leaves</v>
      </c>
      <c r="K700" s="36" t="s">
        <v>23</v>
      </c>
      <c r="L700" s="6" t="str">
        <f t="shared" si="21"/>
        <v>☕Herbal Tea</v>
      </c>
      <c r="M700" s="36" t="s">
        <v>24</v>
      </c>
      <c r="N700" s="36" t="s">
        <v>25</v>
      </c>
      <c r="O700" s="42">
        <v>7</v>
      </c>
      <c r="P700" s="42">
        <v>68</v>
      </c>
      <c r="Q700" s="36" t="s">
        <v>101</v>
      </c>
      <c r="R700" s="42">
        <v>20</v>
      </c>
      <c r="S700" s="42">
        <v>30</v>
      </c>
      <c r="T700" s="42">
        <v>10</v>
      </c>
      <c r="U700" s="37">
        <v>50</v>
      </c>
      <c r="V700" s="42">
        <v>30</v>
      </c>
      <c r="W700" s="36" t="s">
        <v>27</v>
      </c>
    </row>
    <row r="701" spans="1:23" x14ac:dyDescent="0.35">
      <c r="A701" s="36">
        <v>541</v>
      </c>
      <c r="B701" s="37">
        <v>25</v>
      </c>
      <c r="C701" s="38">
        <v>8</v>
      </c>
      <c r="D701" s="36" t="s">
        <v>359</v>
      </c>
      <c r="E701" s="40">
        <v>41751</v>
      </c>
      <c r="F701" s="41">
        <v>823</v>
      </c>
      <c r="G701" s="21">
        <v>38</v>
      </c>
      <c r="H701" s="36" t="s">
        <v>39</v>
      </c>
      <c r="I701" s="36" t="s">
        <v>36</v>
      </c>
      <c r="J701" s="36" t="str">
        <f t="shared" si="22"/>
        <v>🍃Leaves</v>
      </c>
      <c r="K701" s="36" t="s">
        <v>23</v>
      </c>
      <c r="L701" s="6" t="str">
        <f t="shared" si="21"/>
        <v>☕Herbal Tea</v>
      </c>
      <c r="M701" s="36" t="s">
        <v>24</v>
      </c>
      <c r="N701" s="36" t="s">
        <v>61</v>
      </c>
      <c r="O701" s="42">
        <v>28</v>
      </c>
      <c r="P701" s="42">
        <v>67</v>
      </c>
      <c r="Q701" s="36" t="s">
        <v>59</v>
      </c>
      <c r="R701" s="42">
        <v>20</v>
      </c>
      <c r="S701" s="42">
        <v>30</v>
      </c>
      <c r="T701" s="42">
        <v>20</v>
      </c>
      <c r="U701" s="37">
        <v>50</v>
      </c>
      <c r="V701" s="42">
        <v>19</v>
      </c>
      <c r="W701" s="36" t="s">
        <v>27</v>
      </c>
    </row>
    <row r="702" spans="1:23" x14ac:dyDescent="0.35">
      <c r="A702" s="36">
        <v>904</v>
      </c>
      <c r="B702" s="37">
        <v>24</v>
      </c>
      <c r="C702" s="38">
        <v>-2</v>
      </c>
      <c r="D702" s="39">
        <v>41641</v>
      </c>
      <c r="E702" s="40">
        <v>41752</v>
      </c>
      <c r="F702" s="41">
        <v>567</v>
      </c>
      <c r="G702" s="21">
        <v>32</v>
      </c>
      <c r="H702" s="36" t="s">
        <v>21</v>
      </c>
      <c r="I702" s="36" t="s">
        <v>31</v>
      </c>
      <c r="J702" s="36" t="str">
        <f t="shared" si="22"/>
        <v>🍃Leaves</v>
      </c>
      <c r="K702" s="36" t="s">
        <v>23</v>
      </c>
      <c r="L702" s="6" t="str">
        <f t="shared" si="21"/>
        <v>☕Herbal Tea</v>
      </c>
      <c r="M702" s="36" t="s">
        <v>24</v>
      </c>
      <c r="N702" s="36" t="s">
        <v>61</v>
      </c>
      <c r="O702" s="42">
        <v>18</v>
      </c>
      <c r="P702" s="42">
        <v>60</v>
      </c>
      <c r="Q702" s="36" t="s">
        <v>34</v>
      </c>
      <c r="R702" s="42">
        <v>10</v>
      </c>
      <c r="S702" s="42">
        <v>30</v>
      </c>
      <c r="T702" s="42">
        <v>20</v>
      </c>
      <c r="U702" s="37">
        <v>40</v>
      </c>
      <c r="V702" s="42">
        <v>20</v>
      </c>
      <c r="W702" s="36" t="s">
        <v>27</v>
      </c>
    </row>
    <row r="703" spans="1:23" x14ac:dyDescent="0.35">
      <c r="A703" s="36">
        <v>503</v>
      </c>
      <c r="B703" s="37">
        <v>24</v>
      </c>
      <c r="C703" s="38">
        <v>8</v>
      </c>
      <c r="D703" s="39">
        <v>41884</v>
      </c>
      <c r="E703" s="40">
        <v>41753</v>
      </c>
      <c r="F703" s="41">
        <v>829</v>
      </c>
      <c r="G703" s="21">
        <v>36</v>
      </c>
      <c r="H703" s="36" t="s">
        <v>39</v>
      </c>
      <c r="I703" s="36" t="s">
        <v>36</v>
      </c>
      <c r="J703" s="36" t="str">
        <f t="shared" si="22"/>
        <v>🍃Leaves</v>
      </c>
      <c r="K703" s="36" t="s">
        <v>23</v>
      </c>
      <c r="L703" s="6" t="str">
        <f t="shared" si="21"/>
        <v>☕Herbal Tea</v>
      </c>
      <c r="M703" s="36" t="s">
        <v>24</v>
      </c>
      <c r="N703" s="36" t="s">
        <v>61</v>
      </c>
      <c r="O703" s="42">
        <v>28</v>
      </c>
      <c r="P703" s="42">
        <v>64</v>
      </c>
      <c r="Q703" s="36" t="s">
        <v>59</v>
      </c>
      <c r="R703" s="42">
        <v>20</v>
      </c>
      <c r="S703" s="42">
        <v>30</v>
      </c>
      <c r="T703" s="42">
        <v>20</v>
      </c>
      <c r="U703" s="37">
        <v>50</v>
      </c>
      <c r="V703" s="42">
        <v>17</v>
      </c>
      <c r="W703" s="36" t="s">
        <v>27</v>
      </c>
    </row>
    <row r="704" spans="1:23" x14ac:dyDescent="0.35">
      <c r="A704" s="36">
        <v>713</v>
      </c>
      <c r="B704" s="37">
        <v>52</v>
      </c>
      <c r="C704" s="38">
        <v>-44</v>
      </c>
      <c r="D704" s="36" t="s">
        <v>364</v>
      </c>
      <c r="E704" s="40">
        <v>41754</v>
      </c>
      <c r="F704" s="41">
        <v>405</v>
      </c>
      <c r="G704" s="21">
        <v>71</v>
      </c>
      <c r="H704" s="36" t="s">
        <v>21</v>
      </c>
      <c r="I704" s="36" t="s">
        <v>29</v>
      </c>
      <c r="J704" s="36" t="str">
        <f t="shared" si="22"/>
        <v>🍃Leaves</v>
      </c>
      <c r="K704" s="36" t="s">
        <v>23</v>
      </c>
      <c r="L704" s="6" t="str">
        <f t="shared" si="21"/>
        <v>☕Herbal Tea</v>
      </c>
      <c r="M704" s="36" t="s">
        <v>24</v>
      </c>
      <c r="N704" s="36" t="s">
        <v>61</v>
      </c>
      <c r="O704" s="42">
        <v>26</v>
      </c>
      <c r="P704" s="42">
        <v>123</v>
      </c>
      <c r="Q704" s="36" t="s">
        <v>30</v>
      </c>
      <c r="R704" s="42">
        <v>30</v>
      </c>
      <c r="S704" s="42">
        <v>80</v>
      </c>
      <c r="T704" s="42">
        <v>70</v>
      </c>
      <c r="U704" s="37">
        <v>110</v>
      </c>
      <c r="V704" s="42">
        <v>45</v>
      </c>
      <c r="W704" s="36" t="s">
        <v>27</v>
      </c>
    </row>
    <row r="705" spans="1:23" x14ac:dyDescent="0.35">
      <c r="A705" s="36">
        <v>414</v>
      </c>
      <c r="B705" s="37">
        <v>60</v>
      </c>
      <c r="C705" s="38">
        <v>-23</v>
      </c>
      <c r="D705" s="36" t="s">
        <v>372</v>
      </c>
      <c r="E705" s="40">
        <v>41755</v>
      </c>
      <c r="F705" s="41">
        <v>329</v>
      </c>
      <c r="G705" s="21">
        <v>99</v>
      </c>
      <c r="H705" s="36" t="s">
        <v>39</v>
      </c>
      <c r="I705" s="36" t="s">
        <v>22</v>
      </c>
      <c r="J705" s="36" t="str">
        <f t="shared" si="22"/>
        <v>🍃Leaves</v>
      </c>
      <c r="K705" s="36" t="s">
        <v>23</v>
      </c>
      <c r="L705" s="6" t="str">
        <f t="shared" si="21"/>
        <v>☕Herbal Tea</v>
      </c>
      <c r="M705" s="36" t="s">
        <v>24</v>
      </c>
      <c r="N705" s="36" t="s">
        <v>61</v>
      </c>
      <c r="O705" s="42">
        <v>57</v>
      </c>
      <c r="P705" s="42">
        <v>159</v>
      </c>
      <c r="Q705" s="36" t="s">
        <v>64</v>
      </c>
      <c r="R705" s="42">
        <v>40</v>
      </c>
      <c r="S705" s="42">
        <v>80</v>
      </c>
      <c r="T705" s="42">
        <v>80</v>
      </c>
      <c r="U705" s="37">
        <v>120</v>
      </c>
      <c r="V705" s="42">
        <v>42</v>
      </c>
      <c r="W705" s="36" t="s">
        <v>27</v>
      </c>
    </row>
    <row r="706" spans="1:23" x14ac:dyDescent="0.35">
      <c r="A706" s="36">
        <v>920</v>
      </c>
      <c r="B706" s="37">
        <v>53</v>
      </c>
      <c r="C706" s="38">
        <v>-2</v>
      </c>
      <c r="D706" s="39">
        <v>41762</v>
      </c>
      <c r="E706" s="40">
        <v>41756</v>
      </c>
      <c r="F706" s="41">
        <v>321</v>
      </c>
      <c r="G706" s="21">
        <v>88</v>
      </c>
      <c r="H706" s="36" t="s">
        <v>39</v>
      </c>
      <c r="I706" s="36" t="s">
        <v>22</v>
      </c>
      <c r="J706" s="36" t="str">
        <f t="shared" si="22"/>
        <v>🍃Leaves</v>
      </c>
      <c r="K706" s="36" t="s">
        <v>23</v>
      </c>
      <c r="L706" s="6" t="str">
        <f t="shared" ref="L706:L769" si="23">_xlfn.CONCAT(_xlfn.UNICHAR(9749),M706)</f>
        <v>☕Herbal Tea</v>
      </c>
      <c r="M706" s="36" t="s">
        <v>24</v>
      </c>
      <c r="N706" s="36" t="s">
        <v>61</v>
      </c>
      <c r="O706" s="42">
        <v>48</v>
      </c>
      <c r="P706" s="42">
        <v>141</v>
      </c>
      <c r="Q706" s="36" t="s">
        <v>64</v>
      </c>
      <c r="R706" s="42">
        <v>50</v>
      </c>
      <c r="S706" s="42">
        <v>80</v>
      </c>
      <c r="T706" s="42">
        <v>50</v>
      </c>
      <c r="U706" s="37">
        <v>130</v>
      </c>
      <c r="V706" s="42">
        <v>40</v>
      </c>
      <c r="W706" s="36" t="s">
        <v>27</v>
      </c>
    </row>
    <row r="707" spans="1:23" x14ac:dyDescent="0.35">
      <c r="A707" s="36">
        <v>985</v>
      </c>
      <c r="B707" s="37">
        <v>68</v>
      </c>
      <c r="C707" s="38">
        <v>-4</v>
      </c>
      <c r="D707" s="36" t="s">
        <v>383</v>
      </c>
      <c r="E707" s="40">
        <v>41757</v>
      </c>
      <c r="F707" s="41">
        <v>619</v>
      </c>
      <c r="G707" s="21">
        <v>85</v>
      </c>
      <c r="H707" s="36" t="s">
        <v>39</v>
      </c>
      <c r="I707" s="36" t="s">
        <v>29</v>
      </c>
      <c r="J707" s="36" t="str">
        <f t="shared" si="22"/>
        <v>🍃Leaves</v>
      </c>
      <c r="K707" s="36" t="s">
        <v>23</v>
      </c>
      <c r="L707" s="6" t="str">
        <f t="shared" si="23"/>
        <v>☕Herbal Tea</v>
      </c>
      <c r="M707" s="36" t="s">
        <v>24</v>
      </c>
      <c r="N707" s="36" t="s">
        <v>25</v>
      </c>
      <c r="O707" s="42">
        <v>26</v>
      </c>
      <c r="P707" s="42">
        <v>153</v>
      </c>
      <c r="Q707" s="36" t="s">
        <v>56</v>
      </c>
      <c r="R707" s="42">
        <v>60</v>
      </c>
      <c r="S707" s="42">
        <v>80</v>
      </c>
      <c r="T707" s="42">
        <v>30</v>
      </c>
      <c r="U707" s="37">
        <v>140</v>
      </c>
      <c r="V707" s="42">
        <v>59</v>
      </c>
      <c r="W707" s="36" t="s">
        <v>27</v>
      </c>
    </row>
    <row r="708" spans="1:23" x14ac:dyDescent="0.35">
      <c r="A708" s="36">
        <v>325</v>
      </c>
      <c r="B708" s="37">
        <v>52</v>
      </c>
      <c r="C708" s="38">
        <v>-31</v>
      </c>
      <c r="D708" s="36" t="s">
        <v>385</v>
      </c>
      <c r="E708" s="40">
        <v>41758</v>
      </c>
      <c r="F708" s="41">
        <v>405</v>
      </c>
      <c r="G708" s="21">
        <v>71</v>
      </c>
      <c r="H708" s="36" t="s">
        <v>21</v>
      </c>
      <c r="I708" s="36" t="s">
        <v>29</v>
      </c>
      <c r="J708" s="36" t="str">
        <f t="shared" ref="J708:J771" si="24">_xlfn.CONCAT(_xlfn.UNICHAR(127811),K708)</f>
        <v>🍃Leaves</v>
      </c>
      <c r="K708" s="36" t="s">
        <v>23</v>
      </c>
      <c r="L708" s="6" t="str">
        <f t="shared" si="23"/>
        <v>☕Herbal Tea</v>
      </c>
      <c r="M708" s="36" t="s">
        <v>24</v>
      </c>
      <c r="N708" s="36" t="s">
        <v>61</v>
      </c>
      <c r="O708" s="42">
        <v>39</v>
      </c>
      <c r="P708" s="42">
        <v>131</v>
      </c>
      <c r="Q708" s="36" t="s">
        <v>30</v>
      </c>
      <c r="R708" s="42">
        <v>30</v>
      </c>
      <c r="S708" s="42">
        <v>80</v>
      </c>
      <c r="T708" s="42">
        <v>70</v>
      </c>
      <c r="U708" s="37">
        <v>110</v>
      </c>
      <c r="V708" s="42">
        <v>45</v>
      </c>
      <c r="W708" s="36" t="s">
        <v>27</v>
      </c>
    </row>
    <row r="709" spans="1:23" x14ac:dyDescent="0.35">
      <c r="A709" s="36">
        <v>715</v>
      </c>
      <c r="B709" s="37">
        <v>60</v>
      </c>
      <c r="C709" s="38">
        <v>5</v>
      </c>
      <c r="D709" s="36" t="s">
        <v>393</v>
      </c>
      <c r="E709" s="40">
        <v>41759</v>
      </c>
      <c r="F709" s="41">
        <v>329</v>
      </c>
      <c r="G709" s="21">
        <v>99</v>
      </c>
      <c r="H709" s="36" t="s">
        <v>39</v>
      </c>
      <c r="I709" s="36" t="s">
        <v>22</v>
      </c>
      <c r="J709" s="36" t="str">
        <f t="shared" si="24"/>
        <v>🍃Leaves</v>
      </c>
      <c r="K709" s="36" t="s">
        <v>23</v>
      </c>
      <c r="L709" s="6" t="str">
        <f t="shared" si="23"/>
        <v>☕Herbal Tea</v>
      </c>
      <c r="M709" s="36" t="s">
        <v>24</v>
      </c>
      <c r="N709" s="36" t="s">
        <v>61</v>
      </c>
      <c r="O709" s="42">
        <v>85</v>
      </c>
      <c r="P709" s="42">
        <v>169</v>
      </c>
      <c r="Q709" s="36" t="s">
        <v>64</v>
      </c>
      <c r="R709" s="42">
        <v>40</v>
      </c>
      <c r="S709" s="42">
        <v>80</v>
      </c>
      <c r="T709" s="42">
        <v>80</v>
      </c>
      <c r="U709" s="37">
        <v>120</v>
      </c>
      <c r="V709" s="42">
        <v>42</v>
      </c>
      <c r="W709" s="36" t="s">
        <v>27</v>
      </c>
    </row>
    <row r="710" spans="1:23" x14ac:dyDescent="0.35">
      <c r="A710" s="36">
        <v>262</v>
      </c>
      <c r="B710" s="37">
        <v>53</v>
      </c>
      <c r="C710" s="38">
        <v>21</v>
      </c>
      <c r="D710" s="39">
        <v>41824</v>
      </c>
      <c r="E710" s="40">
        <v>41760</v>
      </c>
      <c r="F710" s="41">
        <v>321</v>
      </c>
      <c r="G710" s="21">
        <v>88</v>
      </c>
      <c r="H710" s="36" t="s">
        <v>39</v>
      </c>
      <c r="I710" s="36" t="s">
        <v>22</v>
      </c>
      <c r="J710" s="36" t="str">
        <f t="shared" si="24"/>
        <v>🍃Leaves</v>
      </c>
      <c r="K710" s="36" t="s">
        <v>23</v>
      </c>
      <c r="L710" s="6" t="str">
        <f t="shared" si="23"/>
        <v>☕Herbal Tea</v>
      </c>
      <c r="M710" s="36" t="s">
        <v>24</v>
      </c>
      <c r="N710" s="36" t="s">
        <v>61</v>
      </c>
      <c r="O710" s="42">
        <v>71</v>
      </c>
      <c r="P710" s="42">
        <v>150</v>
      </c>
      <c r="Q710" s="36" t="s">
        <v>64</v>
      </c>
      <c r="R710" s="42">
        <v>50</v>
      </c>
      <c r="S710" s="42">
        <v>80</v>
      </c>
      <c r="T710" s="42">
        <v>50</v>
      </c>
      <c r="U710" s="37">
        <v>130</v>
      </c>
      <c r="V710" s="42">
        <v>40</v>
      </c>
      <c r="W710" s="36" t="s">
        <v>27</v>
      </c>
    </row>
    <row r="711" spans="1:23" x14ac:dyDescent="0.35">
      <c r="A711" s="36">
        <v>318</v>
      </c>
      <c r="B711" s="37">
        <v>68</v>
      </c>
      <c r="C711" s="38">
        <v>9</v>
      </c>
      <c r="D711" s="36" t="s">
        <v>404</v>
      </c>
      <c r="E711" s="40">
        <v>41761</v>
      </c>
      <c r="F711" s="41">
        <v>619</v>
      </c>
      <c r="G711" s="21">
        <v>85</v>
      </c>
      <c r="H711" s="36" t="s">
        <v>39</v>
      </c>
      <c r="I711" s="36" t="s">
        <v>29</v>
      </c>
      <c r="J711" s="36" t="str">
        <f t="shared" si="24"/>
        <v>🍃Leaves</v>
      </c>
      <c r="K711" s="36" t="s">
        <v>23</v>
      </c>
      <c r="L711" s="6" t="str">
        <f t="shared" si="23"/>
        <v>☕Herbal Tea</v>
      </c>
      <c r="M711" s="36" t="s">
        <v>24</v>
      </c>
      <c r="N711" s="36" t="s">
        <v>25</v>
      </c>
      <c r="O711" s="42">
        <v>39</v>
      </c>
      <c r="P711" s="42">
        <v>163</v>
      </c>
      <c r="Q711" s="36" t="s">
        <v>56</v>
      </c>
      <c r="R711" s="42">
        <v>60</v>
      </c>
      <c r="S711" s="42">
        <v>80</v>
      </c>
      <c r="T711" s="42">
        <v>30</v>
      </c>
      <c r="U711" s="37">
        <v>140</v>
      </c>
      <c r="V711" s="42">
        <v>59</v>
      </c>
      <c r="W711" s="36" t="s">
        <v>27</v>
      </c>
    </row>
    <row r="712" spans="1:23" x14ac:dyDescent="0.35">
      <c r="A712" s="36">
        <v>225</v>
      </c>
      <c r="B712" s="37">
        <v>103</v>
      </c>
      <c r="C712" s="38">
        <v>-23</v>
      </c>
      <c r="D712" s="36" t="s">
        <v>413</v>
      </c>
      <c r="E712" s="40">
        <v>41762</v>
      </c>
      <c r="F712" s="41">
        <v>564</v>
      </c>
      <c r="G712" s="21">
        <v>133</v>
      </c>
      <c r="H712" s="36" t="s">
        <v>39</v>
      </c>
      <c r="I712" s="36" t="s">
        <v>29</v>
      </c>
      <c r="J712" s="36" t="str">
        <f t="shared" si="24"/>
        <v>🍃Leaves</v>
      </c>
      <c r="K712" s="36" t="s">
        <v>23</v>
      </c>
      <c r="L712" s="6" t="str">
        <f t="shared" si="23"/>
        <v>☕Herbal Tea</v>
      </c>
      <c r="M712" s="36" t="s">
        <v>24</v>
      </c>
      <c r="N712" s="36" t="s">
        <v>61</v>
      </c>
      <c r="O712" s="42">
        <v>87</v>
      </c>
      <c r="P712" s="42">
        <v>236</v>
      </c>
      <c r="Q712" s="36" t="s">
        <v>56</v>
      </c>
      <c r="R712" s="42">
        <v>80</v>
      </c>
      <c r="S712" s="42">
        <v>130</v>
      </c>
      <c r="T712" s="42">
        <v>110</v>
      </c>
      <c r="U712" s="37">
        <v>210</v>
      </c>
      <c r="V712" s="42">
        <v>46</v>
      </c>
      <c r="W712" s="36" t="s">
        <v>27</v>
      </c>
    </row>
    <row r="713" spans="1:23" x14ac:dyDescent="0.35">
      <c r="A713" s="36">
        <v>504</v>
      </c>
      <c r="B713" s="37">
        <v>79</v>
      </c>
      <c r="C713" s="38">
        <v>-26</v>
      </c>
      <c r="D713" s="36" t="s">
        <v>414</v>
      </c>
      <c r="E713" s="40">
        <v>41763</v>
      </c>
      <c r="F713" s="41">
        <v>593</v>
      </c>
      <c r="G713" s="21">
        <v>98</v>
      </c>
      <c r="H713" s="36" t="s">
        <v>39</v>
      </c>
      <c r="I713" s="36" t="s">
        <v>29</v>
      </c>
      <c r="J713" s="36" t="str">
        <f t="shared" si="24"/>
        <v>🍃Leaves</v>
      </c>
      <c r="K713" s="36" t="s">
        <v>23</v>
      </c>
      <c r="L713" s="6" t="str">
        <f t="shared" si="23"/>
        <v>☕Herbal Tea</v>
      </c>
      <c r="M713" s="36" t="s">
        <v>24</v>
      </c>
      <c r="N713" s="36" t="s">
        <v>25</v>
      </c>
      <c r="O713" s="42">
        <v>34</v>
      </c>
      <c r="P713" s="42">
        <v>177</v>
      </c>
      <c r="Q713" s="36" t="s">
        <v>56</v>
      </c>
      <c r="R713" s="42">
        <v>60</v>
      </c>
      <c r="S713" s="42">
        <v>90</v>
      </c>
      <c r="T713" s="42">
        <v>60</v>
      </c>
      <c r="U713" s="37">
        <v>150</v>
      </c>
      <c r="V713" s="42">
        <v>64</v>
      </c>
      <c r="W713" s="36" t="s">
        <v>27</v>
      </c>
    </row>
    <row r="714" spans="1:23" x14ac:dyDescent="0.35">
      <c r="A714" s="36">
        <v>405</v>
      </c>
      <c r="B714" s="37">
        <v>96</v>
      </c>
      <c r="C714" s="38">
        <v>-23</v>
      </c>
      <c r="D714" s="36" t="s">
        <v>415</v>
      </c>
      <c r="E714" s="40">
        <v>41764</v>
      </c>
      <c r="F714" s="41">
        <v>683</v>
      </c>
      <c r="G714" s="21">
        <v>134</v>
      </c>
      <c r="H714" s="36" t="s">
        <v>39</v>
      </c>
      <c r="I714" s="36" t="s">
        <v>29</v>
      </c>
      <c r="J714" s="36" t="str">
        <f t="shared" si="24"/>
        <v>🍃Leaves</v>
      </c>
      <c r="K714" s="36" t="s">
        <v>23</v>
      </c>
      <c r="L714" s="6" t="str">
        <f t="shared" si="23"/>
        <v>☕Herbal Tea</v>
      </c>
      <c r="M714" s="36" t="s">
        <v>24</v>
      </c>
      <c r="N714" s="36" t="s">
        <v>25</v>
      </c>
      <c r="O714" s="42">
        <v>17</v>
      </c>
      <c r="P714" s="42">
        <v>230</v>
      </c>
      <c r="Q714" s="36" t="s">
        <v>47</v>
      </c>
      <c r="R714" s="42">
        <v>80</v>
      </c>
      <c r="S714" s="42">
        <v>120</v>
      </c>
      <c r="T714" s="42">
        <v>40</v>
      </c>
      <c r="U714" s="37">
        <v>200</v>
      </c>
      <c r="V714" s="42">
        <v>117</v>
      </c>
      <c r="W714" s="36" t="s">
        <v>27</v>
      </c>
    </row>
    <row r="715" spans="1:23" x14ac:dyDescent="0.35">
      <c r="A715" s="36">
        <v>337</v>
      </c>
      <c r="B715" s="37">
        <v>101</v>
      </c>
      <c r="C715" s="38">
        <v>5</v>
      </c>
      <c r="D715" s="39">
        <v>41795</v>
      </c>
      <c r="E715" s="40">
        <v>41765</v>
      </c>
      <c r="F715" s="41">
        <v>552</v>
      </c>
      <c r="G715" s="21">
        <v>130</v>
      </c>
      <c r="H715" s="36" t="s">
        <v>39</v>
      </c>
      <c r="I715" s="36" t="s">
        <v>29</v>
      </c>
      <c r="J715" s="36" t="str">
        <f t="shared" si="24"/>
        <v>🍃Leaves</v>
      </c>
      <c r="K715" s="36" t="s">
        <v>23</v>
      </c>
      <c r="L715" s="6" t="str">
        <f t="shared" si="23"/>
        <v>☕Herbal Tea</v>
      </c>
      <c r="M715" s="36" t="s">
        <v>24</v>
      </c>
      <c r="N715" s="36" t="s">
        <v>61</v>
      </c>
      <c r="O715" s="42">
        <v>85</v>
      </c>
      <c r="P715" s="42">
        <v>231</v>
      </c>
      <c r="Q715" s="36" t="s">
        <v>56</v>
      </c>
      <c r="R715" s="42">
        <v>90</v>
      </c>
      <c r="S715" s="42">
        <v>120</v>
      </c>
      <c r="T715" s="42">
        <v>80</v>
      </c>
      <c r="U715" s="37">
        <v>210</v>
      </c>
      <c r="V715" s="42">
        <v>45</v>
      </c>
      <c r="W715" s="36" t="s">
        <v>27</v>
      </c>
    </row>
    <row r="716" spans="1:23" x14ac:dyDescent="0.35">
      <c r="A716" s="36">
        <v>505</v>
      </c>
      <c r="B716" s="37">
        <v>15</v>
      </c>
      <c r="C716" s="38">
        <v>-1</v>
      </c>
      <c r="D716" s="39">
        <v>41825</v>
      </c>
      <c r="E716" s="40">
        <v>41766</v>
      </c>
      <c r="F716" s="41">
        <v>848</v>
      </c>
      <c r="G716" s="21">
        <v>24</v>
      </c>
      <c r="H716" s="36" t="s">
        <v>39</v>
      </c>
      <c r="I716" s="36" t="s">
        <v>29</v>
      </c>
      <c r="J716" s="36" t="str">
        <f t="shared" si="24"/>
        <v>🍃Leaves</v>
      </c>
      <c r="K716" s="36" t="s">
        <v>23</v>
      </c>
      <c r="L716" s="6" t="str">
        <f t="shared" si="23"/>
        <v>☕Herbal Tea</v>
      </c>
      <c r="M716" s="36" t="s">
        <v>24</v>
      </c>
      <c r="N716" s="36" t="s">
        <v>61</v>
      </c>
      <c r="O716" s="42">
        <v>9</v>
      </c>
      <c r="P716" s="42">
        <v>39</v>
      </c>
      <c r="Q716" s="36" t="s">
        <v>101</v>
      </c>
      <c r="R716" s="42">
        <v>10</v>
      </c>
      <c r="S716" s="42">
        <v>20</v>
      </c>
      <c r="T716" s="42">
        <v>10</v>
      </c>
      <c r="U716" s="37">
        <v>30</v>
      </c>
      <c r="V716" s="42">
        <v>15</v>
      </c>
      <c r="W716" s="36" t="s">
        <v>27</v>
      </c>
    </row>
    <row r="717" spans="1:23" x14ac:dyDescent="0.35">
      <c r="A717" s="36">
        <v>337</v>
      </c>
      <c r="B717" s="37">
        <v>82</v>
      </c>
      <c r="C717" s="38">
        <v>-2</v>
      </c>
      <c r="D717" s="39">
        <v>41856</v>
      </c>
      <c r="E717" s="40">
        <v>41767</v>
      </c>
      <c r="F717" s="41">
        <v>601</v>
      </c>
      <c r="G717" s="21">
        <v>102</v>
      </c>
      <c r="H717" s="36" t="s">
        <v>39</v>
      </c>
      <c r="I717" s="36" t="s">
        <v>29</v>
      </c>
      <c r="J717" s="36" t="str">
        <f t="shared" si="24"/>
        <v>🍃Leaves</v>
      </c>
      <c r="K717" s="36" t="s">
        <v>23</v>
      </c>
      <c r="L717" s="6" t="str">
        <f t="shared" si="23"/>
        <v>☕Herbal Tea</v>
      </c>
      <c r="M717" s="36" t="s">
        <v>24</v>
      </c>
      <c r="N717" s="36" t="s">
        <v>25</v>
      </c>
      <c r="O717" s="42">
        <v>38</v>
      </c>
      <c r="P717" s="42">
        <v>184</v>
      </c>
      <c r="Q717" s="36" t="s">
        <v>56</v>
      </c>
      <c r="R717" s="42">
        <v>70</v>
      </c>
      <c r="S717" s="42">
        <v>100</v>
      </c>
      <c r="T717" s="42">
        <v>40</v>
      </c>
      <c r="U717" s="37">
        <v>170</v>
      </c>
      <c r="V717" s="42">
        <v>64</v>
      </c>
      <c r="W717" s="36" t="s">
        <v>27</v>
      </c>
    </row>
    <row r="718" spans="1:23" x14ac:dyDescent="0.35">
      <c r="A718" s="36">
        <v>580</v>
      </c>
      <c r="B718" s="37">
        <v>94</v>
      </c>
      <c r="C718" s="38">
        <v>-5</v>
      </c>
      <c r="D718" s="39">
        <v>41887</v>
      </c>
      <c r="E718" s="40">
        <v>41768</v>
      </c>
      <c r="F718" s="41">
        <v>694</v>
      </c>
      <c r="G718" s="21">
        <v>130</v>
      </c>
      <c r="H718" s="36" t="s">
        <v>39</v>
      </c>
      <c r="I718" s="36" t="s">
        <v>29</v>
      </c>
      <c r="J718" s="36" t="str">
        <f t="shared" si="24"/>
        <v>🍃Leaves</v>
      </c>
      <c r="K718" s="36" t="s">
        <v>23</v>
      </c>
      <c r="L718" s="6" t="str">
        <f t="shared" si="23"/>
        <v>☕Herbal Tea</v>
      </c>
      <c r="M718" s="36" t="s">
        <v>24</v>
      </c>
      <c r="N718" s="36" t="s">
        <v>25</v>
      </c>
      <c r="O718" s="42">
        <v>15</v>
      </c>
      <c r="P718" s="42">
        <v>224</v>
      </c>
      <c r="Q718" s="36" t="s">
        <v>47</v>
      </c>
      <c r="R718" s="42">
        <v>80</v>
      </c>
      <c r="S718" s="42">
        <v>120</v>
      </c>
      <c r="T718" s="42">
        <v>20</v>
      </c>
      <c r="U718" s="37">
        <v>200</v>
      </c>
      <c r="V718" s="42">
        <v>115</v>
      </c>
      <c r="W718" s="36" t="s">
        <v>27</v>
      </c>
    </row>
    <row r="719" spans="1:23" x14ac:dyDescent="0.35">
      <c r="A719" s="36">
        <v>225</v>
      </c>
      <c r="B719" s="37">
        <v>94</v>
      </c>
      <c r="C719" s="38">
        <v>7</v>
      </c>
      <c r="D719" s="36" t="s">
        <v>423</v>
      </c>
      <c r="E719" s="40">
        <v>41769</v>
      </c>
      <c r="F719" s="41">
        <v>540</v>
      </c>
      <c r="G719" s="21">
        <v>120</v>
      </c>
      <c r="H719" s="36" t="s">
        <v>39</v>
      </c>
      <c r="I719" s="36" t="s">
        <v>29</v>
      </c>
      <c r="J719" s="36" t="str">
        <f t="shared" si="24"/>
        <v>🍃Leaves</v>
      </c>
      <c r="K719" s="36" t="s">
        <v>23</v>
      </c>
      <c r="L719" s="6" t="str">
        <f t="shared" si="23"/>
        <v>☕Herbal Tea</v>
      </c>
      <c r="M719" s="36" t="s">
        <v>24</v>
      </c>
      <c r="N719" s="36" t="s">
        <v>61</v>
      </c>
      <c r="O719" s="42">
        <v>77</v>
      </c>
      <c r="P719" s="42">
        <v>214</v>
      </c>
      <c r="Q719" s="36" t="s">
        <v>56</v>
      </c>
      <c r="R719" s="42">
        <v>80</v>
      </c>
      <c r="S719" s="42">
        <v>110</v>
      </c>
      <c r="T719" s="42">
        <v>70</v>
      </c>
      <c r="U719" s="37">
        <v>190</v>
      </c>
      <c r="V719" s="42">
        <v>43</v>
      </c>
      <c r="W719" s="36" t="s">
        <v>27</v>
      </c>
    </row>
    <row r="720" spans="1:23" x14ac:dyDescent="0.35">
      <c r="A720" s="36">
        <v>505</v>
      </c>
      <c r="B720" s="37">
        <v>16</v>
      </c>
      <c r="C720" s="38">
        <v>-1</v>
      </c>
      <c r="D720" s="36" t="s">
        <v>424</v>
      </c>
      <c r="E720" s="40">
        <v>41770</v>
      </c>
      <c r="F720" s="41">
        <v>851</v>
      </c>
      <c r="G720" s="21">
        <v>25</v>
      </c>
      <c r="H720" s="36" t="s">
        <v>39</v>
      </c>
      <c r="I720" s="36" t="s">
        <v>29</v>
      </c>
      <c r="J720" s="36" t="str">
        <f t="shared" si="24"/>
        <v>🍃Leaves</v>
      </c>
      <c r="K720" s="36" t="s">
        <v>23</v>
      </c>
      <c r="L720" s="6" t="str">
        <f t="shared" si="23"/>
        <v>☕Herbal Tea</v>
      </c>
      <c r="M720" s="36" t="s">
        <v>24</v>
      </c>
      <c r="N720" s="36" t="s">
        <v>61</v>
      </c>
      <c r="O720" s="42">
        <v>9</v>
      </c>
      <c r="P720" s="42">
        <v>41</v>
      </c>
      <c r="Q720" s="36" t="s">
        <v>101</v>
      </c>
      <c r="R720" s="42">
        <v>10</v>
      </c>
      <c r="S720" s="42">
        <v>20</v>
      </c>
      <c r="T720" s="42">
        <v>10</v>
      </c>
      <c r="U720" s="37">
        <v>30</v>
      </c>
      <c r="V720" s="42">
        <v>16</v>
      </c>
      <c r="W720" s="36" t="s">
        <v>27</v>
      </c>
    </row>
    <row r="721" spans="1:23" x14ac:dyDescent="0.35">
      <c r="A721" s="36">
        <v>580</v>
      </c>
      <c r="B721" s="37">
        <v>105</v>
      </c>
      <c r="C721" s="38">
        <v>-10</v>
      </c>
      <c r="D721" s="36" t="s">
        <v>425</v>
      </c>
      <c r="E721" s="40">
        <v>41771</v>
      </c>
      <c r="F721" s="41">
        <v>716</v>
      </c>
      <c r="G721" s="21">
        <v>145</v>
      </c>
      <c r="H721" s="36" t="s">
        <v>39</v>
      </c>
      <c r="I721" s="36" t="s">
        <v>29</v>
      </c>
      <c r="J721" s="36" t="str">
        <f t="shared" si="24"/>
        <v>🍃Leaves</v>
      </c>
      <c r="K721" s="36" t="s">
        <v>23</v>
      </c>
      <c r="L721" s="6" t="str">
        <f t="shared" si="23"/>
        <v>☕Herbal Tea</v>
      </c>
      <c r="M721" s="36" t="s">
        <v>24</v>
      </c>
      <c r="N721" s="36" t="s">
        <v>25</v>
      </c>
      <c r="O721" s="42">
        <v>20</v>
      </c>
      <c r="P721" s="42">
        <v>250</v>
      </c>
      <c r="Q721" s="36" t="s">
        <v>47</v>
      </c>
      <c r="R721" s="42">
        <v>90</v>
      </c>
      <c r="S721" s="42">
        <v>140</v>
      </c>
      <c r="T721" s="42">
        <v>30</v>
      </c>
      <c r="U721" s="37">
        <v>230</v>
      </c>
      <c r="V721" s="42">
        <v>125</v>
      </c>
      <c r="W721" s="36" t="s">
        <v>27</v>
      </c>
    </row>
    <row r="722" spans="1:23" x14ac:dyDescent="0.35">
      <c r="A722" s="36">
        <v>318</v>
      </c>
      <c r="B722" s="37">
        <v>103</v>
      </c>
      <c r="C722" s="38">
        <v>19</v>
      </c>
      <c r="D722" s="36" t="s">
        <v>434</v>
      </c>
      <c r="E722" s="40">
        <v>41772</v>
      </c>
      <c r="F722" s="41">
        <v>564</v>
      </c>
      <c r="G722" s="21">
        <v>133</v>
      </c>
      <c r="H722" s="36" t="s">
        <v>39</v>
      </c>
      <c r="I722" s="36" t="s">
        <v>29</v>
      </c>
      <c r="J722" s="36" t="str">
        <f t="shared" si="24"/>
        <v>🍃Leaves</v>
      </c>
      <c r="K722" s="36" t="s">
        <v>23</v>
      </c>
      <c r="L722" s="6" t="str">
        <f t="shared" si="23"/>
        <v>☕Herbal Tea</v>
      </c>
      <c r="M722" s="36" t="s">
        <v>24</v>
      </c>
      <c r="N722" s="36" t="s">
        <v>61</v>
      </c>
      <c r="O722" s="42">
        <v>129</v>
      </c>
      <c r="P722" s="42">
        <v>251</v>
      </c>
      <c r="Q722" s="36" t="s">
        <v>56</v>
      </c>
      <c r="R722" s="42">
        <v>80</v>
      </c>
      <c r="S722" s="42">
        <v>130</v>
      </c>
      <c r="T722" s="42">
        <v>110</v>
      </c>
      <c r="U722" s="37">
        <v>210</v>
      </c>
      <c r="V722" s="42">
        <v>46</v>
      </c>
      <c r="W722" s="36" t="s">
        <v>27</v>
      </c>
    </row>
    <row r="723" spans="1:23" x14ac:dyDescent="0.35">
      <c r="A723" s="36">
        <v>225</v>
      </c>
      <c r="B723" s="37">
        <v>79</v>
      </c>
      <c r="C723" s="38">
        <v>-10</v>
      </c>
      <c r="D723" s="36" t="s">
        <v>435</v>
      </c>
      <c r="E723" s="40">
        <v>41773</v>
      </c>
      <c r="F723" s="41">
        <v>593</v>
      </c>
      <c r="G723" s="21">
        <v>98</v>
      </c>
      <c r="H723" s="36" t="s">
        <v>39</v>
      </c>
      <c r="I723" s="36" t="s">
        <v>29</v>
      </c>
      <c r="J723" s="36" t="str">
        <f t="shared" si="24"/>
        <v>🍃Leaves</v>
      </c>
      <c r="K723" s="36" t="s">
        <v>23</v>
      </c>
      <c r="L723" s="6" t="str">
        <f t="shared" si="23"/>
        <v>☕Herbal Tea</v>
      </c>
      <c r="M723" s="36" t="s">
        <v>24</v>
      </c>
      <c r="N723" s="36" t="s">
        <v>25</v>
      </c>
      <c r="O723" s="42">
        <v>50</v>
      </c>
      <c r="P723" s="42">
        <v>189</v>
      </c>
      <c r="Q723" s="36" t="s">
        <v>56</v>
      </c>
      <c r="R723" s="42">
        <v>60</v>
      </c>
      <c r="S723" s="42">
        <v>90</v>
      </c>
      <c r="T723" s="42">
        <v>60</v>
      </c>
      <c r="U723" s="37">
        <v>150</v>
      </c>
      <c r="V723" s="42">
        <v>64</v>
      </c>
      <c r="W723" s="36" t="s">
        <v>27</v>
      </c>
    </row>
    <row r="724" spans="1:23" x14ac:dyDescent="0.35">
      <c r="A724" s="36">
        <v>918</v>
      </c>
      <c r="B724" s="37">
        <v>96</v>
      </c>
      <c r="C724" s="38">
        <v>-15</v>
      </c>
      <c r="D724" s="39">
        <v>41645</v>
      </c>
      <c r="E724" s="40">
        <v>41774</v>
      </c>
      <c r="F724" s="41">
        <v>683</v>
      </c>
      <c r="G724" s="21">
        <v>134</v>
      </c>
      <c r="H724" s="36" t="s">
        <v>39</v>
      </c>
      <c r="I724" s="36" t="s">
        <v>29</v>
      </c>
      <c r="J724" s="36" t="str">
        <f t="shared" si="24"/>
        <v>🍃Leaves</v>
      </c>
      <c r="K724" s="36" t="s">
        <v>23</v>
      </c>
      <c r="L724" s="6" t="str">
        <f t="shared" si="23"/>
        <v>☕Herbal Tea</v>
      </c>
      <c r="M724" s="36" t="s">
        <v>24</v>
      </c>
      <c r="N724" s="36" t="s">
        <v>25</v>
      </c>
      <c r="O724" s="42">
        <v>25</v>
      </c>
      <c r="P724" s="42">
        <v>245</v>
      </c>
      <c r="Q724" s="36" t="s">
        <v>47</v>
      </c>
      <c r="R724" s="42">
        <v>80</v>
      </c>
      <c r="S724" s="42">
        <v>120</v>
      </c>
      <c r="T724" s="42">
        <v>40</v>
      </c>
      <c r="U724" s="37">
        <v>200</v>
      </c>
      <c r="V724" s="42">
        <v>117</v>
      </c>
      <c r="W724" s="36" t="s">
        <v>27</v>
      </c>
    </row>
    <row r="725" spans="1:23" x14ac:dyDescent="0.35">
      <c r="A725" s="36">
        <v>985</v>
      </c>
      <c r="B725" s="37">
        <v>101</v>
      </c>
      <c r="C725" s="38">
        <v>46</v>
      </c>
      <c r="D725" s="39">
        <v>41857</v>
      </c>
      <c r="E725" s="40">
        <v>41775</v>
      </c>
      <c r="F725" s="41">
        <v>552</v>
      </c>
      <c r="G725" s="21">
        <v>130</v>
      </c>
      <c r="H725" s="36" t="s">
        <v>39</v>
      </c>
      <c r="I725" s="36" t="s">
        <v>29</v>
      </c>
      <c r="J725" s="36" t="str">
        <f t="shared" si="24"/>
        <v>🍃Leaves</v>
      </c>
      <c r="K725" s="36" t="s">
        <v>23</v>
      </c>
      <c r="L725" s="6" t="str">
        <f t="shared" si="23"/>
        <v>☕Herbal Tea</v>
      </c>
      <c r="M725" s="36" t="s">
        <v>24</v>
      </c>
      <c r="N725" s="36" t="s">
        <v>61</v>
      </c>
      <c r="O725" s="42">
        <v>126</v>
      </c>
      <c r="P725" s="42">
        <v>246</v>
      </c>
      <c r="Q725" s="36" t="s">
        <v>56</v>
      </c>
      <c r="R725" s="42">
        <v>90</v>
      </c>
      <c r="S725" s="42">
        <v>120</v>
      </c>
      <c r="T725" s="42">
        <v>80</v>
      </c>
      <c r="U725" s="37">
        <v>210</v>
      </c>
      <c r="V725" s="42">
        <v>45</v>
      </c>
      <c r="W725" s="36" t="s">
        <v>27</v>
      </c>
    </row>
    <row r="726" spans="1:23" x14ac:dyDescent="0.35">
      <c r="A726" s="36">
        <v>505</v>
      </c>
      <c r="B726" s="37">
        <v>15</v>
      </c>
      <c r="C726" s="38">
        <v>3</v>
      </c>
      <c r="D726" s="39">
        <v>41888</v>
      </c>
      <c r="E726" s="40">
        <v>41776</v>
      </c>
      <c r="F726" s="41">
        <v>848</v>
      </c>
      <c r="G726" s="21">
        <v>24</v>
      </c>
      <c r="H726" s="36" t="s">
        <v>39</v>
      </c>
      <c r="I726" s="36" t="s">
        <v>29</v>
      </c>
      <c r="J726" s="36" t="str">
        <f t="shared" si="24"/>
        <v>🍃Leaves</v>
      </c>
      <c r="K726" s="36" t="s">
        <v>23</v>
      </c>
      <c r="L726" s="6" t="str">
        <f t="shared" si="23"/>
        <v>☕Herbal Tea</v>
      </c>
      <c r="M726" s="36" t="s">
        <v>24</v>
      </c>
      <c r="N726" s="36" t="s">
        <v>61</v>
      </c>
      <c r="O726" s="42">
        <v>13</v>
      </c>
      <c r="P726" s="42">
        <v>42</v>
      </c>
      <c r="Q726" s="36" t="s">
        <v>101</v>
      </c>
      <c r="R726" s="42">
        <v>10</v>
      </c>
      <c r="S726" s="42">
        <v>20</v>
      </c>
      <c r="T726" s="42">
        <v>10</v>
      </c>
      <c r="U726" s="37">
        <v>30</v>
      </c>
      <c r="V726" s="42">
        <v>15</v>
      </c>
      <c r="W726" s="36" t="s">
        <v>27</v>
      </c>
    </row>
    <row r="727" spans="1:23" x14ac:dyDescent="0.35">
      <c r="A727" s="36">
        <v>337</v>
      </c>
      <c r="B727" s="37">
        <v>82</v>
      </c>
      <c r="C727" s="38">
        <v>16</v>
      </c>
      <c r="D727" s="39">
        <v>41918</v>
      </c>
      <c r="E727" s="40">
        <v>41777</v>
      </c>
      <c r="F727" s="41">
        <v>601</v>
      </c>
      <c r="G727" s="21">
        <v>102</v>
      </c>
      <c r="H727" s="36" t="s">
        <v>39</v>
      </c>
      <c r="I727" s="36" t="s">
        <v>29</v>
      </c>
      <c r="J727" s="36" t="str">
        <f t="shared" si="24"/>
        <v>🍃Leaves</v>
      </c>
      <c r="K727" s="36" t="s">
        <v>23</v>
      </c>
      <c r="L727" s="6" t="str">
        <f t="shared" si="23"/>
        <v>☕Herbal Tea</v>
      </c>
      <c r="M727" s="36" t="s">
        <v>24</v>
      </c>
      <c r="N727" s="36" t="s">
        <v>25</v>
      </c>
      <c r="O727" s="42">
        <v>56</v>
      </c>
      <c r="P727" s="42">
        <v>196</v>
      </c>
      <c r="Q727" s="36" t="s">
        <v>56</v>
      </c>
      <c r="R727" s="42">
        <v>70</v>
      </c>
      <c r="S727" s="42">
        <v>100</v>
      </c>
      <c r="T727" s="42">
        <v>40</v>
      </c>
      <c r="U727" s="37">
        <v>170</v>
      </c>
      <c r="V727" s="42">
        <v>64</v>
      </c>
      <c r="W727" s="36" t="s">
        <v>27</v>
      </c>
    </row>
    <row r="728" spans="1:23" x14ac:dyDescent="0.35">
      <c r="A728" s="36">
        <v>405</v>
      </c>
      <c r="B728" s="37">
        <v>94</v>
      </c>
      <c r="C728" s="38">
        <v>2</v>
      </c>
      <c r="D728" s="39">
        <v>41949</v>
      </c>
      <c r="E728" s="40">
        <v>41778</v>
      </c>
      <c r="F728" s="41">
        <v>694</v>
      </c>
      <c r="G728" s="21">
        <v>130</v>
      </c>
      <c r="H728" s="36" t="s">
        <v>39</v>
      </c>
      <c r="I728" s="36" t="s">
        <v>29</v>
      </c>
      <c r="J728" s="36" t="str">
        <f t="shared" si="24"/>
        <v>🍃Leaves</v>
      </c>
      <c r="K728" s="36" t="s">
        <v>23</v>
      </c>
      <c r="L728" s="6" t="str">
        <f t="shared" si="23"/>
        <v>☕Herbal Tea</v>
      </c>
      <c r="M728" s="36" t="s">
        <v>24</v>
      </c>
      <c r="N728" s="36" t="s">
        <v>25</v>
      </c>
      <c r="O728" s="42">
        <v>22</v>
      </c>
      <c r="P728" s="42">
        <v>239</v>
      </c>
      <c r="Q728" s="36" t="s">
        <v>47</v>
      </c>
      <c r="R728" s="42">
        <v>80</v>
      </c>
      <c r="S728" s="42">
        <v>120</v>
      </c>
      <c r="T728" s="42">
        <v>20</v>
      </c>
      <c r="U728" s="37">
        <v>200</v>
      </c>
      <c r="V728" s="42">
        <v>115</v>
      </c>
      <c r="W728" s="36" t="s">
        <v>27</v>
      </c>
    </row>
    <row r="729" spans="1:23" x14ac:dyDescent="0.35">
      <c r="A729" s="36">
        <v>985</v>
      </c>
      <c r="B729" s="37">
        <v>94</v>
      </c>
      <c r="C729" s="38">
        <v>44</v>
      </c>
      <c r="D729" s="36" t="s">
        <v>444</v>
      </c>
      <c r="E729" s="40">
        <v>41779</v>
      </c>
      <c r="F729" s="41">
        <v>540</v>
      </c>
      <c r="G729" s="21">
        <v>120</v>
      </c>
      <c r="H729" s="36" t="s">
        <v>39</v>
      </c>
      <c r="I729" s="36" t="s">
        <v>29</v>
      </c>
      <c r="J729" s="36" t="str">
        <f t="shared" si="24"/>
        <v>🍃Leaves</v>
      </c>
      <c r="K729" s="36" t="s">
        <v>23</v>
      </c>
      <c r="L729" s="6" t="str">
        <f t="shared" si="23"/>
        <v>☕Herbal Tea</v>
      </c>
      <c r="M729" s="36" t="s">
        <v>24</v>
      </c>
      <c r="N729" s="36" t="s">
        <v>61</v>
      </c>
      <c r="O729" s="42">
        <v>114</v>
      </c>
      <c r="P729" s="42">
        <v>228</v>
      </c>
      <c r="Q729" s="36" t="s">
        <v>56</v>
      </c>
      <c r="R729" s="42">
        <v>80</v>
      </c>
      <c r="S729" s="42">
        <v>110</v>
      </c>
      <c r="T729" s="42">
        <v>70</v>
      </c>
      <c r="U729" s="37">
        <v>190</v>
      </c>
      <c r="V729" s="42">
        <v>43</v>
      </c>
      <c r="W729" s="36" t="s">
        <v>27</v>
      </c>
    </row>
    <row r="730" spans="1:23" x14ac:dyDescent="0.35">
      <c r="A730" s="36">
        <v>505</v>
      </c>
      <c r="B730" s="37">
        <v>16</v>
      </c>
      <c r="C730" s="38">
        <v>3</v>
      </c>
      <c r="D730" s="36" t="s">
        <v>445</v>
      </c>
      <c r="E730" s="40">
        <v>41780</v>
      </c>
      <c r="F730" s="41">
        <v>851</v>
      </c>
      <c r="G730" s="21">
        <v>25</v>
      </c>
      <c r="H730" s="36" t="s">
        <v>39</v>
      </c>
      <c r="I730" s="36" t="s">
        <v>29</v>
      </c>
      <c r="J730" s="36" t="str">
        <f t="shared" si="24"/>
        <v>🍃Leaves</v>
      </c>
      <c r="K730" s="36" t="s">
        <v>23</v>
      </c>
      <c r="L730" s="6" t="str">
        <f t="shared" si="23"/>
        <v>☕Herbal Tea</v>
      </c>
      <c r="M730" s="36" t="s">
        <v>24</v>
      </c>
      <c r="N730" s="36" t="s">
        <v>61</v>
      </c>
      <c r="O730" s="42">
        <v>13</v>
      </c>
      <c r="P730" s="42">
        <v>44</v>
      </c>
      <c r="Q730" s="36" t="s">
        <v>101</v>
      </c>
      <c r="R730" s="42">
        <v>10</v>
      </c>
      <c r="S730" s="42">
        <v>20</v>
      </c>
      <c r="T730" s="42">
        <v>10</v>
      </c>
      <c r="U730" s="37">
        <v>30</v>
      </c>
      <c r="V730" s="42">
        <v>16</v>
      </c>
      <c r="W730" s="36" t="s">
        <v>27</v>
      </c>
    </row>
    <row r="731" spans="1:23" x14ac:dyDescent="0.35">
      <c r="A731" s="36">
        <v>580</v>
      </c>
      <c r="B731" s="37">
        <v>105</v>
      </c>
      <c r="C731" s="38">
        <v>0</v>
      </c>
      <c r="D731" s="36" t="s">
        <v>446</v>
      </c>
      <c r="E731" s="40">
        <v>41781</v>
      </c>
      <c r="F731" s="41">
        <v>716</v>
      </c>
      <c r="G731" s="21">
        <v>145</v>
      </c>
      <c r="H731" s="36" t="s">
        <v>39</v>
      </c>
      <c r="I731" s="36" t="s">
        <v>29</v>
      </c>
      <c r="J731" s="36" t="str">
        <f t="shared" si="24"/>
        <v>🍃Leaves</v>
      </c>
      <c r="K731" s="36" t="s">
        <v>23</v>
      </c>
      <c r="L731" s="6" t="str">
        <f t="shared" si="23"/>
        <v>☕Herbal Tea</v>
      </c>
      <c r="M731" s="36" t="s">
        <v>24</v>
      </c>
      <c r="N731" s="36" t="s">
        <v>25</v>
      </c>
      <c r="O731" s="42">
        <v>30</v>
      </c>
      <c r="P731" s="42">
        <v>266</v>
      </c>
      <c r="Q731" s="36" t="s">
        <v>47</v>
      </c>
      <c r="R731" s="42">
        <v>90</v>
      </c>
      <c r="S731" s="42">
        <v>140</v>
      </c>
      <c r="T731" s="42">
        <v>30</v>
      </c>
      <c r="U731" s="37">
        <v>230</v>
      </c>
      <c r="V731" s="42">
        <v>125</v>
      </c>
      <c r="W731" s="36" t="s">
        <v>27</v>
      </c>
    </row>
    <row r="732" spans="1:23" x14ac:dyDescent="0.35">
      <c r="A732" s="36">
        <v>386</v>
      </c>
      <c r="B732" s="37">
        <v>22</v>
      </c>
      <c r="C732" s="38">
        <v>-10</v>
      </c>
      <c r="D732" s="39">
        <v>41950</v>
      </c>
      <c r="E732" s="40">
        <v>41782</v>
      </c>
      <c r="F732" s="41">
        <v>573</v>
      </c>
      <c r="G732" s="21">
        <v>29</v>
      </c>
      <c r="H732" s="36" t="s">
        <v>21</v>
      </c>
      <c r="I732" s="36" t="s">
        <v>31</v>
      </c>
      <c r="J732" s="36" t="str">
        <f t="shared" si="24"/>
        <v>🍃Leaves</v>
      </c>
      <c r="K732" s="36" t="s">
        <v>23</v>
      </c>
      <c r="L732" s="6" t="str">
        <f t="shared" si="23"/>
        <v>☕Herbal Tea</v>
      </c>
      <c r="M732" s="36" t="s">
        <v>24</v>
      </c>
      <c r="N732" s="36" t="s">
        <v>61</v>
      </c>
      <c r="O732" s="42">
        <v>10</v>
      </c>
      <c r="P732" s="42">
        <v>51</v>
      </c>
      <c r="Q732" s="36" t="s">
        <v>34</v>
      </c>
      <c r="R732" s="42">
        <v>0</v>
      </c>
      <c r="S732" s="42">
        <v>20</v>
      </c>
      <c r="T732" s="42">
        <v>20</v>
      </c>
      <c r="U732" s="37">
        <v>20</v>
      </c>
      <c r="V732" s="42">
        <v>19</v>
      </c>
      <c r="W732" s="36" t="s">
        <v>27</v>
      </c>
    </row>
    <row r="733" spans="1:23" x14ac:dyDescent="0.35">
      <c r="A733" s="36">
        <v>845</v>
      </c>
      <c r="B733" s="37">
        <v>255</v>
      </c>
      <c r="C733" s="38">
        <v>59</v>
      </c>
      <c r="D733" s="39">
        <v>41980</v>
      </c>
      <c r="E733" s="40">
        <v>41783</v>
      </c>
      <c r="F733" s="41">
        <v>1622</v>
      </c>
      <c r="G733" s="21">
        <v>258</v>
      </c>
      <c r="H733" s="36" t="s">
        <v>21</v>
      </c>
      <c r="I733" s="36" t="s">
        <v>31</v>
      </c>
      <c r="J733" s="36" t="str">
        <f t="shared" si="24"/>
        <v>🍃Leaves</v>
      </c>
      <c r="K733" s="36" t="s">
        <v>23</v>
      </c>
      <c r="L733" s="6" t="str">
        <f t="shared" si="23"/>
        <v>☕Herbal Tea</v>
      </c>
      <c r="M733" s="36" t="s">
        <v>24</v>
      </c>
      <c r="N733" s="36" t="s">
        <v>25</v>
      </c>
      <c r="O733" s="42">
        <v>129</v>
      </c>
      <c r="P733" s="42">
        <v>513</v>
      </c>
      <c r="Q733" s="36" t="s">
        <v>277</v>
      </c>
      <c r="R733" s="42">
        <v>140</v>
      </c>
      <c r="S733" s="42">
        <v>150</v>
      </c>
      <c r="T733" s="42">
        <v>70</v>
      </c>
      <c r="U733" s="37">
        <v>290</v>
      </c>
      <c r="V733" s="42">
        <v>129</v>
      </c>
      <c r="W733" s="36" t="s">
        <v>27</v>
      </c>
    </row>
    <row r="734" spans="1:23" x14ac:dyDescent="0.35">
      <c r="A734" s="36">
        <v>315</v>
      </c>
      <c r="B734" s="37">
        <v>239</v>
      </c>
      <c r="C734" s="38">
        <v>-70</v>
      </c>
      <c r="D734" s="36" t="s">
        <v>454</v>
      </c>
      <c r="E734" s="40">
        <v>41784</v>
      </c>
      <c r="F734" s="41">
        <v>4360</v>
      </c>
      <c r="G734" s="21">
        <v>-75</v>
      </c>
      <c r="H734" s="36" t="s">
        <v>21</v>
      </c>
      <c r="I734" s="36" t="s">
        <v>31</v>
      </c>
      <c r="J734" s="36" t="str">
        <f t="shared" si="24"/>
        <v>🍃Leaves</v>
      </c>
      <c r="K734" s="36" t="s">
        <v>23</v>
      </c>
      <c r="L734" s="6" t="str">
        <f t="shared" si="23"/>
        <v>☕Herbal Tea</v>
      </c>
      <c r="M734" s="36" t="s">
        <v>24</v>
      </c>
      <c r="N734" s="36" t="s">
        <v>28</v>
      </c>
      <c r="O734" s="42">
        <v>-170</v>
      </c>
      <c r="P734" s="42">
        <v>164</v>
      </c>
      <c r="Q734" s="36" t="s">
        <v>277</v>
      </c>
      <c r="R734" s="42">
        <v>130</v>
      </c>
      <c r="S734" s="42">
        <v>-50</v>
      </c>
      <c r="T734" s="42">
        <v>-100</v>
      </c>
      <c r="U734" s="37">
        <v>80</v>
      </c>
      <c r="V734" s="42">
        <v>95</v>
      </c>
      <c r="W734" s="36" t="s">
        <v>27</v>
      </c>
    </row>
    <row r="735" spans="1:23" x14ac:dyDescent="0.35">
      <c r="A735" s="36">
        <v>561</v>
      </c>
      <c r="B735" s="37">
        <v>22</v>
      </c>
      <c r="C735" s="38">
        <v>1</v>
      </c>
      <c r="D735" s="36" t="s">
        <v>467</v>
      </c>
      <c r="E735" s="40">
        <v>41785</v>
      </c>
      <c r="F735" s="41">
        <v>570</v>
      </c>
      <c r="G735" s="21">
        <v>30</v>
      </c>
      <c r="H735" s="36" t="s">
        <v>21</v>
      </c>
      <c r="I735" s="36" t="s">
        <v>31</v>
      </c>
      <c r="J735" s="36" t="str">
        <f t="shared" si="24"/>
        <v>🍃Leaves</v>
      </c>
      <c r="K735" s="36" t="s">
        <v>23</v>
      </c>
      <c r="L735" s="6" t="str">
        <f t="shared" si="23"/>
        <v>☕Herbal Tea</v>
      </c>
      <c r="M735" s="36" t="s">
        <v>24</v>
      </c>
      <c r="N735" s="36" t="s">
        <v>61</v>
      </c>
      <c r="O735" s="42">
        <v>11</v>
      </c>
      <c r="P735" s="42">
        <v>52</v>
      </c>
      <c r="Q735" s="36" t="s">
        <v>34</v>
      </c>
      <c r="R735" s="42">
        <v>10</v>
      </c>
      <c r="S735" s="42">
        <v>20</v>
      </c>
      <c r="T735" s="42">
        <v>10</v>
      </c>
      <c r="U735" s="37">
        <v>30</v>
      </c>
      <c r="V735" s="42">
        <v>19</v>
      </c>
      <c r="W735" s="36" t="s">
        <v>27</v>
      </c>
    </row>
    <row r="736" spans="1:23" x14ac:dyDescent="0.35">
      <c r="A736" s="36">
        <v>631</v>
      </c>
      <c r="B736" s="37">
        <v>245</v>
      </c>
      <c r="C736" s="38">
        <v>64</v>
      </c>
      <c r="D736" s="36" t="s">
        <v>468</v>
      </c>
      <c r="E736" s="40">
        <v>41786</v>
      </c>
      <c r="F736" s="41">
        <v>1704</v>
      </c>
      <c r="G736" s="21">
        <v>331</v>
      </c>
      <c r="H736" s="36" t="s">
        <v>21</v>
      </c>
      <c r="I736" s="36" t="s">
        <v>31</v>
      </c>
      <c r="J736" s="36" t="str">
        <f t="shared" si="24"/>
        <v>🍃Leaves</v>
      </c>
      <c r="K736" s="36" t="s">
        <v>23</v>
      </c>
      <c r="L736" s="6" t="str">
        <f t="shared" si="23"/>
        <v>☕Herbal Tea</v>
      </c>
      <c r="M736" s="36" t="s">
        <v>24</v>
      </c>
      <c r="N736" s="36" t="s">
        <v>25</v>
      </c>
      <c r="O736" s="42">
        <v>204</v>
      </c>
      <c r="P736" s="42">
        <v>576</v>
      </c>
      <c r="Q736" s="36" t="s">
        <v>277</v>
      </c>
      <c r="R736" s="42">
        <v>180</v>
      </c>
      <c r="S736" s="42">
        <v>240</v>
      </c>
      <c r="T736" s="42">
        <v>140</v>
      </c>
      <c r="U736" s="37">
        <v>420</v>
      </c>
      <c r="V736" s="42">
        <v>127</v>
      </c>
      <c r="W736" s="36" t="s">
        <v>27</v>
      </c>
    </row>
    <row r="737" spans="1:23" x14ac:dyDescent="0.35">
      <c r="A737" s="36">
        <v>914</v>
      </c>
      <c r="B737" s="37">
        <v>225</v>
      </c>
      <c r="C737" s="38">
        <v>-36</v>
      </c>
      <c r="D737" s="36" t="s">
        <v>469</v>
      </c>
      <c r="E737" s="40">
        <v>41787</v>
      </c>
      <c r="F737" s="41">
        <v>4742</v>
      </c>
      <c r="G737" s="21">
        <v>-65</v>
      </c>
      <c r="H737" s="36" t="s">
        <v>21</v>
      </c>
      <c r="I737" s="36" t="s">
        <v>31</v>
      </c>
      <c r="J737" s="36" t="str">
        <f t="shared" si="24"/>
        <v>🍃Leaves</v>
      </c>
      <c r="K737" s="36" t="s">
        <v>23</v>
      </c>
      <c r="L737" s="6" t="str">
        <f t="shared" si="23"/>
        <v>☕Herbal Tea</v>
      </c>
      <c r="M737" s="36" t="s">
        <v>24</v>
      </c>
      <c r="N737" s="36" t="s">
        <v>28</v>
      </c>
      <c r="O737" s="42">
        <v>-156</v>
      </c>
      <c r="P737" s="42">
        <v>160</v>
      </c>
      <c r="Q737" s="36" t="s">
        <v>277</v>
      </c>
      <c r="R737" s="42">
        <v>160</v>
      </c>
      <c r="S737" s="42">
        <v>-50</v>
      </c>
      <c r="T737" s="42">
        <v>-120</v>
      </c>
      <c r="U737" s="37">
        <v>110</v>
      </c>
      <c r="V737" s="42">
        <v>91</v>
      </c>
      <c r="W737" s="36" t="s">
        <v>27</v>
      </c>
    </row>
    <row r="738" spans="1:23" x14ac:dyDescent="0.35">
      <c r="A738" s="36">
        <v>607</v>
      </c>
      <c r="B738" s="37">
        <v>294</v>
      </c>
      <c r="C738" s="38">
        <v>99</v>
      </c>
      <c r="D738" s="39">
        <v>41890</v>
      </c>
      <c r="E738" s="40">
        <v>41788</v>
      </c>
      <c r="F738" s="41">
        <v>1727</v>
      </c>
      <c r="G738" s="21">
        <v>453</v>
      </c>
      <c r="H738" s="36" t="s">
        <v>21</v>
      </c>
      <c r="I738" s="36" t="s">
        <v>31</v>
      </c>
      <c r="J738" s="36" t="str">
        <f t="shared" si="24"/>
        <v>🍃Leaves</v>
      </c>
      <c r="K738" s="36" t="s">
        <v>23</v>
      </c>
      <c r="L738" s="6" t="str">
        <f t="shared" si="23"/>
        <v>☕Herbal Tea</v>
      </c>
      <c r="M738" s="36" t="s">
        <v>24</v>
      </c>
      <c r="N738" s="36" t="s">
        <v>25</v>
      </c>
      <c r="O738" s="42">
        <v>309</v>
      </c>
      <c r="P738" s="42">
        <v>747</v>
      </c>
      <c r="Q738" s="36" t="s">
        <v>277</v>
      </c>
      <c r="R738" s="42">
        <v>220</v>
      </c>
      <c r="S738" s="42">
        <v>320</v>
      </c>
      <c r="T738" s="42">
        <v>210</v>
      </c>
      <c r="U738" s="37">
        <v>540</v>
      </c>
      <c r="V738" s="42">
        <v>144</v>
      </c>
      <c r="W738" s="36" t="s">
        <v>27</v>
      </c>
    </row>
    <row r="739" spans="1:23" x14ac:dyDescent="0.35">
      <c r="A739" s="36">
        <v>716</v>
      </c>
      <c r="B739" s="37">
        <v>241</v>
      </c>
      <c r="C739" s="38">
        <v>-39</v>
      </c>
      <c r="D739" s="39">
        <v>41920</v>
      </c>
      <c r="E739" s="40">
        <v>41789</v>
      </c>
      <c r="F739" s="41">
        <v>5121</v>
      </c>
      <c r="G739" s="21">
        <v>-93</v>
      </c>
      <c r="H739" s="36" t="s">
        <v>21</v>
      </c>
      <c r="I739" s="36" t="s">
        <v>31</v>
      </c>
      <c r="J739" s="36" t="str">
        <f t="shared" si="24"/>
        <v>🍃Leaves</v>
      </c>
      <c r="K739" s="36" t="s">
        <v>23</v>
      </c>
      <c r="L739" s="6" t="str">
        <f t="shared" si="23"/>
        <v>☕Herbal Tea</v>
      </c>
      <c r="M739" s="36" t="s">
        <v>24</v>
      </c>
      <c r="N739" s="36" t="s">
        <v>28</v>
      </c>
      <c r="O739" s="42">
        <v>-189</v>
      </c>
      <c r="P739" s="42">
        <v>148</v>
      </c>
      <c r="Q739" s="36" t="s">
        <v>277</v>
      </c>
      <c r="R739" s="42">
        <v>180</v>
      </c>
      <c r="S739" s="42">
        <v>-80</v>
      </c>
      <c r="T739" s="42">
        <v>-150</v>
      </c>
      <c r="U739" s="37">
        <v>100</v>
      </c>
      <c r="V739" s="42">
        <v>96</v>
      </c>
      <c r="W739" s="36" t="s">
        <v>27</v>
      </c>
    </row>
    <row r="740" spans="1:23" x14ac:dyDescent="0.35">
      <c r="A740" s="36">
        <v>904</v>
      </c>
      <c r="B740" s="37">
        <v>22</v>
      </c>
      <c r="C740" s="38">
        <v>-5</v>
      </c>
      <c r="D740" s="36" t="s">
        <v>482</v>
      </c>
      <c r="E740" s="40">
        <v>41790</v>
      </c>
      <c r="F740" s="41">
        <v>573</v>
      </c>
      <c r="G740" s="21">
        <v>29</v>
      </c>
      <c r="H740" s="36" t="s">
        <v>21</v>
      </c>
      <c r="I740" s="36" t="s">
        <v>31</v>
      </c>
      <c r="J740" s="36" t="str">
        <f t="shared" si="24"/>
        <v>🍃Leaves</v>
      </c>
      <c r="K740" s="36" t="s">
        <v>23</v>
      </c>
      <c r="L740" s="6" t="str">
        <f t="shared" si="23"/>
        <v>☕Herbal Tea</v>
      </c>
      <c r="M740" s="36" t="s">
        <v>24</v>
      </c>
      <c r="N740" s="36" t="s">
        <v>61</v>
      </c>
      <c r="O740" s="42">
        <v>15</v>
      </c>
      <c r="P740" s="42">
        <v>54</v>
      </c>
      <c r="Q740" s="36" t="s">
        <v>34</v>
      </c>
      <c r="R740" s="42">
        <v>0</v>
      </c>
      <c r="S740" s="42">
        <v>20</v>
      </c>
      <c r="T740" s="42">
        <v>20</v>
      </c>
      <c r="U740" s="37">
        <v>20</v>
      </c>
      <c r="V740" s="42">
        <v>19</v>
      </c>
      <c r="W740" s="36" t="s">
        <v>27</v>
      </c>
    </row>
    <row r="741" spans="1:23" x14ac:dyDescent="0.35">
      <c r="A741" s="36">
        <v>585</v>
      </c>
      <c r="B741" s="37">
        <v>255</v>
      </c>
      <c r="C741" s="38">
        <v>121</v>
      </c>
      <c r="D741" s="36" t="s">
        <v>483</v>
      </c>
      <c r="E741" s="40">
        <v>41791</v>
      </c>
      <c r="F741" s="41">
        <v>1622</v>
      </c>
      <c r="G741" s="21">
        <v>258</v>
      </c>
      <c r="H741" s="36" t="s">
        <v>21</v>
      </c>
      <c r="I741" s="36" t="s">
        <v>31</v>
      </c>
      <c r="J741" s="36" t="str">
        <f t="shared" si="24"/>
        <v>🍃Leaves</v>
      </c>
      <c r="K741" s="36" t="s">
        <v>23</v>
      </c>
      <c r="L741" s="6" t="str">
        <f t="shared" si="23"/>
        <v>☕Herbal Tea</v>
      </c>
      <c r="M741" s="36" t="s">
        <v>24</v>
      </c>
      <c r="N741" s="36" t="s">
        <v>25</v>
      </c>
      <c r="O741" s="42">
        <v>191</v>
      </c>
      <c r="P741" s="42">
        <v>547</v>
      </c>
      <c r="Q741" s="36" t="s">
        <v>277</v>
      </c>
      <c r="R741" s="42">
        <v>140</v>
      </c>
      <c r="S741" s="42">
        <v>150</v>
      </c>
      <c r="T741" s="42">
        <v>70</v>
      </c>
      <c r="U741" s="37">
        <v>290</v>
      </c>
      <c r="V741" s="42">
        <v>129</v>
      </c>
      <c r="W741" s="36" t="s">
        <v>27</v>
      </c>
    </row>
    <row r="742" spans="1:23" x14ac:dyDescent="0.35">
      <c r="A742" s="36">
        <v>631</v>
      </c>
      <c r="B742" s="37">
        <v>239</v>
      </c>
      <c r="C742" s="38">
        <v>-152</v>
      </c>
      <c r="D742" s="36" t="s">
        <v>484</v>
      </c>
      <c r="E742" s="40">
        <v>41792</v>
      </c>
      <c r="F742" s="41">
        <v>4360</v>
      </c>
      <c r="G742" s="21">
        <v>-75</v>
      </c>
      <c r="H742" s="36" t="s">
        <v>21</v>
      </c>
      <c r="I742" s="36" t="s">
        <v>31</v>
      </c>
      <c r="J742" s="36" t="str">
        <f t="shared" si="24"/>
        <v>🍃Leaves</v>
      </c>
      <c r="K742" s="36" t="s">
        <v>23</v>
      </c>
      <c r="L742" s="6" t="str">
        <f t="shared" si="23"/>
        <v>☕Herbal Tea</v>
      </c>
      <c r="M742" s="36" t="s">
        <v>24</v>
      </c>
      <c r="N742" s="36" t="s">
        <v>28</v>
      </c>
      <c r="O742" s="42">
        <v>-252</v>
      </c>
      <c r="P742" s="42">
        <v>175</v>
      </c>
      <c r="Q742" s="36" t="s">
        <v>277</v>
      </c>
      <c r="R742" s="42">
        <v>130</v>
      </c>
      <c r="S742" s="42">
        <v>-50</v>
      </c>
      <c r="T742" s="42">
        <v>-100</v>
      </c>
      <c r="U742" s="37">
        <v>80</v>
      </c>
      <c r="V742" s="42">
        <v>95</v>
      </c>
      <c r="W742" s="36" t="s">
        <v>27</v>
      </c>
    </row>
    <row r="743" spans="1:23" x14ac:dyDescent="0.35">
      <c r="A743" s="36">
        <v>727</v>
      </c>
      <c r="B743" s="37">
        <v>22</v>
      </c>
      <c r="C743" s="38">
        <v>6</v>
      </c>
      <c r="D743" s="39">
        <v>41799</v>
      </c>
      <c r="E743" s="40">
        <v>41793</v>
      </c>
      <c r="F743" s="41">
        <v>570</v>
      </c>
      <c r="G743" s="21">
        <v>30</v>
      </c>
      <c r="H743" s="36" t="s">
        <v>21</v>
      </c>
      <c r="I743" s="36" t="s">
        <v>31</v>
      </c>
      <c r="J743" s="36" t="str">
        <f t="shared" si="24"/>
        <v>🍃Leaves</v>
      </c>
      <c r="K743" s="36" t="s">
        <v>23</v>
      </c>
      <c r="L743" s="6" t="str">
        <f t="shared" si="23"/>
        <v>☕Herbal Tea</v>
      </c>
      <c r="M743" s="36" t="s">
        <v>24</v>
      </c>
      <c r="N743" s="36" t="s">
        <v>61</v>
      </c>
      <c r="O743" s="42">
        <v>16</v>
      </c>
      <c r="P743" s="42">
        <v>55</v>
      </c>
      <c r="Q743" s="36" t="s">
        <v>34</v>
      </c>
      <c r="R743" s="42">
        <v>10</v>
      </c>
      <c r="S743" s="42">
        <v>20</v>
      </c>
      <c r="T743" s="42">
        <v>10</v>
      </c>
      <c r="U743" s="37">
        <v>30</v>
      </c>
      <c r="V743" s="42">
        <v>19</v>
      </c>
      <c r="W743" s="36" t="s">
        <v>27</v>
      </c>
    </row>
    <row r="744" spans="1:23" x14ac:dyDescent="0.35">
      <c r="A744" s="36">
        <v>585</v>
      </c>
      <c r="B744" s="37">
        <v>245</v>
      </c>
      <c r="C744" s="38">
        <v>163</v>
      </c>
      <c r="D744" s="39">
        <v>41829</v>
      </c>
      <c r="E744" s="40">
        <v>41794</v>
      </c>
      <c r="F744" s="41">
        <v>1704</v>
      </c>
      <c r="G744" s="21">
        <v>331</v>
      </c>
      <c r="H744" s="36" t="s">
        <v>21</v>
      </c>
      <c r="I744" s="36" t="s">
        <v>31</v>
      </c>
      <c r="J744" s="36" t="str">
        <f t="shared" si="24"/>
        <v>🍃Leaves</v>
      </c>
      <c r="K744" s="36" t="s">
        <v>23</v>
      </c>
      <c r="L744" s="6" t="str">
        <f t="shared" si="23"/>
        <v>☕Herbal Tea</v>
      </c>
      <c r="M744" s="36" t="s">
        <v>24</v>
      </c>
      <c r="N744" s="36" t="s">
        <v>25</v>
      </c>
      <c r="O744" s="42">
        <v>303</v>
      </c>
      <c r="P744" s="42">
        <v>614</v>
      </c>
      <c r="Q744" s="36" t="s">
        <v>277</v>
      </c>
      <c r="R744" s="42">
        <v>180</v>
      </c>
      <c r="S744" s="42">
        <v>240</v>
      </c>
      <c r="T744" s="42">
        <v>140</v>
      </c>
      <c r="U744" s="37">
        <v>420</v>
      </c>
      <c r="V744" s="42">
        <v>127</v>
      </c>
      <c r="W744" s="36" t="s">
        <v>27</v>
      </c>
    </row>
    <row r="745" spans="1:23" x14ac:dyDescent="0.35">
      <c r="A745" s="36">
        <v>518</v>
      </c>
      <c r="B745" s="37">
        <v>225</v>
      </c>
      <c r="C745" s="38">
        <v>-112</v>
      </c>
      <c r="D745" s="39">
        <v>41860</v>
      </c>
      <c r="E745" s="40">
        <v>41795</v>
      </c>
      <c r="F745" s="41">
        <v>4742</v>
      </c>
      <c r="G745" s="21">
        <v>-65</v>
      </c>
      <c r="H745" s="36" t="s">
        <v>21</v>
      </c>
      <c r="I745" s="36" t="s">
        <v>31</v>
      </c>
      <c r="J745" s="36" t="str">
        <f t="shared" si="24"/>
        <v>🍃Leaves</v>
      </c>
      <c r="K745" s="36" t="s">
        <v>23</v>
      </c>
      <c r="L745" s="6" t="str">
        <f t="shared" si="23"/>
        <v>☕Herbal Tea</v>
      </c>
      <c r="M745" s="36" t="s">
        <v>24</v>
      </c>
      <c r="N745" s="36" t="s">
        <v>28</v>
      </c>
      <c r="O745" s="42">
        <v>-232</v>
      </c>
      <c r="P745" s="42">
        <v>171</v>
      </c>
      <c r="Q745" s="36" t="s">
        <v>277</v>
      </c>
      <c r="R745" s="42">
        <v>160</v>
      </c>
      <c r="S745" s="42">
        <v>-50</v>
      </c>
      <c r="T745" s="42">
        <v>-120</v>
      </c>
      <c r="U745" s="37">
        <v>110</v>
      </c>
      <c r="V745" s="42">
        <v>91</v>
      </c>
      <c r="W745" s="36" t="s">
        <v>27</v>
      </c>
    </row>
    <row r="746" spans="1:23" x14ac:dyDescent="0.35">
      <c r="A746" s="36">
        <v>631</v>
      </c>
      <c r="B746" s="37">
        <v>294</v>
      </c>
      <c r="C746" s="38">
        <v>249</v>
      </c>
      <c r="D746" s="36" t="s">
        <v>499</v>
      </c>
      <c r="E746" s="40">
        <v>41796</v>
      </c>
      <c r="F746" s="41">
        <v>1727</v>
      </c>
      <c r="G746" s="21">
        <v>453</v>
      </c>
      <c r="H746" s="36" t="s">
        <v>21</v>
      </c>
      <c r="I746" s="36" t="s">
        <v>31</v>
      </c>
      <c r="J746" s="36" t="str">
        <f t="shared" si="24"/>
        <v>🍃Leaves</v>
      </c>
      <c r="K746" s="36" t="s">
        <v>23</v>
      </c>
      <c r="L746" s="6" t="str">
        <f t="shared" si="23"/>
        <v>☕Herbal Tea</v>
      </c>
      <c r="M746" s="36" t="s">
        <v>24</v>
      </c>
      <c r="N746" s="36" t="s">
        <v>25</v>
      </c>
      <c r="O746" s="42">
        <v>459</v>
      </c>
      <c r="P746" s="42">
        <v>796</v>
      </c>
      <c r="Q746" s="36" t="s">
        <v>277</v>
      </c>
      <c r="R746" s="42">
        <v>220</v>
      </c>
      <c r="S746" s="42">
        <v>320</v>
      </c>
      <c r="T746" s="42">
        <v>210</v>
      </c>
      <c r="U746" s="37">
        <v>540</v>
      </c>
      <c r="V746" s="42">
        <v>144</v>
      </c>
      <c r="W746" s="36" t="s">
        <v>27</v>
      </c>
    </row>
    <row r="747" spans="1:23" x14ac:dyDescent="0.35">
      <c r="A747" s="36">
        <v>716</v>
      </c>
      <c r="B747" s="37">
        <v>241</v>
      </c>
      <c r="C747" s="38">
        <v>-130</v>
      </c>
      <c r="D747" s="36" t="s">
        <v>500</v>
      </c>
      <c r="E747" s="40">
        <v>41797</v>
      </c>
      <c r="F747" s="41">
        <v>5121</v>
      </c>
      <c r="G747" s="21">
        <v>-93</v>
      </c>
      <c r="H747" s="36" t="s">
        <v>21</v>
      </c>
      <c r="I747" s="36" t="s">
        <v>31</v>
      </c>
      <c r="J747" s="36" t="str">
        <f t="shared" si="24"/>
        <v>🍃Leaves</v>
      </c>
      <c r="K747" s="36" t="s">
        <v>23</v>
      </c>
      <c r="L747" s="6" t="str">
        <f t="shared" si="23"/>
        <v>☕Herbal Tea</v>
      </c>
      <c r="M747" s="36" t="s">
        <v>24</v>
      </c>
      <c r="N747" s="36" t="s">
        <v>28</v>
      </c>
      <c r="O747" s="42">
        <v>-280</v>
      </c>
      <c r="P747" s="42">
        <v>158</v>
      </c>
      <c r="Q747" s="36" t="s">
        <v>277</v>
      </c>
      <c r="R747" s="42">
        <v>180</v>
      </c>
      <c r="S747" s="42">
        <v>-80</v>
      </c>
      <c r="T747" s="42">
        <v>-150</v>
      </c>
      <c r="U747" s="37">
        <v>100</v>
      </c>
      <c r="V747" s="42">
        <v>96</v>
      </c>
      <c r="W747" s="36" t="s">
        <v>27</v>
      </c>
    </row>
    <row r="748" spans="1:23" x14ac:dyDescent="0.35">
      <c r="A748" s="36">
        <v>719</v>
      </c>
      <c r="B748" s="37">
        <v>161</v>
      </c>
      <c r="C748" s="38">
        <v>-18</v>
      </c>
      <c r="D748" s="39">
        <v>41739</v>
      </c>
      <c r="E748" s="40">
        <v>41798</v>
      </c>
      <c r="F748" s="41">
        <v>1267</v>
      </c>
      <c r="G748" s="21">
        <v>161</v>
      </c>
      <c r="H748" s="36" t="s">
        <v>21</v>
      </c>
      <c r="I748" s="36" t="s">
        <v>22</v>
      </c>
      <c r="J748" s="36" t="str">
        <f t="shared" si="24"/>
        <v>🍃Leaves</v>
      </c>
      <c r="K748" s="36" t="s">
        <v>23</v>
      </c>
      <c r="L748" s="6" t="str">
        <f t="shared" si="23"/>
        <v>☕Herbal Tea</v>
      </c>
      <c r="M748" s="36" t="s">
        <v>24</v>
      </c>
      <c r="N748" s="36" t="s">
        <v>61</v>
      </c>
      <c r="O748" s="42">
        <v>92</v>
      </c>
      <c r="P748" s="42">
        <v>322</v>
      </c>
      <c r="Q748" s="36" t="s">
        <v>26</v>
      </c>
      <c r="R748" s="42">
        <v>120</v>
      </c>
      <c r="S748" s="42">
        <v>140</v>
      </c>
      <c r="T748" s="42">
        <v>110</v>
      </c>
      <c r="U748" s="37">
        <v>260</v>
      </c>
      <c r="V748" s="42">
        <v>69</v>
      </c>
      <c r="W748" s="36" t="s">
        <v>27</v>
      </c>
    </row>
    <row r="749" spans="1:23" x14ac:dyDescent="0.35">
      <c r="A749" s="36">
        <v>708</v>
      </c>
      <c r="B749" s="37">
        <v>123</v>
      </c>
      <c r="C749" s="38">
        <v>-7</v>
      </c>
      <c r="D749" s="39">
        <v>41769</v>
      </c>
      <c r="E749" s="40">
        <v>41799</v>
      </c>
      <c r="F749" s="41">
        <v>915</v>
      </c>
      <c r="G749" s="21">
        <v>179</v>
      </c>
      <c r="H749" s="36" t="s">
        <v>21</v>
      </c>
      <c r="I749" s="36" t="s">
        <v>22</v>
      </c>
      <c r="J749" s="36" t="str">
        <f t="shared" si="24"/>
        <v>🍃Leaves</v>
      </c>
      <c r="K749" s="36" t="s">
        <v>23</v>
      </c>
      <c r="L749" s="6" t="str">
        <f t="shared" si="23"/>
        <v>☕Herbal Tea</v>
      </c>
      <c r="M749" s="36" t="s">
        <v>24</v>
      </c>
      <c r="N749" s="36" t="s">
        <v>61</v>
      </c>
      <c r="O749" s="42">
        <v>133</v>
      </c>
      <c r="P749" s="42">
        <v>302</v>
      </c>
      <c r="Q749" s="36" t="s">
        <v>81</v>
      </c>
      <c r="R749" s="42">
        <v>90</v>
      </c>
      <c r="S749" s="42">
        <v>150</v>
      </c>
      <c r="T749" s="42">
        <v>140</v>
      </c>
      <c r="U749" s="37">
        <v>240</v>
      </c>
      <c r="V749" s="42">
        <v>46</v>
      </c>
      <c r="W749" s="36" t="s">
        <v>27</v>
      </c>
    </row>
    <row r="750" spans="1:23" x14ac:dyDescent="0.35">
      <c r="A750" s="36">
        <v>815</v>
      </c>
      <c r="B750" s="37">
        <v>108</v>
      </c>
      <c r="C750" s="38">
        <v>-4</v>
      </c>
      <c r="D750" s="39">
        <v>41800</v>
      </c>
      <c r="E750" s="40">
        <v>41800</v>
      </c>
      <c r="F750" s="41">
        <v>971</v>
      </c>
      <c r="G750" s="21">
        <v>157</v>
      </c>
      <c r="H750" s="36" t="s">
        <v>21</v>
      </c>
      <c r="I750" s="36" t="s">
        <v>22</v>
      </c>
      <c r="J750" s="36" t="str">
        <f t="shared" si="24"/>
        <v>🍃Leaves</v>
      </c>
      <c r="K750" s="36" t="s">
        <v>23</v>
      </c>
      <c r="L750" s="6" t="str">
        <f t="shared" si="23"/>
        <v>☕Herbal Tea</v>
      </c>
      <c r="M750" s="36" t="s">
        <v>24</v>
      </c>
      <c r="N750" s="36" t="s">
        <v>28</v>
      </c>
      <c r="O750" s="42">
        <v>116</v>
      </c>
      <c r="P750" s="42">
        <v>265</v>
      </c>
      <c r="Q750" s="36" t="s">
        <v>81</v>
      </c>
      <c r="R750" s="42">
        <v>80</v>
      </c>
      <c r="S750" s="42">
        <v>130</v>
      </c>
      <c r="T750" s="42">
        <v>120</v>
      </c>
      <c r="U750" s="37">
        <v>210</v>
      </c>
      <c r="V750" s="42">
        <v>41</v>
      </c>
      <c r="W750" s="36" t="s">
        <v>27</v>
      </c>
    </row>
    <row r="751" spans="1:23" x14ac:dyDescent="0.35">
      <c r="A751" s="36">
        <v>712</v>
      </c>
      <c r="B751" s="37">
        <v>257</v>
      </c>
      <c r="C751" s="38">
        <v>14</v>
      </c>
      <c r="D751" s="36" t="s">
        <v>513</v>
      </c>
      <c r="E751" s="40">
        <v>41801</v>
      </c>
      <c r="F751" s="41">
        <v>1662</v>
      </c>
      <c r="G751" s="21">
        <v>341</v>
      </c>
      <c r="H751" s="36" t="s">
        <v>39</v>
      </c>
      <c r="I751" s="36" t="s">
        <v>22</v>
      </c>
      <c r="J751" s="36" t="str">
        <f t="shared" si="24"/>
        <v>🍃Leaves</v>
      </c>
      <c r="K751" s="36" t="s">
        <v>23</v>
      </c>
      <c r="L751" s="6" t="str">
        <f t="shared" si="23"/>
        <v>☕Herbal Tea</v>
      </c>
      <c r="M751" s="36" t="s">
        <v>24</v>
      </c>
      <c r="N751" s="36" t="s">
        <v>61</v>
      </c>
      <c r="O751" s="42">
        <v>224</v>
      </c>
      <c r="P751" s="42">
        <v>598</v>
      </c>
      <c r="Q751" s="36" t="s">
        <v>43</v>
      </c>
      <c r="R751" s="42">
        <v>200</v>
      </c>
      <c r="S751" s="42">
        <v>280</v>
      </c>
      <c r="T751" s="42">
        <v>210</v>
      </c>
      <c r="U751" s="37">
        <v>480</v>
      </c>
      <c r="V751" s="42">
        <v>117</v>
      </c>
      <c r="W751" s="36" t="s">
        <v>27</v>
      </c>
    </row>
    <row r="752" spans="1:23" x14ac:dyDescent="0.35">
      <c r="A752" s="36">
        <v>641</v>
      </c>
      <c r="B752" s="37">
        <v>122</v>
      </c>
      <c r="C752" s="38">
        <v>-16</v>
      </c>
      <c r="D752" s="36" t="s">
        <v>514</v>
      </c>
      <c r="E752" s="40">
        <v>41802</v>
      </c>
      <c r="F752" s="41">
        <v>789</v>
      </c>
      <c r="G752" s="21">
        <v>176</v>
      </c>
      <c r="H752" s="36" t="s">
        <v>39</v>
      </c>
      <c r="I752" s="36" t="s">
        <v>22</v>
      </c>
      <c r="J752" s="36" t="str">
        <f t="shared" si="24"/>
        <v>🍃Leaves</v>
      </c>
      <c r="K752" s="36" t="s">
        <v>23</v>
      </c>
      <c r="L752" s="6" t="str">
        <f t="shared" si="23"/>
        <v>☕Herbal Tea</v>
      </c>
      <c r="M752" s="36" t="s">
        <v>24</v>
      </c>
      <c r="N752" s="36" t="s">
        <v>25</v>
      </c>
      <c r="O752" s="42">
        <v>114</v>
      </c>
      <c r="P752" s="42">
        <v>298</v>
      </c>
      <c r="Q752" s="36" t="s">
        <v>43</v>
      </c>
      <c r="R752" s="42">
        <v>90</v>
      </c>
      <c r="S752" s="42">
        <v>150</v>
      </c>
      <c r="T752" s="42">
        <v>130</v>
      </c>
      <c r="U752" s="37">
        <v>240</v>
      </c>
      <c r="V752" s="42">
        <v>62</v>
      </c>
      <c r="W752" s="36" t="s">
        <v>27</v>
      </c>
    </row>
    <row r="753" spans="1:23" x14ac:dyDescent="0.35">
      <c r="A753" s="36">
        <v>573</v>
      </c>
      <c r="B753" s="37">
        <v>86</v>
      </c>
      <c r="C753" s="38">
        <v>-36</v>
      </c>
      <c r="D753" s="36" t="s">
        <v>515</v>
      </c>
      <c r="E753" s="40">
        <v>41803</v>
      </c>
      <c r="F753" s="41">
        <v>1698</v>
      </c>
      <c r="G753" s="21">
        <v>23</v>
      </c>
      <c r="H753" s="36" t="s">
        <v>39</v>
      </c>
      <c r="I753" s="36" t="s">
        <v>22</v>
      </c>
      <c r="J753" s="36" t="str">
        <f t="shared" si="24"/>
        <v>🍃Leaves</v>
      </c>
      <c r="K753" s="36" t="s">
        <v>23</v>
      </c>
      <c r="L753" s="6" t="str">
        <f t="shared" si="23"/>
        <v>☕Herbal Tea</v>
      </c>
      <c r="M753" s="36" t="s">
        <v>24</v>
      </c>
      <c r="N753" s="36" t="s">
        <v>25</v>
      </c>
      <c r="O753" s="42">
        <v>-26</v>
      </c>
      <c r="P753" s="42">
        <v>109</v>
      </c>
      <c r="Q753" s="36" t="s">
        <v>62</v>
      </c>
      <c r="R753" s="42">
        <v>60</v>
      </c>
      <c r="S753" s="42">
        <v>20</v>
      </c>
      <c r="T753" s="42">
        <v>10</v>
      </c>
      <c r="U753" s="37">
        <v>80</v>
      </c>
      <c r="V753" s="42">
        <v>49</v>
      </c>
      <c r="W753" s="36" t="s">
        <v>27</v>
      </c>
    </row>
    <row r="754" spans="1:23" x14ac:dyDescent="0.35">
      <c r="A754" s="36">
        <v>970</v>
      </c>
      <c r="B754" s="37">
        <v>181</v>
      </c>
      <c r="C754" s="38">
        <v>7</v>
      </c>
      <c r="D754" s="36" t="s">
        <v>528</v>
      </c>
      <c r="E754" s="40">
        <v>41804</v>
      </c>
      <c r="F754" s="41">
        <v>1283</v>
      </c>
      <c r="G754" s="21">
        <v>182</v>
      </c>
      <c r="H754" s="36" t="s">
        <v>21</v>
      </c>
      <c r="I754" s="36" t="s">
        <v>22</v>
      </c>
      <c r="J754" s="36" t="str">
        <f t="shared" si="24"/>
        <v>🍃Leaves</v>
      </c>
      <c r="K754" s="36" t="s">
        <v>23</v>
      </c>
      <c r="L754" s="6" t="str">
        <f t="shared" si="23"/>
        <v>☕Herbal Tea</v>
      </c>
      <c r="M754" s="36" t="s">
        <v>24</v>
      </c>
      <c r="N754" s="36" t="s">
        <v>61</v>
      </c>
      <c r="O754" s="42">
        <v>107</v>
      </c>
      <c r="P754" s="42">
        <v>363</v>
      </c>
      <c r="Q754" s="36" t="s">
        <v>26</v>
      </c>
      <c r="R754" s="42">
        <v>170</v>
      </c>
      <c r="S754" s="42">
        <v>160</v>
      </c>
      <c r="T754" s="42">
        <v>100</v>
      </c>
      <c r="U754" s="37">
        <v>330</v>
      </c>
      <c r="V754" s="42">
        <v>75</v>
      </c>
      <c r="W754" s="36" t="s">
        <v>27</v>
      </c>
    </row>
    <row r="755" spans="1:23" x14ac:dyDescent="0.35">
      <c r="A755" s="36">
        <v>312</v>
      </c>
      <c r="B755" s="37">
        <v>118</v>
      </c>
      <c r="C755" s="38">
        <v>17</v>
      </c>
      <c r="D755" s="39">
        <v>41650</v>
      </c>
      <c r="E755" s="40">
        <v>41805</v>
      </c>
      <c r="F755" s="41">
        <v>930</v>
      </c>
      <c r="G755" s="21">
        <v>172</v>
      </c>
      <c r="H755" s="36" t="s">
        <v>21</v>
      </c>
      <c r="I755" s="36" t="s">
        <v>22</v>
      </c>
      <c r="J755" s="36" t="str">
        <f t="shared" si="24"/>
        <v>🍃Leaves</v>
      </c>
      <c r="K755" s="36" t="s">
        <v>23</v>
      </c>
      <c r="L755" s="6" t="str">
        <f t="shared" si="23"/>
        <v>☕Herbal Tea</v>
      </c>
      <c r="M755" s="36" t="s">
        <v>24</v>
      </c>
      <c r="N755" s="36" t="s">
        <v>61</v>
      </c>
      <c r="O755" s="42">
        <v>127</v>
      </c>
      <c r="P755" s="42">
        <v>290</v>
      </c>
      <c r="Q755" s="36" t="s">
        <v>81</v>
      </c>
      <c r="R755" s="42">
        <v>110</v>
      </c>
      <c r="S755" s="42">
        <v>150</v>
      </c>
      <c r="T755" s="42">
        <v>110</v>
      </c>
      <c r="U755" s="37">
        <v>260</v>
      </c>
      <c r="V755" s="42">
        <v>45</v>
      </c>
      <c r="W755" s="36" t="s">
        <v>27</v>
      </c>
    </row>
    <row r="756" spans="1:23" x14ac:dyDescent="0.35">
      <c r="A756" s="36">
        <v>630</v>
      </c>
      <c r="B756" s="37">
        <v>81</v>
      </c>
      <c r="C756" s="38">
        <v>4</v>
      </c>
      <c r="D756" s="39">
        <v>41681</v>
      </c>
      <c r="E756" s="40">
        <v>41806</v>
      </c>
      <c r="F756" s="41">
        <v>984</v>
      </c>
      <c r="G756" s="21">
        <v>117</v>
      </c>
      <c r="H756" s="36" t="s">
        <v>21</v>
      </c>
      <c r="I756" s="36" t="s">
        <v>22</v>
      </c>
      <c r="J756" s="36" t="str">
        <f t="shared" si="24"/>
        <v>🍃Leaves</v>
      </c>
      <c r="K756" s="36" t="s">
        <v>23</v>
      </c>
      <c r="L756" s="6" t="str">
        <f t="shared" si="23"/>
        <v>☕Herbal Tea</v>
      </c>
      <c r="M756" s="36" t="s">
        <v>24</v>
      </c>
      <c r="N756" s="36" t="s">
        <v>28</v>
      </c>
      <c r="O756" s="42">
        <v>84</v>
      </c>
      <c r="P756" s="42">
        <v>198</v>
      </c>
      <c r="Q756" s="36" t="s">
        <v>81</v>
      </c>
      <c r="R756" s="42">
        <v>70</v>
      </c>
      <c r="S756" s="42">
        <v>110</v>
      </c>
      <c r="T756" s="42">
        <v>80</v>
      </c>
      <c r="U756" s="37">
        <v>180</v>
      </c>
      <c r="V756" s="42">
        <v>33</v>
      </c>
      <c r="W756" s="36" t="s">
        <v>27</v>
      </c>
    </row>
    <row r="757" spans="1:23" x14ac:dyDescent="0.35">
      <c r="A757" s="36">
        <v>712</v>
      </c>
      <c r="B757" s="37">
        <v>228</v>
      </c>
      <c r="C757" s="38">
        <v>16</v>
      </c>
      <c r="D757" s="36" t="s">
        <v>530</v>
      </c>
      <c r="E757" s="40">
        <v>41807</v>
      </c>
      <c r="F757" s="41">
        <v>1691</v>
      </c>
      <c r="G757" s="21">
        <v>304</v>
      </c>
      <c r="H757" s="36" t="s">
        <v>39</v>
      </c>
      <c r="I757" s="36" t="s">
        <v>22</v>
      </c>
      <c r="J757" s="36" t="str">
        <f t="shared" si="24"/>
        <v>🍃Leaves</v>
      </c>
      <c r="K757" s="36" t="s">
        <v>23</v>
      </c>
      <c r="L757" s="6" t="str">
        <f t="shared" si="23"/>
        <v>☕Herbal Tea</v>
      </c>
      <c r="M757" s="36" t="s">
        <v>24</v>
      </c>
      <c r="N757" s="36" t="s">
        <v>61</v>
      </c>
      <c r="O757" s="42">
        <v>196</v>
      </c>
      <c r="P757" s="42">
        <v>532</v>
      </c>
      <c r="Q757" s="36" t="s">
        <v>43</v>
      </c>
      <c r="R757" s="42">
        <v>210</v>
      </c>
      <c r="S757" s="42">
        <v>280</v>
      </c>
      <c r="T757" s="42">
        <v>180</v>
      </c>
      <c r="U757" s="37">
        <v>490</v>
      </c>
      <c r="V757" s="42">
        <v>108</v>
      </c>
      <c r="W757" s="36" t="s">
        <v>27</v>
      </c>
    </row>
    <row r="758" spans="1:23" x14ac:dyDescent="0.35">
      <c r="A758" s="36">
        <v>712</v>
      </c>
      <c r="B758" s="37">
        <v>113</v>
      </c>
      <c r="C758" s="38">
        <v>7</v>
      </c>
      <c r="D758" s="36" t="s">
        <v>531</v>
      </c>
      <c r="E758" s="40">
        <v>41808</v>
      </c>
      <c r="F758" s="41">
        <v>803</v>
      </c>
      <c r="G758" s="21">
        <v>165</v>
      </c>
      <c r="H758" s="36" t="s">
        <v>39</v>
      </c>
      <c r="I758" s="36" t="s">
        <v>22</v>
      </c>
      <c r="J758" s="36" t="str">
        <f t="shared" si="24"/>
        <v>🍃Leaves</v>
      </c>
      <c r="K758" s="36" t="s">
        <v>23</v>
      </c>
      <c r="L758" s="6" t="str">
        <f t="shared" si="23"/>
        <v>☕Herbal Tea</v>
      </c>
      <c r="M758" s="36" t="s">
        <v>24</v>
      </c>
      <c r="N758" s="36" t="s">
        <v>25</v>
      </c>
      <c r="O758" s="42">
        <v>107</v>
      </c>
      <c r="P758" s="42">
        <v>278</v>
      </c>
      <c r="Q758" s="36" t="s">
        <v>43</v>
      </c>
      <c r="R758" s="42">
        <v>100</v>
      </c>
      <c r="S758" s="42">
        <v>150</v>
      </c>
      <c r="T758" s="42">
        <v>100</v>
      </c>
      <c r="U758" s="37">
        <v>250</v>
      </c>
      <c r="V758" s="42">
        <v>58</v>
      </c>
      <c r="W758" s="36" t="s">
        <v>27</v>
      </c>
    </row>
    <row r="759" spans="1:23" x14ac:dyDescent="0.35">
      <c r="A759" s="36">
        <v>303</v>
      </c>
      <c r="B759" s="37">
        <v>153</v>
      </c>
      <c r="C759" s="38">
        <v>7</v>
      </c>
      <c r="D759" s="36" t="s">
        <v>543</v>
      </c>
      <c r="E759" s="40">
        <v>41809</v>
      </c>
      <c r="F759" s="41">
        <v>1319</v>
      </c>
      <c r="G759" s="21">
        <v>153</v>
      </c>
      <c r="H759" s="36" t="s">
        <v>21</v>
      </c>
      <c r="I759" s="36" t="s">
        <v>22</v>
      </c>
      <c r="J759" s="36" t="str">
        <f t="shared" si="24"/>
        <v>🍃Leaves</v>
      </c>
      <c r="K759" s="36" t="s">
        <v>23</v>
      </c>
      <c r="L759" s="6" t="str">
        <f t="shared" si="23"/>
        <v>☕Herbal Tea</v>
      </c>
      <c r="M759" s="36" t="s">
        <v>24</v>
      </c>
      <c r="N759" s="36" t="s">
        <v>61</v>
      </c>
      <c r="O759" s="42">
        <v>87</v>
      </c>
      <c r="P759" s="42">
        <v>306</v>
      </c>
      <c r="Q759" s="36" t="s">
        <v>26</v>
      </c>
      <c r="R759" s="42">
        <v>140</v>
      </c>
      <c r="S759" s="42">
        <v>140</v>
      </c>
      <c r="T759" s="42">
        <v>80</v>
      </c>
      <c r="U759" s="37">
        <v>280</v>
      </c>
      <c r="V759" s="42">
        <v>66</v>
      </c>
      <c r="W759" s="36" t="s">
        <v>27</v>
      </c>
    </row>
    <row r="760" spans="1:23" x14ac:dyDescent="0.35">
      <c r="A760" s="36">
        <v>309</v>
      </c>
      <c r="B760" s="37">
        <v>123</v>
      </c>
      <c r="C760" s="38">
        <v>3</v>
      </c>
      <c r="D760" s="36" t="s">
        <v>544</v>
      </c>
      <c r="E760" s="40">
        <v>41810</v>
      </c>
      <c r="F760" s="41">
        <v>959</v>
      </c>
      <c r="G760" s="21">
        <v>179</v>
      </c>
      <c r="H760" s="36" t="s">
        <v>21</v>
      </c>
      <c r="I760" s="36" t="s">
        <v>22</v>
      </c>
      <c r="J760" s="36" t="str">
        <f t="shared" si="24"/>
        <v>🍃Leaves</v>
      </c>
      <c r="K760" s="36" t="s">
        <v>23</v>
      </c>
      <c r="L760" s="6" t="str">
        <f t="shared" si="23"/>
        <v>☕Herbal Tea</v>
      </c>
      <c r="M760" s="36" t="s">
        <v>24</v>
      </c>
      <c r="N760" s="36" t="s">
        <v>61</v>
      </c>
      <c r="O760" s="42">
        <v>133</v>
      </c>
      <c r="P760" s="42">
        <v>302</v>
      </c>
      <c r="Q760" s="36" t="s">
        <v>81</v>
      </c>
      <c r="R760" s="42">
        <v>110</v>
      </c>
      <c r="S760" s="42">
        <v>170</v>
      </c>
      <c r="T760" s="42">
        <v>130</v>
      </c>
      <c r="U760" s="37">
        <v>280</v>
      </c>
      <c r="V760" s="42">
        <v>46</v>
      </c>
      <c r="W760" s="36" t="s">
        <v>27</v>
      </c>
    </row>
    <row r="761" spans="1:23" x14ac:dyDescent="0.35">
      <c r="A761" s="36">
        <v>630</v>
      </c>
      <c r="B761" s="37">
        <v>86</v>
      </c>
      <c r="C761" s="38">
        <v>8</v>
      </c>
      <c r="D761" s="36" t="s">
        <v>545</v>
      </c>
      <c r="E761" s="40">
        <v>41811</v>
      </c>
      <c r="F761" s="41">
        <v>1003</v>
      </c>
      <c r="G761" s="21">
        <v>124</v>
      </c>
      <c r="H761" s="36" t="s">
        <v>21</v>
      </c>
      <c r="I761" s="36" t="s">
        <v>22</v>
      </c>
      <c r="J761" s="36" t="str">
        <f t="shared" si="24"/>
        <v>🍃Leaves</v>
      </c>
      <c r="K761" s="36" t="s">
        <v>23</v>
      </c>
      <c r="L761" s="6" t="str">
        <f t="shared" si="23"/>
        <v>☕Herbal Tea</v>
      </c>
      <c r="M761" s="36" t="s">
        <v>24</v>
      </c>
      <c r="N761" s="36" t="s">
        <v>28</v>
      </c>
      <c r="O761" s="42">
        <v>88</v>
      </c>
      <c r="P761" s="42">
        <v>210</v>
      </c>
      <c r="Q761" s="36" t="s">
        <v>81</v>
      </c>
      <c r="R761" s="42">
        <v>80</v>
      </c>
      <c r="S761" s="42">
        <v>110</v>
      </c>
      <c r="T761" s="42">
        <v>80</v>
      </c>
      <c r="U761" s="37">
        <v>190</v>
      </c>
      <c r="V761" s="42">
        <v>36</v>
      </c>
      <c r="W761" s="36" t="s">
        <v>27</v>
      </c>
    </row>
    <row r="762" spans="1:23" x14ac:dyDescent="0.35">
      <c r="A762" s="36">
        <v>641</v>
      </c>
      <c r="B762" s="37">
        <v>247</v>
      </c>
      <c r="C762" s="38">
        <v>16</v>
      </c>
      <c r="D762" s="39">
        <v>41894</v>
      </c>
      <c r="E762" s="40">
        <v>41812</v>
      </c>
      <c r="F762" s="41">
        <v>1744</v>
      </c>
      <c r="G762" s="21">
        <v>329</v>
      </c>
      <c r="H762" s="36" t="s">
        <v>39</v>
      </c>
      <c r="I762" s="36" t="s">
        <v>22</v>
      </c>
      <c r="J762" s="36" t="str">
        <f t="shared" si="24"/>
        <v>🍃Leaves</v>
      </c>
      <c r="K762" s="36" t="s">
        <v>23</v>
      </c>
      <c r="L762" s="6" t="str">
        <f t="shared" si="23"/>
        <v>☕Herbal Tea</v>
      </c>
      <c r="M762" s="36" t="s">
        <v>24</v>
      </c>
      <c r="N762" s="36" t="s">
        <v>61</v>
      </c>
      <c r="O762" s="42">
        <v>216</v>
      </c>
      <c r="P762" s="42">
        <v>576</v>
      </c>
      <c r="Q762" s="36" t="s">
        <v>43</v>
      </c>
      <c r="R762" s="42">
        <v>230</v>
      </c>
      <c r="S762" s="42">
        <v>300</v>
      </c>
      <c r="T762" s="42">
        <v>200</v>
      </c>
      <c r="U762" s="37">
        <v>530</v>
      </c>
      <c r="V762" s="42">
        <v>113</v>
      </c>
      <c r="W762" s="36" t="s">
        <v>27</v>
      </c>
    </row>
    <row r="763" spans="1:23" x14ac:dyDescent="0.35">
      <c r="A763" s="36">
        <v>319</v>
      </c>
      <c r="B763" s="37">
        <v>127</v>
      </c>
      <c r="C763" s="38">
        <v>3</v>
      </c>
      <c r="D763" s="39">
        <v>41924</v>
      </c>
      <c r="E763" s="40">
        <v>41813</v>
      </c>
      <c r="F763" s="41">
        <v>830</v>
      </c>
      <c r="G763" s="21">
        <v>185</v>
      </c>
      <c r="H763" s="36" t="s">
        <v>39</v>
      </c>
      <c r="I763" s="36" t="s">
        <v>22</v>
      </c>
      <c r="J763" s="36" t="str">
        <f t="shared" si="24"/>
        <v>🍃Leaves</v>
      </c>
      <c r="K763" s="36" t="s">
        <v>23</v>
      </c>
      <c r="L763" s="6" t="str">
        <f t="shared" si="23"/>
        <v>☕Herbal Tea</v>
      </c>
      <c r="M763" s="36" t="s">
        <v>24</v>
      </c>
      <c r="N763" s="36" t="s">
        <v>25</v>
      </c>
      <c r="O763" s="42">
        <v>123</v>
      </c>
      <c r="P763" s="42">
        <v>312</v>
      </c>
      <c r="Q763" s="36" t="s">
        <v>43</v>
      </c>
      <c r="R763" s="42">
        <v>120</v>
      </c>
      <c r="S763" s="42">
        <v>170</v>
      </c>
      <c r="T763" s="42">
        <v>120</v>
      </c>
      <c r="U763" s="37">
        <v>290</v>
      </c>
      <c r="V763" s="42">
        <v>62</v>
      </c>
      <c r="W763" s="36" t="s">
        <v>27</v>
      </c>
    </row>
    <row r="764" spans="1:23" x14ac:dyDescent="0.35">
      <c r="A764" s="36">
        <v>720</v>
      </c>
      <c r="B764" s="37">
        <v>161</v>
      </c>
      <c r="C764" s="38">
        <v>27</v>
      </c>
      <c r="D764" s="36" t="s">
        <v>558</v>
      </c>
      <c r="E764" s="40">
        <v>41814</v>
      </c>
      <c r="F764" s="41">
        <v>1267</v>
      </c>
      <c r="G764" s="21">
        <v>161</v>
      </c>
      <c r="H764" s="36" t="s">
        <v>21</v>
      </c>
      <c r="I764" s="36" t="s">
        <v>22</v>
      </c>
      <c r="J764" s="36" t="str">
        <f t="shared" si="24"/>
        <v>🍃Leaves</v>
      </c>
      <c r="K764" s="36" t="s">
        <v>23</v>
      </c>
      <c r="L764" s="6" t="str">
        <f t="shared" si="23"/>
        <v>☕Herbal Tea</v>
      </c>
      <c r="M764" s="36" t="s">
        <v>24</v>
      </c>
      <c r="N764" s="36" t="s">
        <v>61</v>
      </c>
      <c r="O764" s="42">
        <v>137</v>
      </c>
      <c r="P764" s="42">
        <v>343</v>
      </c>
      <c r="Q764" s="36" t="s">
        <v>26</v>
      </c>
      <c r="R764" s="42">
        <v>120</v>
      </c>
      <c r="S764" s="42">
        <v>140</v>
      </c>
      <c r="T764" s="42">
        <v>110</v>
      </c>
      <c r="U764" s="37">
        <v>260</v>
      </c>
      <c r="V764" s="42">
        <v>69</v>
      </c>
      <c r="W764" s="36" t="s">
        <v>27</v>
      </c>
    </row>
    <row r="765" spans="1:23" x14ac:dyDescent="0.35">
      <c r="A765" s="36">
        <v>708</v>
      </c>
      <c r="B765" s="37">
        <v>123</v>
      </c>
      <c r="C765" s="38">
        <v>57</v>
      </c>
      <c r="D765" s="36" t="s">
        <v>559</v>
      </c>
      <c r="E765" s="40">
        <v>41815</v>
      </c>
      <c r="F765" s="41">
        <v>915</v>
      </c>
      <c r="G765" s="21">
        <v>179</v>
      </c>
      <c r="H765" s="36" t="s">
        <v>21</v>
      </c>
      <c r="I765" s="36" t="s">
        <v>22</v>
      </c>
      <c r="J765" s="36" t="str">
        <f t="shared" si="24"/>
        <v>🍃Leaves</v>
      </c>
      <c r="K765" s="36" t="s">
        <v>23</v>
      </c>
      <c r="L765" s="6" t="str">
        <f t="shared" si="23"/>
        <v>☕Herbal Tea</v>
      </c>
      <c r="M765" s="36" t="s">
        <v>24</v>
      </c>
      <c r="N765" s="36" t="s">
        <v>61</v>
      </c>
      <c r="O765" s="42">
        <v>197</v>
      </c>
      <c r="P765" s="42">
        <v>322</v>
      </c>
      <c r="Q765" s="36" t="s">
        <v>81</v>
      </c>
      <c r="R765" s="42">
        <v>90</v>
      </c>
      <c r="S765" s="42">
        <v>150</v>
      </c>
      <c r="T765" s="42">
        <v>140</v>
      </c>
      <c r="U765" s="37">
        <v>240</v>
      </c>
      <c r="V765" s="42">
        <v>46</v>
      </c>
      <c r="W765" s="36" t="s">
        <v>27</v>
      </c>
    </row>
    <row r="766" spans="1:23" x14ac:dyDescent="0.35">
      <c r="A766" s="36">
        <v>815</v>
      </c>
      <c r="B766" s="37">
        <v>108</v>
      </c>
      <c r="C766" s="38">
        <v>52</v>
      </c>
      <c r="D766" s="36" t="s">
        <v>560</v>
      </c>
      <c r="E766" s="40">
        <v>41816</v>
      </c>
      <c r="F766" s="41">
        <v>971</v>
      </c>
      <c r="G766" s="21">
        <v>157</v>
      </c>
      <c r="H766" s="36" t="s">
        <v>21</v>
      </c>
      <c r="I766" s="36" t="s">
        <v>22</v>
      </c>
      <c r="J766" s="36" t="str">
        <f t="shared" si="24"/>
        <v>🍃Leaves</v>
      </c>
      <c r="K766" s="36" t="s">
        <v>23</v>
      </c>
      <c r="L766" s="6" t="str">
        <f t="shared" si="23"/>
        <v>☕Herbal Tea</v>
      </c>
      <c r="M766" s="36" t="s">
        <v>24</v>
      </c>
      <c r="N766" s="36" t="s">
        <v>28</v>
      </c>
      <c r="O766" s="42">
        <v>172</v>
      </c>
      <c r="P766" s="42">
        <v>282</v>
      </c>
      <c r="Q766" s="36" t="s">
        <v>81</v>
      </c>
      <c r="R766" s="42">
        <v>80</v>
      </c>
      <c r="S766" s="42">
        <v>130</v>
      </c>
      <c r="T766" s="42">
        <v>120</v>
      </c>
      <c r="U766" s="37">
        <v>210</v>
      </c>
      <c r="V766" s="42">
        <v>41</v>
      </c>
      <c r="W766" s="36" t="s">
        <v>27</v>
      </c>
    </row>
    <row r="767" spans="1:23" x14ac:dyDescent="0.35">
      <c r="A767" s="36">
        <v>319</v>
      </c>
      <c r="B767" s="37">
        <v>257</v>
      </c>
      <c r="C767" s="38">
        <v>122</v>
      </c>
      <c r="D767" s="39">
        <v>42125</v>
      </c>
      <c r="E767" s="40">
        <v>42110</v>
      </c>
      <c r="F767" s="41">
        <v>1662</v>
      </c>
      <c r="G767" s="21">
        <v>341</v>
      </c>
      <c r="H767" s="36" t="s">
        <v>39</v>
      </c>
      <c r="I767" s="36" t="s">
        <v>22</v>
      </c>
      <c r="J767" s="36" t="str">
        <f t="shared" si="24"/>
        <v>🍃Leaves</v>
      </c>
      <c r="K767" s="36" t="s">
        <v>23</v>
      </c>
      <c r="L767" s="6" t="str">
        <f t="shared" si="23"/>
        <v>☕Herbal Tea</v>
      </c>
      <c r="M767" s="36" t="s">
        <v>24</v>
      </c>
      <c r="N767" s="36" t="s">
        <v>61</v>
      </c>
      <c r="O767" s="42">
        <v>332</v>
      </c>
      <c r="P767" s="42">
        <v>637</v>
      </c>
      <c r="Q767" s="36" t="s">
        <v>43</v>
      </c>
      <c r="R767" s="42">
        <v>200</v>
      </c>
      <c r="S767" s="42">
        <v>280</v>
      </c>
      <c r="T767" s="42">
        <v>210</v>
      </c>
      <c r="U767" s="37">
        <v>480</v>
      </c>
      <c r="V767" s="42">
        <v>117</v>
      </c>
      <c r="W767" s="36" t="s">
        <v>27</v>
      </c>
    </row>
    <row r="768" spans="1:23" x14ac:dyDescent="0.35">
      <c r="A768" s="36">
        <v>515</v>
      </c>
      <c r="B768" s="37">
        <v>122</v>
      </c>
      <c r="C768" s="38">
        <v>39</v>
      </c>
      <c r="D768" s="39">
        <v>42156</v>
      </c>
      <c r="E768" s="40">
        <v>42111</v>
      </c>
      <c r="F768" s="41">
        <v>789</v>
      </c>
      <c r="G768" s="21">
        <v>176</v>
      </c>
      <c r="H768" s="36" t="s">
        <v>39</v>
      </c>
      <c r="I768" s="36" t="s">
        <v>22</v>
      </c>
      <c r="J768" s="36" t="str">
        <f t="shared" si="24"/>
        <v>🍃Leaves</v>
      </c>
      <c r="K768" s="36" t="s">
        <v>23</v>
      </c>
      <c r="L768" s="6" t="str">
        <f t="shared" si="23"/>
        <v>☕Herbal Tea</v>
      </c>
      <c r="M768" s="36" t="s">
        <v>24</v>
      </c>
      <c r="N768" s="36" t="s">
        <v>25</v>
      </c>
      <c r="O768" s="42">
        <v>169</v>
      </c>
      <c r="P768" s="42">
        <v>318</v>
      </c>
      <c r="Q768" s="36" t="s">
        <v>43</v>
      </c>
      <c r="R768" s="42">
        <v>90</v>
      </c>
      <c r="S768" s="42">
        <v>150</v>
      </c>
      <c r="T768" s="42">
        <v>130</v>
      </c>
      <c r="U768" s="37">
        <v>240</v>
      </c>
      <c r="V768" s="42">
        <v>62</v>
      </c>
      <c r="W768" s="36" t="s">
        <v>27</v>
      </c>
    </row>
    <row r="769" spans="1:23" x14ac:dyDescent="0.35">
      <c r="A769" s="36">
        <v>417</v>
      </c>
      <c r="B769" s="37">
        <v>86</v>
      </c>
      <c r="C769" s="38">
        <v>-49</v>
      </c>
      <c r="D769" s="39">
        <v>42186</v>
      </c>
      <c r="E769" s="40">
        <v>42112</v>
      </c>
      <c r="F769" s="41">
        <v>1698</v>
      </c>
      <c r="G769" s="21">
        <v>23</v>
      </c>
      <c r="H769" s="36" t="s">
        <v>39</v>
      </c>
      <c r="I769" s="36" t="s">
        <v>22</v>
      </c>
      <c r="J769" s="36" t="str">
        <f t="shared" si="24"/>
        <v>🍃Leaves</v>
      </c>
      <c r="K769" s="36" t="s">
        <v>23</v>
      </c>
      <c r="L769" s="6" t="str">
        <f t="shared" si="23"/>
        <v>☕Herbal Tea</v>
      </c>
      <c r="M769" s="36" t="s">
        <v>24</v>
      </c>
      <c r="N769" s="36" t="s">
        <v>25</v>
      </c>
      <c r="O769" s="42">
        <v>-39</v>
      </c>
      <c r="P769" s="42">
        <v>116</v>
      </c>
      <c r="Q769" s="36" t="s">
        <v>62</v>
      </c>
      <c r="R769" s="42">
        <v>60</v>
      </c>
      <c r="S769" s="42">
        <v>20</v>
      </c>
      <c r="T769" s="42">
        <v>10</v>
      </c>
      <c r="U769" s="37">
        <v>80</v>
      </c>
      <c r="V769" s="42">
        <v>49</v>
      </c>
      <c r="W769" s="36" t="s">
        <v>27</v>
      </c>
    </row>
    <row r="770" spans="1:23" x14ac:dyDescent="0.35">
      <c r="A770" s="36">
        <v>970</v>
      </c>
      <c r="B770" s="37">
        <v>181</v>
      </c>
      <c r="C770" s="38">
        <v>59</v>
      </c>
      <c r="D770" s="36" t="s">
        <v>573</v>
      </c>
      <c r="E770" s="40">
        <v>42113</v>
      </c>
      <c r="F770" s="41">
        <v>1283</v>
      </c>
      <c r="G770" s="21">
        <v>182</v>
      </c>
      <c r="H770" s="36" t="s">
        <v>21</v>
      </c>
      <c r="I770" s="36" t="s">
        <v>22</v>
      </c>
      <c r="J770" s="36" t="str">
        <f t="shared" si="24"/>
        <v>🍃Leaves</v>
      </c>
      <c r="K770" s="36" t="s">
        <v>23</v>
      </c>
      <c r="L770" s="6" t="str">
        <f t="shared" ref="L770:L833" si="25">_xlfn.CONCAT(_xlfn.UNICHAR(9749),M770)</f>
        <v>☕Herbal Tea</v>
      </c>
      <c r="M770" s="36" t="s">
        <v>24</v>
      </c>
      <c r="N770" s="36" t="s">
        <v>61</v>
      </c>
      <c r="O770" s="42">
        <v>159</v>
      </c>
      <c r="P770" s="42">
        <v>387</v>
      </c>
      <c r="Q770" s="36" t="s">
        <v>26</v>
      </c>
      <c r="R770" s="42">
        <v>170</v>
      </c>
      <c r="S770" s="42">
        <v>160</v>
      </c>
      <c r="T770" s="42">
        <v>100</v>
      </c>
      <c r="U770" s="37">
        <v>330</v>
      </c>
      <c r="V770" s="42">
        <v>75</v>
      </c>
      <c r="W770" s="36" t="s">
        <v>27</v>
      </c>
    </row>
    <row r="771" spans="1:23" x14ac:dyDescent="0.35">
      <c r="A771" s="36">
        <v>708</v>
      </c>
      <c r="B771" s="37">
        <v>118</v>
      </c>
      <c r="C771" s="38">
        <v>78</v>
      </c>
      <c r="D771" s="36" t="s">
        <v>574</v>
      </c>
      <c r="E771" s="40">
        <v>42114</v>
      </c>
      <c r="F771" s="41">
        <v>930</v>
      </c>
      <c r="G771" s="21">
        <v>172</v>
      </c>
      <c r="H771" s="36" t="s">
        <v>21</v>
      </c>
      <c r="I771" s="36" t="s">
        <v>22</v>
      </c>
      <c r="J771" s="36" t="str">
        <f t="shared" si="24"/>
        <v>🍃Leaves</v>
      </c>
      <c r="K771" s="36" t="s">
        <v>23</v>
      </c>
      <c r="L771" s="6" t="str">
        <f t="shared" si="25"/>
        <v>☕Herbal Tea</v>
      </c>
      <c r="M771" s="36" t="s">
        <v>24</v>
      </c>
      <c r="N771" s="36" t="s">
        <v>61</v>
      </c>
      <c r="O771" s="42">
        <v>188</v>
      </c>
      <c r="P771" s="42">
        <v>309</v>
      </c>
      <c r="Q771" s="36" t="s">
        <v>81</v>
      </c>
      <c r="R771" s="42">
        <v>110</v>
      </c>
      <c r="S771" s="42">
        <v>150</v>
      </c>
      <c r="T771" s="42">
        <v>110</v>
      </c>
      <c r="U771" s="37">
        <v>260</v>
      </c>
      <c r="V771" s="42">
        <v>45</v>
      </c>
      <c r="W771" s="36" t="s">
        <v>27</v>
      </c>
    </row>
    <row r="772" spans="1:23" x14ac:dyDescent="0.35">
      <c r="A772" s="36">
        <v>708</v>
      </c>
      <c r="B772" s="37">
        <v>81</v>
      </c>
      <c r="C772" s="38">
        <v>45</v>
      </c>
      <c r="D772" s="36" t="s">
        <v>575</v>
      </c>
      <c r="E772" s="40">
        <v>42115</v>
      </c>
      <c r="F772" s="41">
        <v>984</v>
      </c>
      <c r="G772" s="21">
        <v>117</v>
      </c>
      <c r="H772" s="36" t="s">
        <v>21</v>
      </c>
      <c r="I772" s="36" t="s">
        <v>22</v>
      </c>
      <c r="J772" s="36" t="str">
        <f t="shared" ref="J772:J835" si="26">_xlfn.CONCAT(_xlfn.UNICHAR(127811),K772)</f>
        <v>🍃Leaves</v>
      </c>
      <c r="K772" s="36" t="s">
        <v>23</v>
      </c>
      <c r="L772" s="6" t="str">
        <f t="shared" si="25"/>
        <v>☕Herbal Tea</v>
      </c>
      <c r="M772" s="36" t="s">
        <v>24</v>
      </c>
      <c r="N772" s="36" t="s">
        <v>28</v>
      </c>
      <c r="O772" s="42">
        <v>125</v>
      </c>
      <c r="P772" s="42">
        <v>211</v>
      </c>
      <c r="Q772" s="36" t="s">
        <v>81</v>
      </c>
      <c r="R772" s="42">
        <v>70</v>
      </c>
      <c r="S772" s="42">
        <v>110</v>
      </c>
      <c r="T772" s="42">
        <v>80</v>
      </c>
      <c r="U772" s="37">
        <v>180</v>
      </c>
      <c r="V772" s="42">
        <v>33</v>
      </c>
      <c r="W772" s="36" t="s">
        <v>27</v>
      </c>
    </row>
    <row r="773" spans="1:23" x14ac:dyDescent="0.35">
      <c r="A773" s="36">
        <v>641</v>
      </c>
      <c r="B773" s="37">
        <v>228</v>
      </c>
      <c r="C773" s="38">
        <v>111</v>
      </c>
      <c r="D773" s="39">
        <v>42065</v>
      </c>
      <c r="E773" s="40">
        <v>42116</v>
      </c>
      <c r="F773" s="41">
        <v>1691</v>
      </c>
      <c r="G773" s="21">
        <v>304</v>
      </c>
      <c r="H773" s="36" t="s">
        <v>39</v>
      </c>
      <c r="I773" s="36" t="s">
        <v>22</v>
      </c>
      <c r="J773" s="36" t="str">
        <f t="shared" si="26"/>
        <v>🍃Leaves</v>
      </c>
      <c r="K773" s="36" t="s">
        <v>23</v>
      </c>
      <c r="L773" s="6" t="str">
        <f t="shared" si="25"/>
        <v>☕Herbal Tea</v>
      </c>
      <c r="M773" s="36" t="s">
        <v>24</v>
      </c>
      <c r="N773" s="36" t="s">
        <v>61</v>
      </c>
      <c r="O773" s="42">
        <v>291</v>
      </c>
      <c r="P773" s="42">
        <v>567</v>
      </c>
      <c r="Q773" s="36" t="s">
        <v>43</v>
      </c>
      <c r="R773" s="42">
        <v>210</v>
      </c>
      <c r="S773" s="42">
        <v>280</v>
      </c>
      <c r="T773" s="42">
        <v>180</v>
      </c>
      <c r="U773" s="37">
        <v>490</v>
      </c>
      <c r="V773" s="42">
        <v>108</v>
      </c>
      <c r="W773" s="36" t="s">
        <v>27</v>
      </c>
    </row>
    <row r="774" spans="1:23" x14ac:dyDescent="0.35">
      <c r="A774" s="36">
        <v>641</v>
      </c>
      <c r="B774" s="37">
        <v>113</v>
      </c>
      <c r="C774" s="38">
        <v>59</v>
      </c>
      <c r="D774" s="39">
        <v>42096</v>
      </c>
      <c r="E774" s="40">
        <v>42117</v>
      </c>
      <c r="F774" s="41">
        <v>803</v>
      </c>
      <c r="G774" s="21">
        <v>165</v>
      </c>
      <c r="H774" s="36" t="s">
        <v>39</v>
      </c>
      <c r="I774" s="36" t="s">
        <v>22</v>
      </c>
      <c r="J774" s="36" t="str">
        <f t="shared" si="26"/>
        <v>🍃Leaves</v>
      </c>
      <c r="K774" s="36" t="s">
        <v>23</v>
      </c>
      <c r="L774" s="6" t="str">
        <f t="shared" si="25"/>
        <v>☕Herbal Tea</v>
      </c>
      <c r="M774" s="36" t="s">
        <v>24</v>
      </c>
      <c r="N774" s="36" t="s">
        <v>25</v>
      </c>
      <c r="O774" s="42">
        <v>159</v>
      </c>
      <c r="P774" s="42">
        <v>296</v>
      </c>
      <c r="Q774" s="36" t="s">
        <v>43</v>
      </c>
      <c r="R774" s="42">
        <v>100</v>
      </c>
      <c r="S774" s="42">
        <v>150</v>
      </c>
      <c r="T774" s="42">
        <v>100</v>
      </c>
      <c r="U774" s="37">
        <v>250</v>
      </c>
      <c r="V774" s="42">
        <v>58</v>
      </c>
      <c r="W774" s="36" t="s">
        <v>27</v>
      </c>
    </row>
    <row r="775" spans="1:23" x14ac:dyDescent="0.35">
      <c r="A775" s="36">
        <v>970</v>
      </c>
      <c r="B775" s="37">
        <v>153</v>
      </c>
      <c r="C775" s="38">
        <v>49</v>
      </c>
      <c r="D775" s="36" t="s">
        <v>588</v>
      </c>
      <c r="E775" s="40">
        <v>42118</v>
      </c>
      <c r="F775" s="41">
        <v>1319</v>
      </c>
      <c r="G775" s="21">
        <v>153</v>
      </c>
      <c r="H775" s="36" t="s">
        <v>21</v>
      </c>
      <c r="I775" s="36" t="s">
        <v>22</v>
      </c>
      <c r="J775" s="36" t="str">
        <f t="shared" si="26"/>
        <v>🍃Leaves</v>
      </c>
      <c r="K775" s="36" t="s">
        <v>23</v>
      </c>
      <c r="L775" s="6" t="str">
        <f t="shared" si="25"/>
        <v>☕Herbal Tea</v>
      </c>
      <c r="M775" s="36" t="s">
        <v>24</v>
      </c>
      <c r="N775" s="36" t="s">
        <v>61</v>
      </c>
      <c r="O775" s="42">
        <v>129</v>
      </c>
      <c r="P775" s="42">
        <v>326</v>
      </c>
      <c r="Q775" s="36" t="s">
        <v>26</v>
      </c>
      <c r="R775" s="42">
        <v>140</v>
      </c>
      <c r="S775" s="42">
        <v>140</v>
      </c>
      <c r="T775" s="42">
        <v>80</v>
      </c>
      <c r="U775" s="37">
        <v>280</v>
      </c>
      <c r="V775" s="42">
        <v>66</v>
      </c>
      <c r="W775" s="36" t="s">
        <v>27</v>
      </c>
    </row>
    <row r="776" spans="1:23" x14ac:dyDescent="0.35">
      <c r="A776" s="36">
        <v>618</v>
      </c>
      <c r="B776" s="37">
        <v>123</v>
      </c>
      <c r="C776" s="38">
        <v>67</v>
      </c>
      <c r="D776" s="36" t="s">
        <v>589</v>
      </c>
      <c r="E776" s="40">
        <v>42119</v>
      </c>
      <c r="F776" s="41">
        <v>959</v>
      </c>
      <c r="G776" s="21">
        <v>179</v>
      </c>
      <c r="H776" s="36" t="s">
        <v>21</v>
      </c>
      <c r="I776" s="36" t="s">
        <v>22</v>
      </c>
      <c r="J776" s="36" t="str">
        <f t="shared" si="26"/>
        <v>🍃Leaves</v>
      </c>
      <c r="K776" s="36" t="s">
        <v>23</v>
      </c>
      <c r="L776" s="6" t="str">
        <f t="shared" si="25"/>
        <v>☕Herbal Tea</v>
      </c>
      <c r="M776" s="36" t="s">
        <v>24</v>
      </c>
      <c r="N776" s="36" t="s">
        <v>61</v>
      </c>
      <c r="O776" s="42">
        <v>197</v>
      </c>
      <c r="P776" s="42">
        <v>322</v>
      </c>
      <c r="Q776" s="36" t="s">
        <v>81</v>
      </c>
      <c r="R776" s="42">
        <v>110</v>
      </c>
      <c r="S776" s="42">
        <v>170</v>
      </c>
      <c r="T776" s="42">
        <v>130</v>
      </c>
      <c r="U776" s="37">
        <v>280</v>
      </c>
      <c r="V776" s="42">
        <v>46</v>
      </c>
      <c r="W776" s="36" t="s">
        <v>27</v>
      </c>
    </row>
    <row r="777" spans="1:23" x14ac:dyDescent="0.35">
      <c r="A777" s="36">
        <v>312</v>
      </c>
      <c r="B777" s="37">
        <v>86</v>
      </c>
      <c r="C777" s="38">
        <v>51</v>
      </c>
      <c r="D777" s="36" t="s">
        <v>590</v>
      </c>
      <c r="E777" s="40">
        <v>42120</v>
      </c>
      <c r="F777" s="41">
        <v>1003</v>
      </c>
      <c r="G777" s="21">
        <v>124</v>
      </c>
      <c r="H777" s="36" t="s">
        <v>21</v>
      </c>
      <c r="I777" s="36" t="s">
        <v>22</v>
      </c>
      <c r="J777" s="36" t="str">
        <f t="shared" si="26"/>
        <v>🍃Leaves</v>
      </c>
      <c r="K777" s="36" t="s">
        <v>23</v>
      </c>
      <c r="L777" s="6" t="str">
        <f t="shared" si="25"/>
        <v>☕Herbal Tea</v>
      </c>
      <c r="M777" s="36" t="s">
        <v>24</v>
      </c>
      <c r="N777" s="36" t="s">
        <v>28</v>
      </c>
      <c r="O777" s="42">
        <v>131</v>
      </c>
      <c r="P777" s="42">
        <v>224</v>
      </c>
      <c r="Q777" s="36" t="s">
        <v>81</v>
      </c>
      <c r="R777" s="42">
        <v>80</v>
      </c>
      <c r="S777" s="42">
        <v>110</v>
      </c>
      <c r="T777" s="42">
        <v>80</v>
      </c>
      <c r="U777" s="37">
        <v>190</v>
      </c>
      <c r="V777" s="42">
        <v>36</v>
      </c>
      <c r="W777" s="36" t="s">
        <v>27</v>
      </c>
    </row>
    <row r="778" spans="1:23" x14ac:dyDescent="0.35">
      <c r="A778" s="36">
        <v>515</v>
      </c>
      <c r="B778" s="37">
        <v>247</v>
      </c>
      <c r="C778" s="38">
        <v>121</v>
      </c>
      <c r="D778" s="36" t="s">
        <v>600</v>
      </c>
      <c r="E778" s="40">
        <v>42121</v>
      </c>
      <c r="F778" s="41">
        <v>1744</v>
      </c>
      <c r="G778" s="21">
        <v>329</v>
      </c>
      <c r="H778" s="36" t="s">
        <v>39</v>
      </c>
      <c r="I778" s="36" t="s">
        <v>22</v>
      </c>
      <c r="J778" s="36" t="str">
        <f t="shared" si="26"/>
        <v>🍃Leaves</v>
      </c>
      <c r="K778" s="36" t="s">
        <v>23</v>
      </c>
      <c r="L778" s="6" t="str">
        <f t="shared" si="25"/>
        <v>☕Herbal Tea</v>
      </c>
      <c r="M778" s="36" t="s">
        <v>24</v>
      </c>
      <c r="N778" s="36" t="s">
        <v>61</v>
      </c>
      <c r="O778" s="42">
        <v>321</v>
      </c>
      <c r="P778" s="42">
        <v>614</v>
      </c>
      <c r="Q778" s="36" t="s">
        <v>43</v>
      </c>
      <c r="R778" s="42">
        <v>230</v>
      </c>
      <c r="S778" s="42">
        <v>300</v>
      </c>
      <c r="T778" s="42">
        <v>200</v>
      </c>
      <c r="U778" s="37">
        <v>530</v>
      </c>
      <c r="V778" s="42">
        <v>113</v>
      </c>
      <c r="W778" s="36" t="s">
        <v>27</v>
      </c>
    </row>
    <row r="779" spans="1:23" x14ac:dyDescent="0.35">
      <c r="A779" s="36">
        <v>515</v>
      </c>
      <c r="B779" s="37">
        <v>127</v>
      </c>
      <c r="C779" s="38">
        <v>63</v>
      </c>
      <c r="D779" s="39">
        <v>42007</v>
      </c>
      <c r="E779" s="40">
        <v>42122</v>
      </c>
      <c r="F779" s="41">
        <v>830</v>
      </c>
      <c r="G779" s="21">
        <v>185</v>
      </c>
      <c r="H779" s="36" t="s">
        <v>39</v>
      </c>
      <c r="I779" s="36" t="s">
        <v>22</v>
      </c>
      <c r="J779" s="36" t="str">
        <f t="shared" si="26"/>
        <v>🍃Leaves</v>
      </c>
      <c r="K779" s="36" t="s">
        <v>23</v>
      </c>
      <c r="L779" s="6" t="str">
        <f t="shared" si="25"/>
        <v>☕Herbal Tea</v>
      </c>
      <c r="M779" s="36" t="s">
        <v>24</v>
      </c>
      <c r="N779" s="36" t="s">
        <v>25</v>
      </c>
      <c r="O779" s="42">
        <v>183</v>
      </c>
      <c r="P779" s="42">
        <v>332</v>
      </c>
      <c r="Q779" s="36" t="s">
        <v>43</v>
      </c>
      <c r="R779" s="42">
        <v>120</v>
      </c>
      <c r="S779" s="42">
        <v>170</v>
      </c>
      <c r="T779" s="42">
        <v>120</v>
      </c>
      <c r="U779" s="37">
        <v>290</v>
      </c>
      <c r="V779" s="42">
        <v>62</v>
      </c>
      <c r="W779" s="36" t="s">
        <v>27</v>
      </c>
    </row>
    <row r="780" spans="1:23" x14ac:dyDescent="0.35">
      <c r="A780" s="36">
        <v>661</v>
      </c>
      <c r="B780" s="37">
        <v>108</v>
      </c>
      <c r="C780" s="38">
        <v>-5</v>
      </c>
      <c r="D780" s="39">
        <v>42311</v>
      </c>
      <c r="E780" s="40">
        <v>42123</v>
      </c>
      <c r="F780" s="41">
        <v>971</v>
      </c>
      <c r="G780" s="21">
        <v>157</v>
      </c>
      <c r="H780" s="36" t="s">
        <v>21</v>
      </c>
      <c r="I780" s="36" t="s">
        <v>36</v>
      </c>
      <c r="J780" s="36" t="str">
        <f t="shared" si="26"/>
        <v>🍃Leaves</v>
      </c>
      <c r="K780" s="36" t="s">
        <v>23</v>
      </c>
      <c r="L780" s="6" t="str">
        <f t="shared" si="25"/>
        <v>☕Herbal Tea</v>
      </c>
      <c r="M780" s="36" t="s">
        <v>24</v>
      </c>
      <c r="N780" s="36" t="s">
        <v>61</v>
      </c>
      <c r="O780" s="42">
        <v>115</v>
      </c>
      <c r="P780" s="42">
        <v>265</v>
      </c>
      <c r="Q780" s="36" t="s">
        <v>38</v>
      </c>
      <c r="R780" s="42">
        <v>80</v>
      </c>
      <c r="S780" s="42">
        <v>130</v>
      </c>
      <c r="T780" s="42">
        <v>120</v>
      </c>
      <c r="U780" s="37">
        <v>210</v>
      </c>
      <c r="V780" s="42">
        <v>42</v>
      </c>
      <c r="W780" s="36" t="s">
        <v>27</v>
      </c>
    </row>
    <row r="781" spans="1:23" x14ac:dyDescent="0.35">
      <c r="A781" s="36">
        <v>562</v>
      </c>
      <c r="B781" s="37">
        <v>239</v>
      </c>
      <c r="C781" s="38">
        <v>16</v>
      </c>
      <c r="D781" s="39">
        <v>42341</v>
      </c>
      <c r="E781" s="40">
        <v>42124</v>
      </c>
      <c r="F781" s="41">
        <v>1246</v>
      </c>
      <c r="G781" s="21">
        <v>281</v>
      </c>
      <c r="H781" s="36" t="s">
        <v>21</v>
      </c>
      <c r="I781" s="36" t="s">
        <v>36</v>
      </c>
      <c r="J781" s="36" t="str">
        <f t="shared" si="26"/>
        <v>🍃Leaves</v>
      </c>
      <c r="K781" s="36" t="s">
        <v>23</v>
      </c>
      <c r="L781" s="6" t="str">
        <f t="shared" si="25"/>
        <v>☕Herbal Tea</v>
      </c>
      <c r="M781" s="36" t="s">
        <v>24</v>
      </c>
      <c r="N781" s="36" t="s">
        <v>25</v>
      </c>
      <c r="O781" s="42">
        <v>186</v>
      </c>
      <c r="P781" s="42">
        <v>520</v>
      </c>
      <c r="Q781" s="36" t="s">
        <v>38</v>
      </c>
      <c r="R781" s="42">
        <v>190</v>
      </c>
      <c r="S781" s="42">
        <v>220</v>
      </c>
      <c r="T781" s="42">
        <v>170</v>
      </c>
      <c r="U781" s="37">
        <v>410</v>
      </c>
      <c r="V781" s="42">
        <v>95</v>
      </c>
      <c r="W781" s="36" t="s">
        <v>27</v>
      </c>
    </row>
    <row r="782" spans="1:23" x14ac:dyDescent="0.35">
      <c r="A782" s="36">
        <v>775</v>
      </c>
      <c r="B782" s="37">
        <v>125</v>
      </c>
      <c r="C782" s="38">
        <v>-34</v>
      </c>
      <c r="D782" s="36" t="s">
        <v>615</v>
      </c>
      <c r="E782" s="40">
        <v>42125</v>
      </c>
      <c r="F782" s="41">
        <v>898</v>
      </c>
      <c r="G782" s="21">
        <v>173</v>
      </c>
      <c r="H782" s="36" t="s">
        <v>39</v>
      </c>
      <c r="I782" s="36" t="s">
        <v>36</v>
      </c>
      <c r="J782" s="36" t="str">
        <f t="shared" si="26"/>
        <v>🍃Leaves</v>
      </c>
      <c r="K782" s="36" t="s">
        <v>23</v>
      </c>
      <c r="L782" s="6" t="str">
        <f t="shared" si="25"/>
        <v>☕Herbal Tea</v>
      </c>
      <c r="M782" s="36" t="s">
        <v>24</v>
      </c>
      <c r="N782" s="36" t="s">
        <v>61</v>
      </c>
      <c r="O782" s="42">
        <v>26</v>
      </c>
      <c r="P782" s="42">
        <v>298</v>
      </c>
      <c r="Q782" s="36" t="s">
        <v>48</v>
      </c>
      <c r="R782" s="42">
        <v>90</v>
      </c>
      <c r="S782" s="42">
        <v>150</v>
      </c>
      <c r="T782" s="42">
        <v>60</v>
      </c>
      <c r="U782" s="37">
        <v>240</v>
      </c>
      <c r="V782" s="42">
        <v>147</v>
      </c>
      <c r="W782" s="36" t="s">
        <v>27</v>
      </c>
    </row>
    <row r="783" spans="1:23" x14ac:dyDescent="0.35">
      <c r="A783" s="36">
        <v>206</v>
      </c>
      <c r="B783" s="37">
        <v>125</v>
      </c>
      <c r="C783" s="38">
        <v>-15</v>
      </c>
      <c r="D783" s="36" t="s">
        <v>616</v>
      </c>
      <c r="E783" s="40">
        <v>42126</v>
      </c>
      <c r="F783" s="41">
        <v>1119</v>
      </c>
      <c r="G783" s="21">
        <v>188</v>
      </c>
      <c r="H783" s="36" t="s">
        <v>39</v>
      </c>
      <c r="I783" s="36" t="s">
        <v>36</v>
      </c>
      <c r="J783" s="36" t="str">
        <f t="shared" si="26"/>
        <v>🍃Leaves</v>
      </c>
      <c r="K783" s="36" t="s">
        <v>23</v>
      </c>
      <c r="L783" s="6" t="str">
        <f t="shared" si="25"/>
        <v>☕Herbal Tea</v>
      </c>
      <c r="M783" s="36" t="s">
        <v>24</v>
      </c>
      <c r="N783" s="36" t="s">
        <v>61</v>
      </c>
      <c r="O783" s="42">
        <v>115</v>
      </c>
      <c r="P783" s="42">
        <v>313</v>
      </c>
      <c r="Q783" s="36" t="s">
        <v>67</v>
      </c>
      <c r="R783" s="42">
        <v>90</v>
      </c>
      <c r="S783" s="42">
        <v>160</v>
      </c>
      <c r="T783" s="42">
        <v>130</v>
      </c>
      <c r="U783" s="37">
        <v>250</v>
      </c>
      <c r="V783" s="42">
        <v>73</v>
      </c>
      <c r="W783" s="36" t="s">
        <v>27</v>
      </c>
    </row>
    <row r="784" spans="1:23" x14ac:dyDescent="0.35">
      <c r="A784" s="36">
        <v>702</v>
      </c>
      <c r="B784" s="37">
        <v>154</v>
      </c>
      <c r="C784" s="38">
        <v>0</v>
      </c>
      <c r="D784" s="36" t="s">
        <v>617</v>
      </c>
      <c r="E784" s="40">
        <v>42127</v>
      </c>
      <c r="F784" s="41">
        <v>1132</v>
      </c>
      <c r="G784" s="21">
        <v>213</v>
      </c>
      <c r="H784" s="36" t="s">
        <v>39</v>
      </c>
      <c r="I784" s="36" t="s">
        <v>36</v>
      </c>
      <c r="J784" s="36" t="str">
        <f t="shared" si="26"/>
        <v>🍃Leaves</v>
      </c>
      <c r="K784" s="36" t="s">
        <v>23</v>
      </c>
      <c r="L784" s="6" t="str">
        <f t="shared" si="25"/>
        <v>☕Herbal Tea</v>
      </c>
      <c r="M784" s="36" t="s">
        <v>24</v>
      </c>
      <c r="N784" s="36" t="s">
        <v>25</v>
      </c>
      <c r="O784" s="42">
        <v>120</v>
      </c>
      <c r="P784" s="42">
        <v>367</v>
      </c>
      <c r="Q784" s="36" t="s">
        <v>48</v>
      </c>
      <c r="R784" s="42">
        <v>120</v>
      </c>
      <c r="S784" s="42">
        <v>170</v>
      </c>
      <c r="T784" s="42">
        <v>120</v>
      </c>
      <c r="U784" s="37">
        <v>290</v>
      </c>
      <c r="V784" s="42">
        <v>93</v>
      </c>
      <c r="W784" s="36" t="s">
        <v>27</v>
      </c>
    </row>
    <row r="785" spans="1:23" x14ac:dyDescent="0.35">
      <c r="A785" s="36">
        <v>971</v>
      </c>
      <c r="B785" s="37">
        <v>90</v>
      </c>
      <c r="C785" s="38">
        <v>-17</v>
      </c>
      <c r="D785" s="36" t="s">
        <v>618</v>
      </c>
      <c r="E785" s="40">
        <v>42128</v>
      </c>
      <c r="F785" s="41">
        <v>572</v>
      </c>
      <c r="G785" s="21">
        <v>115</v>
      </c>
      <c r="H785" s="36" t="s">
        <v>39</v>
      </c>
      <c r="I785" s="36" t="s">
        <v>36</v>
      </c>
      <c r="J785" s="36" t="str">
        <f t="shared" si="26"/>
        <v>🍃Leaves</v>
      </c>
      <c r="K785" s="36" t="s">
        <v>23</v>
      </c>
      <c r="L785" s="6" t="str">
        <f t="shared" si="25"/>
        <v>☕Herbal Tea</v>
      </c>
      <c r="M785" s="36" t="s">
        <v>24</v>
      </c>
      <c r="N785" s="36" t="s">
        <v>25</v>
      </c>
      <c r="O785" s="42">
        <v>73</v>
      </c>
      <c r="P785" s="42">
        <v>205</v>
      </c>
      <c r="Q785" s="36" t="s">
        <v>59</v>
      </c>
      <c r="R785" s="42">
        <v>60</v>
      </c>
      <c r="S785" s="42">
        <v>100</v>
      </c>
      <c r="T785" s="42">
        <v>90</v>
      </c>
      <c r="U785" s="37">
        <v>160</v>
      </c>
      <c r="V785" s="42">
        <v>42</v>
      </c>
      <c r="W785" s="36" t="s">
        <v>27</v>
      </c>
    </row>
    <row r="786" spans="1:23" x14ac:dyDescent="0.35">
      <c r="A786" s="36">
        <v>702</v>
      </c>
      <c r="B786" s="37">
        <v>122</v>
      </c>
      <c r="C786" s="38">
        <v>-16</v>
      </c>
      <c r="D786" s="36" t="s">
        <v>619</v>
      </c>
      <c r="E786" s="40">
        <v>42129</v>
      </c>
      <c r="F786" s="41">
        <v>789</v>
      </c>
      <c r="G786" s="21">
        <v>176</v>
      </c>
      <c r="H786" s="36" t="s">
        <v>39</v>
      </c>
      <c r="I786" s="36" t="s">
        <v>36</v>
      </c>
      <c r="J786" s="36" t="str">
        <f t="shared" si="26"/>
        <v>🍃Leaves</v>
      </c>
      <c r="K786" s="36" t="s">
        <v>23</v>
      </c>
      <c r="L786" s="6" t="str">
        <f t="shared" si="25"/>
        <v>☕Herbal Tea</v>
      </c>
      <c r="M786" s="36" t="s">
        <v>24</v>
      </c>
      <c r="N786" s="36" t="s">
        <v>28</v>
      </c>
      <c r="O786" s="42">
        <v>114</v>
      </c>
      <c r="P786" s="42">
        <v>298</v>
      </c>
      <c r="Q786" s="36" t="s">
        <v>48</v>
      </c>
      <c r="R786" s="42">
        <v>90</v>
      </c>
      <c r="S786" s="42">
        <v>150</v>
      </c>
      <c r="T786" s="42">
        <v>130</v>
      </c>
      <c r="U786" s="37">
        <v>240</v>
      </c>
      <c r="V786" s="42">
        <v>62</v>
      </c>
      <c r="W786" s="36" t="s">
        <v>27</v>
      </c>
    </row>
    <row r="787" spans="1:23" x14ac:dyDescent="0.35">
      <c r="A787" s="36">
        <v>435</v>
      </c>
      <c r="B787" s="37">
        <v>86</v>
      </c>
      <c r="C787" s="38">
        <v>-27</v>
      </c>
      <c r="D787" s="39">
        <v>42008</v>
      </c>
      <c r="E787" s="40">
        <v>42130</v>
      </c>
      <c r="F787" s="41">
        <v>1698</v>
      </c>
      <c r="G787" s="21">
        <v>23</v>
      </c>
      <c r="H787" s="36" t="s">
        <v>39</v>
      </c>
      <c r="I787" s="36" t="s">
        <v>36</v>
      </c>
      <c r="J787" s="36" t="str">
        <f t="shared" si="26"/>
        <v>🍃Leaves</v>
      </c>
      <c r="K787" s="36" t="s">
        <v>23</v>
      </c>
      <c r="L787" s="6" t="str">
        <f t="shared" si="25"/>
        <v>☕Herbal Tea</v>
      </c>
      <c r="M787" s="36" t="s">
        <v>24</v>
      </c>
      <c r="N787" s="36" t="s">
        <v>28</v>
      </c>
      <c r="O787" s="42">
        <v>-27</v>
      </c>
      <c r="P787" s="42">
        <v>109</v>
      </c>
      <c r="Q787" s="36" t="s">
        <v>49</v>
      </c>
      <c r="R787" s="42">
        <v>60</v>
      </c>
      <c r="S787" s="42">
        <v>20</v>
      </c>
      <c r="T787" s="42">
        <v>0</v>
      </c>
      <c r="U787" s="37">
        <v>80</v>
      </c>
      <c r="V787" s="42">
        <v>50</v>
      </c>
      <c r="W787" s="36" t="s">
        <v>27</v>
      </c>
    </row>
    <row r="788" spans="1:23" x14ac:dyDescent="0.35">
      <c r="A788" s="36">
        <v>213</v>
      </c>
      <c r="B788" s="37">
        <v>81</v>
      </c>
      <c r="C788" s="38">
        <v>4</v>
      </c>
      <c r="D788" s="36" t="s">
        <v>620</v>
      </c>
      <c r="E788" s="40">
        <v>42131</v>
      </c>
      <c r="F788" s="41">
        <v>984</v>
      </c>
      <c r="G788" s="21">
        <v>117</v>
      </c>
      <c r="H788" s="36" t="s">
        <v>21</v>
      </c>
      <c r="I788" s="36" t="s">
        <v>36</v>
      </c>
      <c r="J788" s="36" t="str">
        <f t="shared" si="26"/>
        <v>🍃Leaves</v>
      </c>
      <c r="K788" s="36" t="s">
        <v>23</v>
      </c>
      <c r="L788" s="6" t="str">
        <f t="shared" si="25"/>
        <v>☕Herbal Tea</v>
      </c>
      <c r="M788" s="36" t="s">
        <v>24</v>
      </c>
      <c r="N788" s="36" t="s">
        <v>61</v>
      </c>
      <c r="O788" s="42">
        <v>84</v>
      </c>
      <c r="P788" s="42">
        <v>198</v>
      </c>
      <c r="Q788" s="36" t="s">
        <v>38</v>
      </c>
      <c r="R788" s="42">
        <v>70</v>
      </c>
      <c r="S788" s="42">
        <v>110</v>
      </c>
      <c r="T788" s="42">
        <v>80</v>
      </c>
      <c r="U788" s="37">
        <v>180</v>
      </c>
      <c r="V788" s="42">
        <v>33</v>
      </c>
      <c r="W788" s="36" t="s">
        <v>27</v>
      </c>
    </row>
    <row r="789" spans="1:23" x14ac:dyDescent="0.35">
      <c r="A789" s="36">
        <v>213</v>
      </c>
      <c r="B789" s="37">
        <v>225</v>
      </c>
      <c r="C789" s="38">
        <v>14</v>
      </c>
      <c r="D789" s="36" t="s">
        <v>621</v>
      </c>
      <c r="E789" s="40">
        <v>42132</v>
      </c>
      <c r="F789" s="41">
        <v>1272</v>
      </c>
      <c r="G789" s="21">
        <v>265</v>
      </c>
      <c r="H789" s="36" t="s">
        <v>21</v>
      </c>
      <c r="I789" s="36" t="s">
        <v>36</v>
      </c>
      <c r="J789" s="36" t="str">
        <f t="shared" si="26"/>
        <v>🍃Leaves</v>
      </c>
      <c r="K789" s="36" t="s">
        <v>23</v>
      </c>
      <c r="L789" s="6" t="str">
        <f t="shared" si="25"/>
        <v>☕Herbal Tea</v>
      </c>
      <c r="M789" s="36" t="s">
        <v>24</v>
      </c>
      <c r="N789" s="36" t="s">
        <v>25</v>
      </c>
      <c r="O789" s="42">
        <v>174</v>
      </c>
      <c r="P789" s="42">
        <v>490</v>
      </c>
      <c r="Q789" s="36" t="s">
        <v>38</v>
      </c>
      <c r="R789" s="42">
        <v>210</v>
      </c>
      <c r="S789" s="42">
        <v>240</v>
      </c>
      <c r="T789" s="42">
        <v>160</v>
      </c>
      <c r="U789" s="37">
        <v>450</v>
      </c>
      <c r="V789" s="42">
        <v>91</v>
      </c>
      <c r="W789" s="36" t="s">
        <v>27</v>
      </c>
    </row>
    <row r="790" spans="1:23" x14ac:dyDescent="0.35">
      <c r="A790" s="36">
        <v>775</v>
      </c>
      <c r="B790" s="37">
        <v>121</v>
      </c>
      <c r="C790" s="38">
        <v>6</v>
      </c>
      <c r="D790" s="36" t="s">
        <v>631</v>
      </c>
      <c r="E790" s="40">
        <v>42133</v>
      </c>
      <c r="F790" s="41">
        <v>912</v>
      </c>
      <c r="G790" s="21">
        <v>168</v>
      </c>
      <c r="H790" s="36" t="s">
        <v>39</v>
      </c>
      <c r="I790" s="36" t="s">
        <v>36</v>
      </c>
      <c r="J790" s="36" t="str">
        <f t="shared" si="26"/>
        <v>🍃Leaves</v>
      </c>
      <c r="K790" s="36" t="s">
        <v>23</v>
      </c>
      <c r="L790" s="6" t="str">
        <f t="shared" si="25"/>
        <v>☕Herbal Tea</v>
      </c>
      <c r="M790" s="36" t="s">
        <v>24</v>
      </c>
      <c r="N790" s="36" t="s">
        <v>61</v>
      </c>
      <c r="O790" s="42">
        <v>26</v>
      </c>
      <c r="P790" s="42">
        <v>289</v>
      </c>
      <c r="Q790" s="36" t="s">
        <v>48</v>
      </c>
      <c r="R790" s="42">
        <v>110</v>
      </c>
      <c r="S790" s="42">
        <v>150</v>
      </c>
      <c r="T790" s="42">
        <v>20</v>
      </c>
      <c r="U790" s="37">
        <v>260</v>
      </c>
      <c r="V790" s="42">
        <v>142</v>
      </c>
      <c r="W790" s="36" t="s">
        <v>27</v>
      </c>
    </row>
    <row r="791" spans="1:23" x14ac:dyDescent="0.35">
      <c r="A791" s="36">
        <v>206</v>
      </c>
      <c r="B791" s="37">
        <v>130</v>
      </c>
      <c r="C791" s="38">
        <v>2</v>
      </c>
      <c r="D791" s="36" t="s">
        <v>632</v>
      </c>
      <c r="E791" s="40">
        <v>42134</v>
      </c>
      <c r="F791" s="41">
        <v>1134</v>
      </c>
      <c r="G791" s="21">
        <v>195</v>
      </c>
      <c r="H791" s="36" t="s">
        <v>39</v>
      </c>
      <c r="I791" s="36" t="s">
        <v>36</v>
      </c>
      <c r="J791" s="36" t="str">
        <f t="shared" si="26"/>
        <v>🍃Leaves</v>
      </c>
      <c r="K791" s="36" t="s">
        <v>23</v>
      </c>
      <c r="L791" s="6" t="str">
        <f t="shared" si="25"/>
        <v>☕Herbal Tea</v>
      </c>
      <c r="M791" s="36" t="s">
        <v>24</v>
      </c>
      <c r="N791" s="36" t="s">
        <v>61</v>
      </c>
      <c r="O791" s="42">
        <v>122</v>
      </c>
      <c r="P791" s="42">
        <v>325</v>
      </c>
      <c r="Q791" s="36" t="s">
        <v>67</v>
      </c>
      <c r="R791" s="42">
        <v>120</v>
      </c>
      <c r="S791" s="42">
        <v>180</v>
      </c>
      <c r="T791" s="42">
        <v>120</v>
      </c>
      <c r="U791" s="37">
        <v>300</v>
      </c>
      <c r="V791" s="42">
        <v>73</v>
      </c>
      <c r="W791" s="36" t="s">
        <v>27</v>
      </c>
    </row>
    <row r="792" spans="1:23" x14ac:dyDescent="0.35">
      <c r="A792" s="36">
        <v>702</v>
      </c>
      <c r="B792" s="37">
        <v>173</v>
      </c>
      <c r="C792" s="38">
        <v>8</v>
      </c>
      <c r="D792" s="36" t="s">
        <v>633</v>
      </c>
      <c r="E792" s="40">
        <v>42135</v>
      </c>
      <c r="F792" s="41">
        <v>1150</v>
      </c>
      <c r="G792" s="21">
        <v>239</v>
      </c>
      <c r="H792" s="36" t="s">
        <v>39</v>
      </c>
      <c r="I792" s="36" t="s">
        <v>36</v>
      </c>
      <c r="J792" s="36" t="str">
        <f t="shared" si="26"/>
        <v>🍃Leaves</v>
      </c>
      <c r="K792" s="36" t="s">
        <v>23</v>
      </c>
      <c r="L792" s="6" t="str">
        <f t="shared" si="25"/>
        <v>☕Herbal Tea</v>
      </c>
      <c r="M792" s="36" t="s">
        <v>24</v>
      </c>
      <c r="N792" s="36" t="s">
        <v>25</v>
      </c>
      <c r="O792" s="42">
        <v>138</v>
      </c>
      <c r="P792" s="42">
        <v>412</v>
      </c>
      <c r="Q792" s="36" t="s">
        <v>48</v>
      </c>
      <c r="R792" s="42">
        <v>160</v>
      </c>
      <c r="S792" s="42">
        <v>220</v>
      </c>
      <c r="T792" s="42">
        <v>130</v>
      </c>
      <c r="U792" s="37">
        <v>380</v>
      </c>
      <c r="V792" s="42">
        <v>101</v>
      </c>
      <c r="W792" s="36" t="s">
        <v>27</v>
      </c>
    </row>
    <row r="793" spans="1:23" x14ac:dyDescent="0.35">
      <c r="A793" s="36">
        <v>971</v>
      </c>
      <c r="B793" s="37">
        <v>88</v>
      </c>
      <c r="C793" s="38">
        <v>0</v>
      </c>
      <c r="D793" s="36" t="s">
        <v>634</v>
      </c>
      <c r="E793" s="40">
        <v>42136</v>
      </c>
      <c r="F793" s="41">
        <v>561</v>
      </c>
      <c r="G793" s="21">
        <v>112</v>
      </c>
      <c r="H793" s="36" t="s">
        <v>39</v>
      </c>
      <c r="I793" s="36" t="s">
        <v>36</v>
      </c>
      <c r="J793" s="36" t="str">
        <f t="shared" si="26"/>
        <v>🍃Leaves</v>
      </c>
      <c r="K793" s="36" t="s">
        <v>23</v>
      </c>
      <c r="L793" s="6" t="str">
        <f t="shared" si="25"/>
        <v>☕Herbal Tea</v>
      </c>
      <c r="M793" s="36" t="s">
        <v>24</v>
      </c>
      <c r="N793" s="36" t="s">
        <v>25</v>
      </c>
      <c r="O793" s="42">
        <v>70</v>
      </c>
      <c r="P793" s="42">
        <v>200</v>
      </c>
      <c r="Q793" s="36" t="s">
        <v>59</v>
      </c>
      <c r="R793" s="42">
        <v>80</v>
      </c>
      <c r="S793" s="42">
        <v>100</v>
      </c>
      <c r="T793" s="42">
        <v>70</v>
      </c>
      <c r="U793" s="37">
        <v>180</v>
      </c>
      <c r="V793" s="42">
        <v>42</v>
      </c>
      <c r="W793" s="36" t="s">
        <v>27</v>
      </c>
    </row>
    <row r="794" spans="1:23" x14ac:dyDescent="0.35">
      <c r="A794" s="36">
        <v>702</v>
      </c>
      <c r="B794" s="37">
        <v>113</v>
      </c>
      <c r="C794" s="38">
        <v>7</v>
      </c>
      <c r="D794" s="36" t="s">
        <v>635</v>
      </c>
      <c r="E794" s="40">
        <v>42137</v>
      </c>
      <c r="F794" s="41">
        <v>803</v>
      </c>
      <c r="G794" s="21">
        <v>165</v>
      </c>
      <c r="H794" s="36" t="s">
        <v>39</v>
      </c>
      <c r="I794" s="36" t="s">
        <v>36</v>
      </c>
      <c r="J794" s="36" t="str">
        <f t="shared" si="26"/>
        <v>🍃Leaves</v>
      </c>
      <c r="K794" s="36" t="s">
        <v>23</v>
      </c>
      <c r="L794" s="6" t="str">
        <f t="shared" si="25"/>
        <v>☕Herbal Tea</v>
      </c>
      <c r="M794" s="36" t="s">
        <v>24</v>
      </c>
      <c r="N794" s="36" t="s">
        <v>28</v>
      </c>
      <c r="O794" s="42">
        <v>107</v>
      </c>
      <c r="P794" s="42">
        <v>278</v>
      </c>
      <c r="Q794" s="36" t="s">
        <v>48</v>
      </c>
      <c r="R794" s="42">
        <v>100</v>
      </c>
      <c r="S794" s="42">
        <v>150</v>
      </c>
      <c r="T794" s="42">
        <v>100</v>
      </c>
      <c r="U794" s="37">
        <v>250</v>
      </c>
      <c r="V794" s="42">
        <v>58</v>
      </c>
      <c r="W794" s="36" t="s">
        <v>27</v>
      </c>
    </row>
    <row r="795" spans="1:23" x14ac:dyDescent="0.35">
      <c r="A795" s="36">
        <v>626</v>
      </c>
      <c r="B795" s="37">
        <v>86</v>
      </c>
      <c r="C795" s="38">
        <v>9</v>
      </c>
      <c r="D795" s="39">
        <v>42282</v>
      </c>
      <c r="E795" s="40">
        <v>42138</v>
      </c>
      <c r="F795" s="41">
        <v>1003</v>
      </c>
      <c r="G795" s="21">
        <v>124</v>
      </c>
      <c r="H795" s="36" t="s">
        <v>21</v>
      </c>
      <c r="I795" s="36" t="s">
        <v>36</v>
      </c>
      <c r="J795" s="36" t="str">
        <f t="shared" si="26"/>
        <v>🍃Leaves</v>
      </c>
      <c r="K795" s="36" t="s">
        <v>23</v>
      </c>
      <c r="L795" s="6" t="str">
        <f t="shared" si="25"/>
        <v>☕Herbal Tea</v>
      </c>
      <c r="M795" s="36" t="s">
        <v>24</v>
      </c>
      <c r="N795" s="36" t="s">
        <v>61</v>
      </c>
      <c r="O795" s="42">
        <v>89</v>
      </c>
      <c r="P795" s="42">
        <v>210</v>
      </c>
      <c r="Q795" s="36" t="s">
        <v>38</v>
      </c>
      <c r="R795" s="42">
        <v>80</v>
      </c>
      <c r="S795" s="42">
        <v>110</v>
      </c>
      <c r="T795" s="42">
        <v>80</v>
      </c>
      <c r="U795" s="37">
        <v>190</v>
      </c>
      <c r="V795" s="42">
        <v>35</v>
      </c>
      <c r="W795" s="36" t="s">
        <v>27</v>
      </c>
    </row>
    <row r="796" spans="1:23" x14ac:dyDescent="0.35">
      <c r="A796" s="36">
        <v>415</v>
      </c>
      <c r="B796" s="37">
        <v>241</v>
      </c>
      <c r="C796" s="38">
        <v>18</v>
      </c>
      <c r="D796" s="39">
        <v>42313</v>
      </c>
      <c r="E796" s="40">
        <v>42139</v>
      </c>
      <c r="F796" s="41">
        <v>1321</v>
      </c>
      <c r="G796" s="21">
        <v>284</v>
      </c>
      <c r="H796" s="36" t="s">
        <v>21</v>
      </c>
      <c r="I796" s="36" t="s">
        <v>36</v>
      </c>
      <c r="J796" s="36" t="str">
        <f t="shared" si="26"/>
        <v>🍃Leaves</v>
      </c>
      <c r="K796" s="36" t="s">
        <v>23</v>
      </c>
      <c r="L796" s="6" t="str">
        <f t="shared" si="25"/>
        <v>☕Herbal Tea</v>
      </c>
      <c r="M796" s="36" t="s">
        <v>24</v>
      </c>
      <c r="N796" s="36" t="s">
        <v>25</v>
      </c>
      <c r="O796" s="42">
        <v>188</v>
      </c>
      <c r="P796" s="42">
        <v>525</v>
      </c>
      <c r="Q796" s="36" t="s">
        <v>38</v>
      </c>
      <c r="R796" s="42">
        <v>220</v>
      </c>
      <c r="S796" s="42">
        <v>260</v>
      </c>
      <c r="T796" s="42">
        <v>170</v>
      </c>
      <c r="U796" s="37">
        <v>480</v>
      </c>
      <c r="V796" s="42">
        <v>96</v>
      </c>
      <c r="W796" s="36" t="s">
        <v>27</v>
      </c>
    </row>
    <row r="797" spans="1:23" x14ac:dyDescent="0.35">
      <c r="A797" s="36">
        <v>702</v>
      </c>
      <c r="B797" s="37">
        <v>135</v>
      </c>
      <c r="C797" s="38">
        <v>2</v>
      </c>
      <c r="D797" s="36" t="s">
        <v>646</v>
      </c>
      <c r="E797" s="40">
        <v>42140</v>
      </c>
      <c r="F797" s="41">
        <v>940</v>
      </c>
      <c r="G797" s="21">
        <v>187</v>
      </c>
      <c r="H797" s="36" t="s">
        <v>39</v>
      </c>
      <c r="I797" s="36" t="s">
        <v>36</v>
      </c>
      <c r="J797" s="36" t="str">
        <f t="shared" si="26"/>
        <v>🍃Leaves</v>
      </c>
      <c r="K797" s="36" t="s">
        <v>23</v>
      </c>
      <c r="L797" s="6" t="str">
        <f t="shared" si="25"/>
        <v>☕Herbal Tea</v>
      </c>
      <c r="M797" s="36" t="s">
        <v>24</v>
      </c>
      <c r="N797" s="36" t="s">
        <v>61</v>
      </c>
      <c r="O797" s="42">
        <v>32</v>
      </c>
      <c r="P797" s="42">
        <v>322</v>
      </c>
      <c r="Q797" s="36" t="s">
        <v>48</v>
      </c>
      <c r="R797" s="42">
        <v>120</v>
      </c>
      <c r="S797" s="42">
        <v>170</v>
      </c>
      <c r="T797" s="42">
        <v>30</v>
      </c>
      <c r="U797" s="37">
        <v>290</v>
      </c>
      <c r="V797" s="42">
        <v>155</v>
      </c>
      <c r="W797" s="36" t="s">
        <v>27</v>
      </c>
    </row>
    <row r="798" spans="1:23" x14ac:dyDescent="0.35">
      <c r="A798" s="36">
        <v>509</v>
      </c>
      <c r="B798" s="37">
        <v>115</v>
      </c>
      <c r="C798" s="38">
        <v>-5</v>
      </c>
      <c r="D798" s="36" t="s">
        <v>647</v>
      </c>
      <c r="E798" s="40">
        <v>42141</v>
      </c>
      <c r="F798" s="41">
        <v>1166</v>
      </c>
      <c r="G798" s="21">
        <v>174</v>
      </c>
      <c r="H798" s="36" t="s">
        <v>39</v>
      </c>
      <c r="I798" s="36" t="s">
        <v>36</v>
      </c>
      <c r="J798" s="36" t="str">
        <f t="shared" si="26"/>
        <v>🍃Leaves</v>
      </c>
      <c r="K798" s="36" t="s">
        <v>23</v>
      </c>
      <c r="L798" s="6" t="str">
        <f t="shared" si="25"/>
        <v>☕Herbal Tea</v>
      </c>
      <c r="M798" s="36" t="s">
        <v>24</v>
      </c>
      <c r="N798" s="36" t="s">
        <v>61</v>
      </c>
      <c r="O798" s="42">
        <v>105</v>
      </c>
      <c r="P798" s="42">
        <v>289</v>
      </c>
      <c r="Q798" s="36" t="s">
        <v>67</v>
      </c>
      <c r="R798" s="42">
        <v>100</v>
      </c>
      <c r="S798" s="42">
        <v>160</v>
      </c>
      <c r="T798" s="42">
        <v>110</v>
      </c>
      <c r="U798" s="37">
        <v>260</v>
      </c>
      <c r="V798" s="42">
        <v>69</v>
      </c>
      <c r="W798" s="36" t="s">
        <v>27</v>
      </c>
    </row>
    <row r="799" spans="1:23" x14ac:dyDescent="0.35">
      <c r="A799" s="36">
        <v>775</v>
      </c>
      <c r="B799" s="37">
        <v>224</v>
      </c>
      <c r="C799" s="38">
        <v>24</v>
      </c>
      <c r="D799" s="36" t="s">
        <v>648</v>
      </c>
      <c r="E799" s="40">
        <v>42142</v>
      </c>
      <c r="F799" s="41">
        <v>1191</v>
      </c>
      <c r="G799" s="21">
        <v>310</v>
      </c>
      <c r="H799" s="36" t="s">
        <v>39</v>
      </c>
      <c r="I799" s="36" t="s">
        <v>36</v>
      </c>
      <c r="J799" s="36" t="str">
        <f t="shared" si="26"/>
        <v>🍃Leaves</v>
      </c>
      <c r="K799" s="36" t="s">
        <v>23</v>
      </c>
      <c r="L799" s="6" t="str">
        <f t="shared" si="25"/>
        <v>☕Herbal Tea</v>
      </c>
      <c r="M799" s="36" t="s">
        <v>24</v>
      </c>
      <c r="N799" s="36" t="s">
        <v>25</v>
      </c>
      <c r="O799" s="42">
        <v>194</v>
      </c>
      <c r="P799" s="42">
        <v>534</v>
      </c>
      <c r="Q799" s="36" t="s">
        <v>48</v>
      </c>
      <c r="R799" s="42">
        <v>210</v>
      </c>
      <c r="S799" s="42">
        <v>280</v>
      </c>
      <c r="T799" s="42">
        <v>170</v>
      </c>
      <c r="U799" s="37">
        <v>490</v>
      </c>
      <c r="V799" s="42">
        <v>116</v>
      </c>
      <c r="W799" s="36" t="s">
        <v>27</v>
      </c>
    </row>
    <row r="800" spans="1:23" x14ac:dyDescent="0.35">
      <c r="A800" s="36">
        <v>541</v>
      </c>
      <c r="B800" s="37">
        <v>81</v>
      </c>
      <c r="C800" s="38">
        <v>-4</v>
      </c>
      <c r="D800" s="36" t="s">
        <v>649</v>
      </c>
      <c r="E800" s="40">
        <v>42143</v>
      </c>
      <c r="F800" s="41">
        <v>551</v>
      </c>
      <c r="G800" s="21">
        <v>104</v>
      </c>
      <c r="H800" s="36" t="s">
        <v>39</v>
      </c>
      <c r="I800" s="36" t="s">
        <v>36</v>
      </c>
      <c r="J800" s="36" t="str">
        <f t="shared" si="26"/>
        <v>🍃Leaves</v>
      </c>
      <c r="K800" s="36" t="s">
        <v>23</v>
      </c>
      <c r="L800" s="6" t="str">
        <f t="shared" si="25"/>
        <v>☕Herbal Tea</v>
      </c>
      <c r="M800" s="36" t="s">
        <v>24</v>
      </c>
      <c r="N800" s="36" t="s">
        <v>25</v>
      </c>
      <c r="O800" s="42">
        <v>66</v>
      </c>
      <c r="P800" s="42">
        <v>185</v>
      </c>
      <c r="Q800" s="36" t="s">
        <v>59</v>
      </c>
      <c r="R800" s="42">
        <v>70</v>
      </c>
      <c r="S800" s="42">
        <v>100</v>
      </c>
      <c r="T800" s="42">
        <v>70</v>
      </c>
      <c r="U800" s="37">
        <v>170</v>
      </c>
      <c r="V800" s="42">
        <v>38</v>
      </c>
      <c r="W800" s="36" t="s">
        <v>27</v>
      </c>
    </row>
    <row r="801" spans="1:23" x14ac:dyDescent="0.35">
      <c r="A801" s="36">
        <v>775</v>
      </c>
      <c r="B801" s="37">
        <v>127</v>
      </c>
      <c r="C801" s="38">
        <v>2</v>
      </c>
      <c r="D801" s="36" t="s">
        <v>650</v>
      </c>
      <c r="E801" s="40">
        <v>42144</v>
      </c>
      <c r="F801" s="41">
        <v>830</v>
      </c>
      <c r="G801" s="21">
        <v>185</v>
      </c>
      <c r="H801" s="36" t="s">
        <v>39</v>
      </c>
      <c r="I801" s="36" t="s">
        <v>36</v>
      </c>
      <c r="J801" s="36" t="str">
        <f t="shared" si="26"/>
        <v>🍃Leaves</v>
      </c>
      <c r="K801" s="36" t="s">
        <v>23</v>
      </c>
      <c r="L801" s="6" t="str">
        <f t="shared" si="25"/>
        <v>☕Herbal Tea</v>
      </c>
      <c r="M801" s="36" t="s">
        <v>24</v>
      </c>
      <c r="N801" s="36" t="s">
        <v>28</v>
      </c>
      <c r="O801" s="42">
        <v>122</v>
      </c>
      <c r="P801" s="42">
        <v>312</v>
      </c>
      <c r="Q801" s="36" t="s">
        <v>48</v>
      </c>
      <c r="R801" s="42">
        <v>120</v>
      </c>
      <c r="S801" s="42">
        <v>170</v>
      </c>
      <c r="T801" s="42">
        <v>120</v>
      </c>
      <c r="U801" s="37">
        <v>290</v>
      </c>
      <c r="V801" s="42">
        <v>63</v>
      </c>
      <c r="W801" s="36" t="s">
        <v>27</v>
      </c>
    </row>
    <row r="802" spans="1:23" x14ac:dyDescent="0.35">
      <c r="A802" s="36">
        <v>925</v>
      </c>
      <c r="B802" s="37">
        <v>108</v>
      </c>
      <c r="C802" s="38">
        <v>51</v>
      </c>
      <c r="D802" s="39">
        <v>42191</v>
      </c>
      <c r="E802" s="40">
        <v>42145</v>
      </c>
      <c r="F802" s="41">
        <v>971</v>
      </c>
      <c r="G802" s="21">
        <v>157</v>
      </c>
      <c r="H802" s="36" t="s">
        <v>21</v>
      </c>
      <c r="I802" s="36" t="s">
        <v>36</v>
      </c>
      <c r="J802" s="36" t="str">
        <f t="shared" si="26"/>
        <v>🍃Leaves</v>
      </c>
      <c r="K802" s="36" t="s">
        <v>23</v>
      </c>
      <c r="L802" s="6" t="str">
        <f t="shared" si="25"/>
        <v>☕Herbal Tea</v>
      </c>
      <c r="M802" s="36" t="s">
        <v>24</v>
      </c>
      <c r="N802" s="36" t="s">
        <v>61</v>
      </c>
      <c r="O802" s="42">
        <v>171</v>
      </c>
      <c r="P802" s="42">
        <v>282</v>
      </c>
      <c r="Q802" s="36" t="s">
        <v>38</v>
      </c>
      <c r="R802" s="42">
        <v>80</v>
      </c>
      <c r="S802" s="42">
        <v>130</v>
      </c>
      <c r="T802" s="42">
        <v>120</v>
      </c>
      <c r="U802" s="37">
        <v>210</v>
      </c>
      <c r="V802" s="42">
        <v>42</v>
      </c>
      <c r="W802" s="36" t="s">
        <v>27</v>
      </c>
    </row>
    <row r="803" spans="1:23" x14ac:dyDescent="0.35">
      <c r="A803" s="36">
        <v>951</v>
      </c>
      <c r="B803" s="37">
        <v>239</v>
      </c>
      <c r="C803" s="38">
        <v>106</v>
      </c>
      <c r="D803" s="39">
        <v>42222</v>
      </c>
      <c r="E803" s="40">
        <v>42146</v>
      </c>
      <c r="F803" s="41">
        <v>1246</v>
      </c>
      <c r="G803" s="21">
        <v>281</v>
      </c>
      <c r="H803" s="36" t="s">
        <v>21</v>
      </c>
      <c r="I803" s="36" t="s">
        <v>36</v>
      </c>
      <c r="J803" s="36" t="str">
        <f t="shared" si="26"/>
        <v>🍃Leaves</v>
      </c>
      <c r="K803" s="36" t="s">
        <v>23</v>
      </c>
      <c r="L803" s="6" t="str">
        <f t="shared" si="25"/>
        <v>☕Herbal Tea</v>
      </c>
      <c r="M803" s="36" t="s">
        <v>24</v>
      </c>
      <c r="N803" s="36" t="s">
        <v>25</v>
      </c>
      <c r="O803" s="42">
        <v>276</v>
      </c>
      <c r="P803" s="42">
        <v>554</v>
      </c>
      <c r="Q803" s="36" t="s">
        <v>38</v>
      </c>
      <c r="R803" s="42">
        <v>190</v>
      </c>
      <c r="S803" s="42">
        <v>220</v>
      </c>
      <c r="T803" s="42">
        <v>170</v>
      </c>
      <c r="U803" s="37">
        <v>410</v>
      </c>
      <c r="V803" s="42">
        <v>95</v>
      </c>
      <c r="W803" s="36" t="s">
        <v>27</v>
      </c>
    </row>
    <row r="804" spans="1:23" x14ac:dyDescent="0.35">
      <c r="A804" s="36">
        <v>702</v>
      </c>
      <c r="B804" s="37">
        <v>125</v>
      </c>
      <c r="C804" s="38">
        <v>-21</v>
      </c>
      <c r="D804" s="36" t="s">
        <v>667</v>
      </c>
      <c r="E804" s="40">
        <v>42147</v>
      </c>
      <c r="F804" s="41">
        <v>898</v>
      </c>
      <c r="G804" s="21">
        <v>173</v>
      </c>
      <c r="H804" s="36" t="s">
        <v>39</v>
      </c>
      <c r="I804" s="36" t="s">
        <v>36</v>
      </c>
      <c r="J804" s="36" t="str">
        <f t="shared" si="26"/>
        <v>🍃Leaves</v>
      </c>
      <c r="K804" s="36" t="s">
        <v>23</v>
      </c>
      <c r="L804" s="6" t="str">
        <f t="shared" si="25"/>
        <v>☕Herbal Tea</v>
      </c>
      <c r="M804" s="36" t="s">
        <v>24</v>
      </c>
      <c r="N804" s="36" t="s">
        <v>61</v>
      </c>
      <c r="O804" s="42">
        <v>39</v>
      </c>
      <c r="P804" s="42">
        <v>318</v>
      </c>
      <c r="Q804" s="36" t="s">
        <v>48</v>
      </c>
      <c r="R804" s="42">
        <v>90</v>
      </c>
      <c r="S804" s="42">
        <v>150</v>
      </c>
      <c r="T804" s="42">
        <v>60</v>
      </c>
      <c r="U804" s="37">
        <v>240</v>
      </c>
      <c r="V804" s="42">
        <v>147</v>
      </c>
      <c r="W804" s="36" t="s">
        <v>27</v>
      </c>
    </row>
    <row r="805" spans="1:23" x14ac:dyDescent="0.35">
      <c r="A805" s="36">
        <v>360</v>
      </c>
      <c r="B805" s="37">
        <v>125</v>
      </c>
      <c r="C805" s="38">
        <v>41</v>
      </c>
      <c r="D805" s="36" t="s">
        <v>668</v>
      </c>
      <c r="E805" s="40">
        <v>42148</v>
      </c>
      <c r="F805" s="41">
        <v>1119</v>
      </c>
      <c r="G805" s="21">
        <v>188</v>
      </c>
      <c r="H805" s="36" t="s">
        <v>39</v>
      </c>
      <c r="I805" s="36" t="s">
        <v>36</v>
      </c>
      <c r="J805" s="36" t="str">
        <f t="shared" si="26"/>
        <v>🍃Leaves</v>
      </c>
      <c r="K805" s="36" t="s">
        <v>23</v>
      </c>
      <c r="L805" s="6" t="str">
        <f t="shared" si="25"/>
        <v>☕Herbal Tea</v>
      </c>
      <c r="M805" s="36" t="s">
        <v>24</v>
      </c>
      <c r="N805" s="36" t="s">
        <v>61</v>
      </c>
      <c r="O805" s="42">
        <v>171</v>
      </c>
      <c r="P805" s="42">
        <v>334</v>
      </c>
      <c r="Q805" s="36" t="s">
        <v>67</v>
      </c>
      <c r="R805" s="42">
        <v>90</v>
      </c>
      <c r="S805" s="42">
        <v>160</v>
      </c>
      <c r="T805" s="42">
        <v>130</v>
      </c>
      <c r="U805" s="37">
        <v>250</v>
      </c>
      <c r="V805" s="42">
        <v>73</v>
      </c>
      <c r="W805" s="36" t="s">
        <v>27</v>
      </c>
    </row>
    <row r="806" spans="1:23" x14ac:dyDescent="0.35">
      <c r="A806" s="36">
        <v>775</v>
      </c>
      <c r="B806" s="37">
        <v>154</v>
      </c>
      <c r="C806" s="38">
        <v>58</v>
      </c>
      <c r="D806" s="36" t="s">
        <v>669</v>
      </c>
      <c r="E806" s="40">
        <v>42149</v>
      </c>
      <c r="F806" s="41">
        <v>1132</v>
      </c>
      <c r="G806" s="21">
        <v>213</v>
      </c>
      <c r="H806" s="36" t="s">
        <v>39</v>
      </c>
      <c r="I806" s="36" t="s">
        <v>36</v>
      </c>
      <c r="J806" s="36" t="str">
        <f t="shared" si="26"/>
        <v>🍃Leaves</v>
      </c>
      <c r="K806" s="36" t="s">
        <v>23</v>
      </c>
      <c r="L806" s="6" t="str">
        <f t="shared" si="25"/>
        <v>☕Herbal Tea</v>
      </c>
      <c r="M806" s="36" t="s">
        <v>24</v>
      </c>
      <c r="N806" s="36" t="s">
        <v>25</v>
      </c>
      <c r="O806" s="42">
        <v>178</v>
      </c>
      <c r="P806" s="42">
        <v>391</v>
      </c>
      <c r="Q806" s="36" t="s">
        <v>48</v>
      </c>
      <c r="R806" s="42">
        <v>120</v>
      </c>
      <c r="S806" s="42">
        <v>170</v>
      </c>
      <c r="T806" s="42">
        <v>120</v>
      </c>
      <c r="U806" s="37">
        <v>290</v>
      </c>
      <c r="V806" s="42">
        <v>93</v>
      </c>
      <c r="W806" s="36" t="s">
        <v>27</v>
      </c>
    </row>
    <row r="807" spans="1:23" x14ac:dyDescent="0.35">
      <c r="A807" s="36">
        <v>541</v>
      </c>
      <c r="B807" s="37">
        <v>90</v>
      </c>
      <c r="C807" s="38">
        <v>18</v>
      </c>
      <c r="D807" s="36" t="s">
        <v>670</v>
      </c>
      <c r="E807" s="40">
        <v>42150</v>
      </c>
      <c r="F807" s="41">
        <v>572</v>
      </c>
      <c r="G807" s="21">
        <v>115</v>
      </c>
      <c r="H807" s="36" t="s">
        <v>39</v>
      </c>
      <c r="I807" s="36" t="s">
        <v>36</v>
      </c>
      <c r="J807" s="36" t="str">
        <f t="shared" si="26"/>
        <v>🍃Leaves</v>
      </c>
      <c r="K807" s="36" t="s">
        <v>23</v>
      </c>
      <c r="L807" s="6" t="str">
        <f t="shared" si="25"/>
        <v>☕Herbal Tea</v>
      </c>
      <c r="M807" s="36" t="s">
        <v>24</v>
      </c>
      <c r="N807" s="36" t="s">
        <v>25</v>
      </c>
      <c r="O807" s="42">
        <v>108</v>
      </c>
      <c r="P807" s="42">
        <v>218</v>
      </c>
      <c r="Q807" s="36" t="s">
        <v>59</v>
      </c>
      <c r="R807" s="42">
        <v>60</v>
      </c>
      <c r="S807" s="42">
        <v>100</v>
      </c>
      <c r="T807" s="42">
        <v>90</v>
      </c>
      <c r="U807" s="37">
        <v>160</v>
      </c>
      <c r="V807" s="42">
        <v>42</v>
      </c>
      <c r="W807" s="36" t="s">
        <v>27</v>
      </c>
    </row>
    <row r="808" spans="1:23" x14ac:dyDescent="0.35">
      <c r="A808" s="36">
        <v>775</v>
      </c>
      <c r="B808" s="37">
        <v>122</v>
      </c>
      <c r="C808" s="38">
        <v>39</v>
      </c>
      <c r="D808" s="36" t="s">
        <v>671</v>
      </c>
      <c r="E808" s="40">
        <v>42151</v>
      </c>
      <c r="F808" s="41">
        <v>789</v>
      </c>
      <c r="G808" s="21">
        <v>176</v>
      </c>
      <c r="H808" s="36" t="s">
        <v>39</v>
      </c>
      <c r="I808" s="36" t="s">
        <v>36</v>
      </c>
      <c r="J808" s="36" t="str">
        <f t="shared" si="26"/>
        <v>🍃Leaves</v>
      </c>
      <c r="K808" s="36" t="s">
        <v>23</v>
      </c>
      <c r="L808" s="6" t="str">
        <f t="shared" si="25"/>
        <v>☕Herbal Tea</v>
      </c>
      <c r="M808" s="36" t="s">
        <v>24</v>
      </c>
      <c r="N808" s="36" t="s">
        <v>28</v>
      </c>
      <c r="O808" s="42">
        <v>169</v>
      </c>
      <c r="P808" s="42">
        <v>318</v>
      </c>
      <c r="Q808" s="36" t="s">
        <v>48</v>
      </c>
      <c r="R808" s="42">
        <v>90</v>
      </c>
      <c r="S808" s="42">
        <v>150</v>
      </c>
      <c r="T808" s="42">
        <v>130</v>
      </c>
      <c r="U808" s="37">
        <v>240</v>
      </c>
      <c r="V808" s="42">
        <v>62</v>
      </c>
      <c r="W808" s="36" t="s">
        <v>27</v>
      </c>
    </row>
    <row r="809" spans="1:23" x14ac:dyDescent="0.35">
      <c r="A809" s="36">
        <v>435</v>
      </c>
      <c r="B809" s="37">
        <v>86</v>
      </c>
      <c r="C809" s="38">
        <v>-40</v>
      </c>
      <c r="D809" s="36" t="s">
        <v>672</v>
      </c>
      <c r="E809" s="40">
        <v>42152</v>
      </c>
      <c r="F809" s="41">
        <v>1698</v>
      </c>
      <c r="G809" s="21">
        <v>23</v>
      </c>
      <c r="H809" s="36" t="s">
        <v>39</v>
      </c>
      <c r="I809" s="36" t="s">
        <v>36</v>
      </c>
      <c r="J809" s="36" t="str">
        <f t="shared" si="26"/>
        <v>🍃Leaves</v>
      </c>
      <c r="K809" s="36" t="s">
        <v>23</v>
      </c>
      <c r="L809" s="6" t="str">
        <f t="shared" si="25"/>
        <v>☕Herbal Tea</v>
      </c>
      <c r="M809" s="36" t="s">
        <v>24</v>
      </c>
      <c r="N809" s="36" t="s">
        <v>28</v>
      </c>
      <c r="O809" s="42">
        <v>-40</v>
      </c>
      <c r="P809" s="42">
        <v>116</v>
      </c>
      <c r="Q809" s="36" t="s">
        <v>49</v>
      </c>
      <c r="R809" s="42">
        <v>60</v>
      </c>
      <c r="S809" s="42">
        <v>20</v>
      </c>
      <c r="T809" s="42">
        <v>0</v>
      </c>
      <c r="U809" s="37">
        <v>80</v>
      </c>
      <c r="V809" s="42">
        <v>50</v>
      </c>
      <c r="W809" s="36" t="s">
        <v>27</v>
      </c>
    </row>
    <row r="810" spans="1:23" x14ac:dyDescent="0.35">
      <c r="A810" s="36">
        <v>760</v>
      </c>
      <c r="B810" s="37">
        <v>81</v>
      </c>
      <c r="C810" s="38">
        <v>45</v>
      </c>
      <c r="D810" s="39">
        <v>42284</v>
      </c>
      <c r="E810" s="40">
        <v>42153</v>
      </c>
      <c r="F810" s="41">
        <v>984</v>
      </c>
      <c r="G810" s="21">
        <v>117</v>
      </c>
      <c r="H810" s="36" t="s">
        <v>21</v>
      </c>
      <c r="I810" s="36" t="s">
        <v>36</v>
      </c>
      <c r="J810" s="36" t="str">
        <f t="shared" si="26"/>
        <v>🍃Leaves</v>
      </c>
      <c r="K810" s="36" t="s">
        <v>23</v>
      </c>
      <c r="L810" s="6" t="str">
        <f t="shared" si="25"/>
        <v>☕Herbal Tea</v>
      </c>
      <c r="M810" s="36" t="s">
        <v>24</v>
      </c>
      <c r="N810" s="36" t="s">
        <v>61</v>
      </c>
      <c r="O810" s="42">
        <v>125</v>
      </c>
      <c r="P810" s="42">
        <v>211</v>
      </c>
      <c r="Q810" s="36" t="s">
        <v>38</v>
      </c>
      <c r="R810" s="42">
        <v>70</v>
      </c>
      <c r="S810" s="42">
        <v>110</v>
      </c>
      <c r="T810" s="42">
        <v>80</v>
      </c>
      <c r="U810" s="37">
        <v>180</v>
      </c>
      <c r="V810" s="42">
        <v>33</v>
      </c>
      <c r="W810" s="36" t="s">
        <v>27</v>
      </c>
    </row>
    <row r="811" spans="1:23" x14ac:dyDescent="0.35">
      <c r="A811" s="36">
        <v>510</v>
      </c>
      <c r="B811" s="37">
        <v>225</v>
      </c>
      <c r="C811" s="38">
        <v>98</v>
      </c>
      <c r="D811" s="39">
        <v>42315</v>
      </c>
      <c r="E811" s="40">
        <v>42154</v>
      </c>
      <c r="F811" s="41">
        <v>1272</v>
      </c>
      <c r="G811" s="21">
        <v>265</v>
      </c>
      <c r="H811" s="36" t="s">
        <v>21</v>
      </c>
      <c r="I811" s="36" t="s">
        <v>36</v>
      </c>
      <c r="J811" s="36" t="str">
        <f t="shared" si="26"/>
        <v>🍃Leaves</v>
      </c>
      <c r="K811" s="36" t="s">
        <v>23</v>
      </c>
      <c r="L811" s="6" t="str">
        <f t="shared" si="25"/>
        <v>☕Herbal Tea</v>
      </c>
      <c r="M811" s="36" t="s">
        <v>24</v>
      </c>
      <c r="N811" s="36" t="s">
        <v>25</v>
      </c>
      <c r="O811" s="42">
        <v>258</v>
      </c>
      <c r="P811" s="42">
        <v>522</v>
      </c>
      <c r="Q811" s="36" t="s">
        <v>38</v>
      </c>
      <c r="R811" s="42">
        <v>210</v>
      </c>
      <c r="S811" s="42">
        <v>240</v>
      </c>
      <c r="T811" s="42">
        <v>160</v>
      </c>
      <c r="U811" s="37">
        <v>450</v>
      </c>
      <c r="V811" s="42">
        <v>91</v>
      </c>
      <c r="W811" s="36" t="s">
        <v>27</v>
      </c>
    </row>
    <row r="812" spans="1:23" x14ac:dyDescent="0.35">
      <c r="A812" s="36">
        <v>702</v>
      </c>
      <c r="B812" s="37">
        <v>121</v>
      </c>
      <c r="C812" s="38">
        <v>19</v>
      </c>
      <c r="D812" s="36" t="s">
        <v>683</v>
      </c>
      <c r="E812" s="40">
        <v>42155</v>
      </c>
      <c r="F812" s="41">
        <v>912</v>
      </c>
      <c r="G812" s="21">
        <v>168</v>
      </c>
      <c r="H812" s="36" t="s">
        <v>39</v>
      </c>
      <c r="I812" s="36" t="s">
        <v>36</v>
      </c>
      <c r="J812" s="36" t="str">
        <f t="shared" si="26"/>
        <v>🍃Leaves</v>
      </c>
      <c r="K812" s="36" t="s">
        <v>23</v>
      </c>
      <c r="L812" s="6" t="str">
        <f t="shared" si="25"/>
        <v>☕Herbal Tea</v>
      </c>
      <c r="M812" s="36" t="s">
        <v>24</v>
      </c>
      <c r="N812" s="36" t="s">
        <v>61</v>
      </c>
      <c r="O812" s="42">
        <v>39</v>
      </c>
      <c r="P812" s="42">
        <v>308</v>
      </c>
      <c r="Q812" s="36" t="s">
        <v>48</v>
      </c>
      <c r="R812" s="42">
        <v>110</v>
      </c>
      <c r="S812" s="42">
        <v>150</v>
      </c>
      <c r="T812" s="42">
        <v>20</v>
      </c>
      <c r="U812" s="37">
        <v>260</v>
      </c>
      <c r="V812" s="42">
        <v>142</v>
      </c>
      <c r="W812" s="36" t="s">
        <v>27</v>
      </c>
    </row>
    <row r="813" spans="1:23" x14ac:dyDescent="0.35">
      <c r="A813" s="36">
        <v>206</v>
      </c>
      <c r="B813" s="37">
        <v>130</v>
      </c>
      <c r="C813" s="38">
        <v>61</v>
      </c>
      <c r="D813" s="36" t="s">
        <v>684</v>
      </c>
      <c r="E813" s="40">
        <v>42156</v>
      </c>
      <c r="F813" s="41">
        <v>1134</v>
      </c>
      <c r="G813" s="21">
        <v>195</v>
      </c>
      <c r="H813" s="36" t="s">
        <v>39</v>
      </c>
      <c r="I813" s="36" t="s">
        <v>36</v>
      </c>
      <c r="J813" s="36" t="str">
        <f t="shared" si="26"/>
        <v>🍃Leaves</v>
      </c>
      <c r="K813" s="36" t="s">
        <v>23</v>
      </c>
      <c r="L813" s="6" t="str">
        <f t="shared" si="25"/>
        <v>☕Herbal Tea</v>
      </c>
      <c r="M813" s="36" t="s">
        <v>24</v>
      </c>
      <c r="N813" s="36" t="s">
        <v>61</v>
      </c>
      <c r="O813" s="42">
        <v>181</v>
      </c>
      <c r="P813" s="42">
        <v>346</v>
      </c>
      <c r="Q813" s="36" t="s">
        <v>67</v>
      </c>
      <c r="R813" s="42">
        <v>120</v>
      </c>
      <c r="S813" s="42">
        <v>180</v>
      </c>
      <c r="T813" s="42">
        <v>120</v>
      </c>
      <c r="U813" s="37">
        <v>300</v>
      </c>
      <c r="V813" s="42">
        <v>73</v>
      </c>
      <c r="W813" s="36" t="s">
        <v>27</v>
      </c>
    </row>
    <row r="814" spans="1:23" x14ac:dyDescent="0.35">
      <c r="A814" s="36">
        <v>702</v>
      </c>
      <c r="B814" s="37">
        <v>173</v>
      </c>
      <c r="C814" s="38">
        <v>75</v>
      </c>
      <c r="D814" s="36" t="s">
        <v>685</v>
      </c>
      <c r="E814" s="40">
        <v>42157</v>
      </c>
      <c r="F814" s="41">
        <v>1150</v>
      </c>
      <c r="G814" s="21">
        <v>239</v>
      </c>
      <c r="H814" s="36" t="s">
        <v>39</v>
      </c>
      <c r="I814" s="36" t="s">
        <v>36</v>
      </c>
      <c r="J814" s="36" t="str">
        <f t="shared" si="26"/>
        <v>🍃Leaves</v>
      </c>
      <c r="K814" s="36" t="s">
        <v>23</v>
      </c>
      <c r="L814" s="6" t="str">
        <f t="shared" si="25"/>
        <v>☕Herbal Tea</v>
      </c>
      <c r="M814" s="36" t="s">
        <v>24</v>
      </c>
      <c r="N814" s="36" t="s">
        <v>25</v>
      </c>
      <c r="O814" s="42">
        <v>205</v>
      </c>
      <c r="P814" s="42">
        <v>439</v>
      </c>
      <c r="Q814" s="36" t="s">
        <v>48</v>
      </c>
      <c r="R814" s="42">
        <v>160</v>
      </c>
      <c r="S814" s="42">
        <v>220</v>
      </c>
      <c r="T814" s="42">
        <v>130</v>
      </c>
      <c r="U814" s="37">
        <v>380</v>
      </c>
      <c r="V814" s="42">
        <v>101</v>
      </c>
      <c r="W814" s="36" t="s">
        <v>27</v>
      </c>
    </row>
    <row r="815" spans="1:23" x14ac:dyDescent="0.35">
      <c r="A815" s="36">
        <v>541</v>
      </c>
      <c r="B815" s="37">
        <v>88</v>
      </c>
      <c r="C815" s="38">
        <v>34</v>
      </c>
      <c r="D815" s="36" t="s">
        <v>686</v>
      </c>
      <c r="E815" s="40">
        <v>42158</v>
      </c>
      <c r="F815" s="41">
        <v>561</v>
      </c>
      <c r="G815" s="21">
        <v>112</v>
      </c>
      <c r="H815" s="36" t="s">
        <v>39</v>
      </c>
      <c r="I815" s="36" t="s">
        <v>36</v>
      </c>
      <c r="J815" s="36" t="str">
        <f t="shared" si="26"/>
        <v>🍃Leaves</v>
      </c>
      <c r="K815" s="36" t="s">
        <v>23</v>
      </c>
      <c r="L815" s="6" t="str">
        <f t="shared" si="25"/>
        <v>☕Herbal Tea</v>
      </c>
      <c r="M815" s="36" t="s">
        <v>24</v>
      </c>
      <c r="N815" s="36" t="s">
        <v>25</v>
      </c>
      <c r="O815" s="42">
        <v>104</v>
      </c>
      <c r="P815" s="42">
        <v>213</v>
      </c>
      <c r="Q815" s="36" t="s">
        <v>59</v>
      </c>
      <c r="R815" s="42">
        <v>80</v>
      </c>
      <c r="S815" s="42">
        <v>100</v>
      </c>
      <c r="T815" s="42">
        <v>70</v>
      </c>
      <c r="U815" s="37">
        <v>180</v>
      </c>
      <c r="V815" s="42">
        <v>42</v>
      </c>
      <c r="W815" s="36" t="s">
        <v>27</v>
      </c>
    </row>
    <row r="816" spans="1:23" x14ac:dyDescent="0.35">
      <c r="A816" s="36">
        <v>775</v>
      </c>
      <c r="B816" s="37">
        <v>113</v>
      </c>
      <c r="C816" s="38">
        <v>59</v>
      </c>
      <c r="D816" s="36" t="s">
        <v>687</v>
      </c>
      <c r="E816" s="40">
        <v>42159</v>
      </c>
      <c r="F816" s="41">
        <v>803</v>
      </c>
      <c r="G816" s="21">
        <v>165</v>
      </c>
      <c r="H816" s="36" t="s">
        <v>39</v>
      </c>
      <c r="I816" s="36" t="s">
        <v>36</v>
      </c>
      <c r="J816" s="36" t="str">
        <f t="shared" si="26"/>
        <v>🍃Leaves</v>
      </c>
      <c r="K816" s="36" t="s">
        <v>23</v>
      </c>
      <c r="L816" s="6" t="str">
        <f t="shared" si="25"/>
        <v>☕Herbal Tea</v>
      </c>
      <c r="M816" s="36" t="s">
        <v>24</v>
      </c>
      <c r="N816" s="36" t="s">
        <v>28</v>
      </c>
      <c r="O816" s="42">
        <v>159</v>
      </c>
      <c r="P816" s="42">
        <v>296</v>
      </c>
      <c r="Q816" s="36" t="s">
        <v>48</v>
      </c>
      <c r="R816" s="42">
        <v>100</v>
      </c>
      <c r="S816" s="42">
        <v>150</v>
      </c>
      <c r="T816" s="42">
        <v>100</v>
      </c>
      <c r="U816" s="37">
        <v>250</v>
      </c>
      <c r="V816" s="42">
        <v>58</v>
      </c>
      <c r="W816" s="36" t="s">
        <v>27</v>
      </c>
    </row>
    <row r="817" spans="1:23" x14ac:dyDescent="0.35">
      <c r="A817" s="36">
        <v>916</v>
      </c>
      <c r="B817" s="37">
        <v>86</v>
      </c>
      <c r="C817" s="38">
        <v>52</v>
      </c>
      <c r="D817" s="39">
        <v>42163</v>
      </c>
      <c r="E817" s="40">
        <v>42160</v>
      </c>
      <c r="F817" s="41">
        <v>1003</v>
      </c>
      <c r="G817" s="21">
        <v>124</v>
      </c>
      <c r="H817" s="36" t="s">
        <v>21</v>
      </c>
      <c r="I817" s="36" t="s">
        <v>36</v>
      </c>
      <c r="J817" s="36" t="str">
        <f t="shared" si="26"/>
        <v>🍃Leaves</v>
      </c>
      <c r="K817" s="36" t="s">
        <v>23</v>
      </c>
      <c r="L817" s="6" t="str">
        <f t="shared" si="25"/>
        <v>☕Herbal Tea</v>
      </c>
      <c r="M817" s="36" t="s">
        <v>24</v>
      </c>
      <c r="N817" s="36" t="s">
        <v>61</v>
      </c>
      <c r="O817" s="42">
        <v>132</v>
      </c>
      <c r="P817" s="42">
        <v>224</v>
      </c>
      <c r="Q817" s="36" t="s">
        <v>38</v>
      </c>
      <c r="R817" s="42">
        <v>80</v>
      </c>
      <c r="S817" s="42">
        <v>110</v>
      </c>
      <c r="T817" s="42">
        <v>80</v>
      </c>
      <c r="U817" s="37">
        <v>190</v>
      </c>
      <c r="V817" s="42">
        <v>35</v>
      </c>
      <c r="W817" s="36" t="s">
        <v>27</v>
      </c>
    </row>
    <row r="818" spans="1:23" x14ac:dyDescent="0.35">
      <c r="A818" s="36">
        <v>661</v>
      </c>
      <c r="B818" s="37">
        <v>241</v>
      </c>
      <c r="C818" s="38">
        <v>109</v>
      </c>
      <c r="D818" s="39">
        <v>42193</v>
      </c>
      <c r="E818" s="40">
        <v>42161</v>
      </c>
      <c r="F818" s="41">
        <v>1321</v>
      </c>
      <c r="G818" s="21">
        <v>284</v>
      </c>
      <c r="H818" s="36" t="s">
        <v>21</v>
      </c>
      <c r="I818" s="36" t="s">
        <v>36</v>
      </c>
      <c r="J818" s="36" t="str">
        <f t="shared" si="26"/>
        <v>🍃Leaves</v>
      </c>
      <c r="K818" s="36" t="s">
        <v>23</v>
      </c>
      <c r="L818" s="6" t="str">
        <f t="shared" si="25"/>
        <v>☕Herbal Tea</v>
      </c>
      <c r="M818" s="36" t="s">
        <v>24</v>
      </c>
      <c r="N818" s="36" t="s">
        <v>25</v>
      </c>
      <c r="O818" s="42">
        <v>279</v>
      </c>
      <c r="P818" s="42">
        <v>559</v>
      </c>
      <c r="Q818" s="36" t="s">
        <v>38</v>
      </c>
      <c r="R818" s="42">
        <v>220</v>
      </c>
      <c r="S818" s="42">
        <v>260</v>
      </c>
      <c r="T818" s="42">
        <v>170</v>
      </c>
      <c r="U818" s="37">
        <v>480</v>
      </c>
      <c r="V818" s="42">
        <v>96</v>
      </c>
      <c r="W818" s="36" t="s">
        <v>27</v>
      </c>
    </row>
    <row r="819" spans="1:23" x14ac:dyDescent="0.35">
      <c r="A819" s="36">
        <v>702</v>
      </c>
      <c r="B819" s="37">
        <v>135</v>
      </c>
      <c r="C819" s="38">
        <v>17</v>
      </c>
      <c r="D819" s="36" t="s">
        <v>698</v>
      </c>
      <c r="E819" s="40">
        <v>42162</v>
      </c>
      <c r="F819" s="41">
        <v>940</v>
      </c>
      <c r="G819" s="21">
        <v>187</v>
      </c>
      <c r="H819" s="36" t="s">
        <v>39</v>
      </c>
      <c r="I819" s="36" t="s">
        <v>36</v>
      </c>
      <c r="J819" s="36" t="str">
        <f t="shared" si="26"/>
        <v>🍃Leaves</v>
      </c>
      <c r="K819" s="36" t="s">
        <v>23</v>
      </c>
      <c r="L819" s="6" t="str">
        <f t="shared" si="25"/>
        <v>☕Herbal Tea</v>
      </c>
      <c r="M819" s="36" t="s">
        <v>24</v>
      </c>
      <c r="N819" s="36" t="s">
        <v>61</v>
      </c>
      <c r="O819" s="42">
        <v>47</v>
      </c>
      <c r="P819" s="42">
        <v>343</v>
      </c>
      <c r="Q819" s="36" t="s">
        <v>48</v>
      </c>
      <c r="R819" s="42">
        <v>120</v>
      </c>
      <c r="S819" s="42">
        <v>170</v>
      </c>
      <c r="T819" s="42">
        <v>30</v>
      </c>
      <c r="U819" s="37">
        <v>290</v>
      </c>
      <c r="V819" s="42">
        <v>155</v>
      </c>
      <c r="W819" s="36" t="s">
        <v>27</v>
      </c>
    </row>
    <row r="820" spans="1:23" x14ac:dyDescent="0.35">
      <c r="A820" s="36">
        <v>253</v>
      </c>
      <c r="B820" s="37">
        <v>115</v>
      </c>
      <c r="C820" s="38">
        <v>46</v>
      </c>
      <c r="D820" s="36" t="s">
        <v>699</v>
      </c>
      <c r="E820" s="40">
        <v>42163</v>
      </c>
      <c r="F820" s="41">
        <v>1166</v>
      </c>
      <c r="G820" s="21">
        <v>174</v>
      </c>
      <c r="H820" s="36" t="s">
        <v>39</v>
      </c>
      <c r="I820" s="36" t="s">
        <v>36</v>
      </c>
      <c r="J820" s="36" t="str">
        <f t="shared" si="26"/>
        <v>🍃Leaves</v>
      </c>
      <c r="K820" s="36" t="s">
        <v>23</v>
      </c>
      <c r="L820" s="6" t="str">
        <f t="shared" si="25"/>
        <v>☕Herbal Tea</v>
      </c>
      <c r="M820" s="36" t="s">
        <v>24</v>
      </c>
      <c r="N820" s="36" t="s">
        <v>61</v>
      </c>
      <c r="O820" s="42">
        <v>156</v>
      </c>
      <c r="P820" s="42">
        <v>308</v>
      </c>
      <c r="Q820" s="36" t="s">
        <v>67</v>
      </c>
      <c r="R820" s="42">
        <v>100</v>
      </c>
      <c r="S820" s="42">
        <v>160</v>
      </c>
      <c r="T820" s="42">
        <v>110</v>
      </c>
      <c r="U820" s="37">
        <v>260</v>
      </c>
      <c r="V820" s="42">
        <v>69</v>
      </c>
      <c r="W820" s="36" t="s">
        <v>27</v>
      </c>
    </row>
    <row r="821" spans="1:23" x14ac:dyDescent="0.35">
      <c r="A821" s="36">
        <v>702</v>
      </c>
      <c r="B821" s="37">
        <v>224</v>
      </c>
      <c r="C821" s="38">
        <v>118</v>
      </c>
      <c r="D821" s="36" t="s">
        <v>700</v>
      </c>
      <c r="E821" s="40">
        <v>42164</v>
      </c>
      <c r="F821" s="41">
        <v>1191</v>
      </c>
      <c r="G821" s="21">
        <v>310</v>
      </c>
      <c r="H821" s="36" t="s">
        <v>39</v>
      </c>
      <c r="I821" s="36" t="s">
        <v>36</v>
      </c>
      <c r="J821" s="36" t="str">
        <f t="shared" si="26"/>
        <v>🍃Leaves</v>
      </c>
      <c r="K821" s="36" t="s">
        <v>23</v>
      </c>
      <c r="L821" s="6" t="str">
        <f t="shared" si="25"/>
        <v>☕Herbal Tea</v>
      </c>
      <c r="M821" s="36" t="s">
        <v>24</v>
      </c>
      <c r="N821" s="36" t="s">
        <v>25</v>
      </c>
      <c r="O821" s="42">
        <v>288</v>
      </c>
      <c r="P821" s="42">
        <v>569</v>
      </c>
      <c r="Q821" s="36" t="s">
        <v>48</v>
      </c>
      <c r="R821" s="42">
        <v>210</v>
      </c>
      <c r="S821" s="42">
        <v>280</v>
      </c>
      <c r="T821" s="42">
        <v>170</v>
      </c>
      <c r="U821" s="37">
        <v>490</v>
      </c>
      <c r="V821" s="42">
        <v>116</v>
      </c>
      <c r="W821" s="36" t="s">
        <v>27</v>
      </c>
    </row>
    <row r="822" spans="1:23" x14ac:dyDescent="0.35">
      <c r="A822" s="36">
        <v>503</v>
      </c>
      <c r="B822" s="37">
        <v>81</v>
      </c>
      <c r="C822" s="38">
        <v>28</v>
      </c>
      <c r="D822" s="36" t="s">
        <v>701</v>
      </c>
      <c r="E822" s="40">
        <v>42165</v>
      </c>
      <c r="F822" s="41">
        <v>551</v>
      </c>
      <c r="G822" s="21">
        <v>104</v>
      </c>
      <c r="H822" s="36" t="s">
        <v>39</v>
      </c>
      <c r="I822" s="36" t="s">
        <v>36</v>
      </c>
      <c r="J822" s="36" t="str">
        <f t="shared" si="26"/>
        <v>🍃Leaves</v>
      </c>
      <c r="K822" s="36" t="s">
        <v>23</v>
      </c>
      <c r="L822" s="6" t="str">
        <f t="shared" si="25"/>
        <v>☕Herbal Tea</v>
      </c>
      <c r="M822" s="36" t="s">
        <v>24</v>
      </c>
      <c r="N822" s="36" t="s">
        <v>25</v>
      </c>
      <c r="O822" s="42">
        <v>98</v>
      </c>
      <c r="P822" s="42">
        <v>197</v>
      </c>
      <c r="Q822" s="36" t="s">
        <v>59</v>
      </c>
      <c r="R822" s="42">
        <v>70</v>
      </c>
      <c r="S822" s="42">
        <v>100</v>
      </c>
      <c r="T822" s="42">
        <v>70</v>
      </c>
      <c r="U822" s="37">
        <v>170</v>
      </c>
      <c r="V822" s="42">
        <v>38</v>
      </c>
      <c r="W822" s="36" t="s">
        <v>27</v>
      </c>
    </row>
    <row r="823" spans="1:23" x14ac:dyDescent="0.35">
      <c r="A823" s="36">
        <v>775</v>
      </c>
      <c r="B823" s="37">
        <v>127</v>
      </c>
      <c r="C823" s="38">
        <v>61</v>
      </c>
      <c r="D823" s="36" t="s">
        <v>702</v>
      </c>
      <c r="E823" s="40">
        <v>42166</v>
      </c>
      <c r="F823" s="41">
        <v>830</v>
      </c>
      <c r="G823" s="21">
        <v>185</v>
      </c>
      <c r="H823" s="36" t="s">
        <v>39</v>
      </c>
      <c r="I823" s="36" t="s">
        <v>36</v>
      </c>
      <c r="J823" s="36" t="str">
        <f t="shared" si="26"/>
        <v>🍃Leaves</v>
      </c>
      <c r="K823" s="36" t="s">
        <v>23</v>
      </c>
      <c r="L823" s="6" t="str">
        <f t="shared" si="25"/>
        <v>☕Herbal Tea</v>
      </c>
      <c r="M823" s="36" t="s">
        <v>24</v>
      </c>
      <c r="N823" s="36" t="s">
        <v>28</v>
      </c>
      <c r="O823" s="42">
        <v>181</v>
      </c>
      <c r="P823" s="42">
        <v>332</v>
      </c>
      <c r="Q823" s="36" t="s">
        <v>48</v>
      </c>
      <c r="R823" s="42">
        <v>120</v>
      </c>
      <c r="S823" s="42">
        <v>170</v>
      </c>
      <c r="T823" s="42">
        <v>120</v>
      </c>
      <c r="U823" s="37">
        <v>290</v>
      </c>
      <c r="V823" s="42">
        <v>63</v>
      </c>
      <c r="W823" s="36" t="s">
        <v>27</v>
      </c>
    </row>
    <row r="824" spans="1:23" x14ac:dyDescent="0.35">
      <c r="A824" s="36">
        <v>850</v>
      </c>
      <c r="B824" s="37">
        <v>38</v>
      </c>
      <c r="C824" s="38">
        <v>-15</v>
      </c>
      <c r="D824" s="39">
        <v>40978</v>
      </c>
      <c r="E824" s="40">
        <v>40921</v>
      </c>
      <c r="F824" s="41">
        <v>871</v>
      </c>
      <c r="G824" s="21">
        <v>56</v>
      </c>
      <c r="H824" s="36" t="s">
        <v>21</v>
      </c>
      <c r="I824" s="36" t="s">
        <v>31</v>
      </c>
      <c r="J824" s="36" t="str">
        <f t="shared" si="26"/>
        <v>🍃Leaves</v>
      </c>
      <c r="K824" s="36" t="s">
        <v>23</v>
      </c>
      <c r="L824" s="6" t="str">
        <f t="shared" si="25"/>
        <v>☕Tea</v>
      </c>
      <c r="M824" s="36" t="s">
        <v>32</v>
      </c>
      <c r="N824" s="36" t="s">
        <v>33</v>
      </c>
      <c r="O824" s="42">
        <v>35</v>
      </c>
      <c r="P824" s="42">
        <v>94</v>
      </c>
      <c r="Q824" s="36" t="s">
        <v>34</v>
      </c>
      <c r="R824" s="42">
        <v>40</v>
      </c>
      <c r="S824" s="42">
        <v>60</v>
      </c>
      <c r="T824" s="42">
        <v>50</v>
      </c>
      <c r="U824" s="37">
        <v>100</v>
      </c>
      <c r="V824" s="42">
        <v>21</v>
      </c>
      <c r="W824" s="36" t="s">
        <v>35</v>
      </c>
    </row>
    <row r="825" spans="1:23" x14ac:dyDescent="0.35">
      <c r="A825" s="36">
        <v>562</v>
      </c>
      <c r="B825" s="37">
        <v>72</v>
      </c>
      <c r="C825" s="38">
        <v>6</v>
      </c>
      <c r="D825" s="39">
        <v>41009</v>
      </c>
      <c r="E825" s="40">
        <v>40922</v>
      </c>
      <c r="F825" s="41">
        <v>650</v>
      </c>
      <c r="G825" s="21">
        <v>110</v>
      </c>
      <c r="H825" s="36" t="s">
        <v>21</v>
      </c>
      <c r="I825" s="36" t="s">
        <v>36</v>
      </c>
      <c r="J825" s="36" t="str">
        <f t="shared" si="26"/>
        <v>🍃Leaves</v>
      </c>
      <c r="K825" s="36" t="s">
        <v>23</v>
      </c>
      <c r="L825" s="6" t="str">
        <f t="shared" si="25"/>
        <v>☕Tea</v>
      </c>
      <c r="M825" s="36" t="s">
        <v>32</v>
      </c>
      <c r="N825" s="36" t="s">
        <v>37</v>
      </c>
      <c r="O825" s="42">
        <v>56</v>
      </c>
      <c r="P825" s="42">
        <v>182</v>
      </c>
      <c r="Q825" s="36" t="s">
        <v>38</v>
      </c>
      <c r="R825" s="42">
        <v>20</v>
      </c>
      <c r="S825" s="42">
        <v>60</v>
      </c>
      <c r="T825" s="42">
        <v>50</v>
      </c>
      <c r="U825" s="37">
        <v>80</v>
      </c>
      <c r="V825" s="42">
        <v>54</v>
      </c>
      <c r="W825" s="36" t="s">
        <v>35</v>
      </c>
    </row>
    <row r="826" spans="1:23" x14ac:dyDescent="0.35">
      <c r="A826" s="36">
        <v>860</v>
      </c>
      <c r="B826" s="37">
        <v>40</v>
      </c>
      <c r="C826" s="38">
        <v>-14</v>
      </c>
      <c r="D826" s="36" t="s">
        <v>68</v>
      </c>
      <c r="E826" s="40">
        <v>40923</v>
      </c>
      <c r="F826" s="41">
        <v>881</v>
      </c>
      <c r="G826" s="21">
        <v>59</v>
      </c>
      <c r="H826" s="36" t="s">
        <v>39</v>
      </c>
      <c r="I826" s="36" t="s">
        <v>31</v>
      </c>
      <c r="J826" s="36" t="str">
        <f t="shared" si="26"/>
        <v>🍃Leaves</v>
      </c>
      <c r="K826" s="36" t="s">
        <v>23</v>
      </c>
      <c r="L826" s="6" t="str">
        <f t="shared" si="25"/>
        <v>☕Tea</v>
      </c>
      <c r="M826" s="36" t="s">
        <v>32</v>
      </c>
      <c r="N826" s="36" t="s">
        <v>33</v>
      </c>
      <c r="O826" s="42">
        <v>36</v>
      </c>
      <c r="P826" s="42">
        <v>99</v>
      </c>
      <c r="Q826" s="36" t="s">
        <v>44</v>
      </c>
      <c r="R826" s="42">
        <v>40</v>
      </c>
      <c r="S826" s="42">
        <v>60</v>
      </c>
      <c r="T826" s="42">
        <v>50</v>
      </c>
      <c r="U826" s="37">
        <v>100</v>
      </c>
      <c r="V826" s="42">
        <v>23</v>
      </c>
      <c r="W826" s="36" t="s">
        <v>35</v>
      </c>
    </row>
    <row r="827" spans="1:23" x14ac:dyDescent="0.35">
      <c r="A827" s="36">
        <v>971</v>
      </c>
      <c r="B827" s="37">
        <v>82</v>
      </c>
      <c r="C827" s="38">
        <v>14</v>
      </c>
      <c r="D827" s="36" t="s">
        <v>69</v>
      </c>
      <c r="E827" s="40">
        <v>40924</v>
      </c>
      <c r="F827" s="41">
        <v>788</v>
      </c>
      <c r="G827" s="21">
        <v>123</v>
      </c>
      <c r="H827" s="36" t="s">
        <v>39</v>
      </c>
      <c r="I827" s="36" t="s">
        <v>36</v>
      </c>
      <c r="J827" s="36" t="str">
        <f t="shared" si="26"/>
        <v>🍃Leaves</v>
      </c>
      <c r="K827" s="36" t="s">
        <v>23</v>
      </c>
      <c r="L827" s="6" t="str">
        <f t="shared" si="25"/>
        <v>☕Tea</v>
      </c>
      <c r="M827" s="36" t="s">
        <v>32</v>
      </c>
      <c r="N827" s="36" t="s">
        <v>70</v>
      </c>
      <c r="O827" s="42">
        <v>64</v>
      </c>
      <c r="P827" s="42">
        <v>205</v>
      </c>
      <c r="Q827" s="36" t="s">
        <v>59</v>
      </c>
      <c r="R827" s="42">
        <v>30</v>
      </c>
      <c r="S827" s="42">
        <v>60</v>
      </c>
      <c r="T827" s="42">
        <v>50</v>
      </c>
      <c r="U827" s="37">
        <v>90</v>
      </c>
      <c r="V827" s="42">
        <v>59</v>
      </c>
      <c r="W827" s="36" t="s">
        <v>35</v>
      </c>
    </row>
    <row r="828" spans="1:23" x14ac:dyDescent="0.35">
      <c r="A828" s="36">
        <v>971</v>
      </c>
      <c r="B828" s="37">
        <v>91</v>
      </c>
      <c r="C828" s="38">
        <v>26</v>
      </c>
      <c r="D828" s="36" t="s">
        <v>71</v>
      </c>
      <c r="E828" s="40">
        <v>40925</v>
      </c>
      <c r="F828" s="41">
        <v>656</v>
      </c>
      <c r="G828" s="21">
        <v>127</v>
      </c>
      <c r="H828" s="36" t="s">
        <v>39</v>
      </c>
      <c r="I828" s="36" t="s">
        <v>36</v>
      </c>
      <c r="J828" s="36" t="str">
        <f t="shared" si="26"/>
        <v>🍃Leaves</v>
      </c>
      <c r="K828" s="36" t="s">
        <v>23</v>
      </c>
      <c r="L828" s="6" t="str">
        <f t="shared" si="25"/>
        <v>☕Tea</v>
      </c>
      <c r="M828" s="36" t="s">
        <v>32</v>
      </c>
      <c r="N828" s="36" t="s">
        <v>37</v>
      </c>
      <c r="O828" s="42">
        <v>76</v>
      </c>
      <c r="P828" s="42">
        <v>218</v>
      </c>
      <c r="Q828" s="36" t="s">
        <v>59</v>
      </c>
      <c r="R828" s="42">
        <v>40</v>
      </c>
      <c r="S828" s="42">
        <v>60</v>
      </c>
      <c r="T828" s="42">
        <v>50</v>
      </c>
      <c r="U828" s="37">
        <v>100</v>
      </c>
      <c r="V828" s="42">
        <v>51</v>
      </c>
      <c r="W828" s="36" t="s">
        <v>35</v>
      </c>
    </row>
    <row r="829" spans="1:23" x14ac:dyDescent="0.35">
      <c r="A829" s="36">
        <v>719</v>
      </c>
      <c r="B829" s="37">
        <v>55</v>
      </c>
      <c r="C829" s="38">
        <v>-5</v>
      </c>
      <c r="D829" s="36" t="s">
        <v>79</v>
      </c>
      <c r="E829" s="40">
        <v>40926</v>
      </c>
      <c r="F829" s="41">
        <v>410</v>
      </c>
      <c r="G829" s="21">
        <v>69</v>
      </c>
      <c r="H829" s="36" t="s">
        <v>21</v>
      </c>
      <c r="I829" s="36" t="s">
        <v>22</v>
      </c>
      <c r="J829" s="36" t="str">
        <f t="shared" si="26"/>
        <v>🍃Leaves</v>
      </c>
      <c r="K829" s="36" t="s">
        <v>23</v>
      </c>
      <c r="L829" s="6" t="str">
        <f t="shared" si="25"/>
        <v>☕Tea</v>
      </c>
      <c r="M829" s="36" t="s">
        <v>32</v>
      </c>
      <c r="N829" s="36" t="s">
        <v>33</v>
      </c>
      <c r="O829" s="42">
        <v>15</v>
      </c>
      <c r="P829" s="42">
        <v>124</v>
      </c>
      <c r="Q829" s="36" t="s">
        <v>26</v>
      </c>
      <c r="R829" s="42">
        <v>40</v>
      </c>
      <c r="S829" s="42">
        <v>60</v>
      </c>
      <c r="T829" s="42">
        <v>20</v>
      </c>
      <c r="U829" s="37">
        <v>100</v>
      </c>
      <c r="V829" s="42">
        <v>54</v>
      </c>
      <c r="W829" s="36" t="s">
        <v>35</v>
      </c>
    </row>
    <row r="830" spans="1:23" x14ac:dyDescent="0.35">
      <c r="A830" s="36">
        <v>847</v>
      </c>
      <c r="B830" s="37">
        <v>50</v>
      </c>
      <c r="C830" s="38">
        <v>8</v>
      </c>
      <c r="D830" s="36" t="s">
        <v>80</v>
      </c>
      <c r="E830" s="40">
        <v>40927</v>
      </c>
      <c r="F830" s="41">
        <v>589</v>
      </c>
      <c r="G830" s="21">
        <v>73</v>
      </c>
      <c r="H830" s="36" t="s">
        <v>21</v>
      </c>
      <c r="I830" s="36" t="s">
        <v>22</v>
      </c>
      <c r="J830" s="36" t="str">
        <f t="shared" si="26"/>
        <v>🍃Leaves</v>
      </c>
      <c r="K830" s="36" t="s">
        <v>23</v>
      </c>
      <c r="L830" s="6" t="str">
        <f t="shared" si="25"/>
        <v>☕Tea</v>
      </c>
      <c r="M830" s="36" t="s">
        <v>32</v>
      </c>
      <c r="N830" s="36" t="s">
        <v>33</v>
      </c>
      <c r="O830" s="42">
        <v>48</v>
      </c>
      <c r="P830" s="42">
        <v>123</v>
      </c>
      <c r="Q830" s="36" t="s">
        <v>81</v>
      </c>
      <c r="R830" s="42">
        <v>40</v>
      </c>
      <c r="S830" s="42">
        <v>60</v>
      </c>
      <c r="T830" s="42">
        <v>40</v>
      </c>
      <c r="U830" s="37">
        <v>100</v>
      </c>
      <c r="V830" s="42">
        <v>25</v>
      </c>
      <c r="W830" s="36" t="s">
        <v>35</v>
      </c>
    </row>
    <row r="831" spans="1:23" x14ac:dyDescent="0.35">
      <c r="A831" s="36">
        <v>719</v>
      </c>
      <c r="B831" s="37">
        <v>57</v>
      </c>
      <c r="C831" s="38">
        <v>-1</v>
      </c>
      <c r="D831" s="36" t="s">
        <v>82</v>
      </c>
      <c r="E831" s="40">
        <v>40928</v>
      </c>
      <c r="F831" s="41">
        <v>1042</v>
      </c>
      <c r="G831" s="21">
        <v>68</v>
      </c>
      <c r="H831" s="36" t="s">
        <v>21</v>
      </c>
      <c r="I831" s="36" t="s">
        <v>22</v>
      </c>
      <c r="J831" s="36" t="str">
        <f t="shared" si="26"/>
        <v>🍃Leaves</v>
      </c>
      <c r="K831" s="36" t="s">
        <v>23</v>
      </c>
      <c r="L831" s="6" t="str">
        <f t="shared" si="25"/>
        <v>☕Tea</v>
      </c>
      <c r="M831" s="36" t="s">
        <v>32</v>
      </c>
      <c r="N831" s="36" t="s">
        <v>70</v>
      </c>
      <c r="O831" s="42">
        <v>29</v>
      </c>
      <c r="P831" s="42">
        <v>125</v>
      </c>
      <c r="Q831" s="36" t="s">
        <v>26</v>
      </c>
      <c r="R831" s="42">
        <v>40</v>
      </c>
      <c r="S831" s="42">
        <v>60</v>
      </c>
      <c r="T831" s="42">
        <v>30</v>
      </c>
      <c r="U831" s="37">
        <v>100</v>
      </c>
      <c r="V831" s="42">
        <v>39</v>
      </c>
      <c r="W831" s="36" t="s">
        <v>35</v>
      </c>
    </row>
    <row r="832" spans="1:23" x14ac:dyDescent="0.35">
      <c r="A832" s="36">
        <v>339</v>
      </c>
      <c r="B832" s="37">
        <v>36</v>
      </c>
      <c r="C832" s="38">
        <v>-9</v>
      </c>
      <c r="D832" s="39">
        <v>40919</v>
      </c>
      <c r="E832" s="40">
        <v>40929</v>
      </c>
      <c r="F832" s="41">
        <v>862</v>
      </c>
      <c r="G832" s="21">
        <v>52</v>
      </c>
      <c r="H832" s="36" t="s">
        <v>21</v>
      </c>
      <c r="I832" s="36" t="s">
        <v>31</v>
      </c>
      <c r="J832" s="36" t="str">
        <f t="shared" si="26"/>
        <v>🍃Leaves</v>
      </c>
      <c r="K832" s="36" t="s">
        <v>23</v>
      </c>
      <c r="L832" s="6" t="str">
        <f t="shared" si="25"/>
        <v>☕Tea</v>
      </c>
      <c r="M832" s="36" t="s">
        <v>32</v>
      </c>
      <c r="N832" s="36" t="s">
        <v>33</v>
      </c>
      <c r="O832" s="42">
        <v>31</v>
      </c>
      <c r="P832" s="42">
        <v>88</v>
      </c>
      <c r="Q832" s="36" t="s">
        <v>76</v>
      </c>
      <c r="R832" s="42">
        <v>30</v>
      </c>
      <c r="S832" s="42">
        <v>60</v>
      </c>
      <c r="T832" s="42">
        <v>40</v>
      </c>
      <c r="U832" s="37">
        <v>90</v>
      </c>
      <c r="V832" s="42">
        <v>21</v>
      </c>
      <c r="W832" s="36" t="s">
        <v>35</v>
      </c>
    </row>
    <row r="833" spans="1:23" x14ac:dyDescent="0.35">
      <c r="A833" s="36">
        <v>203</v>
      </c>
      <c r="B833" s="37">
        <v>36</v>
      </c>
      <c r="C833" s="38">
        <v>-7</v>
      </c>
      <c r="D833" s="36" t="s">
        <v>86</v>
      </c>
      <c r="E833" s="40">
        <v>40930</v>
      </c>
      <c r="F833" s="41">
        <v>809</v>
      </c>
      <c r="G833" s="21">
        <v>54</v>
      </c>
      <c r="H833" s="36" t="s">
        <v>39</v>
      </c>
      <c r="I833" s="36" t="s">
        <v>31</v>
      </c>
      <c r="J833" s="36" t="str">
        <f t="shared" si="26"/>
        <v>🍃Leaves</v>
      </c>
      <c r="K833" s="36" t="s">
        <v>23</v>
      </c>
      <c r="L833" s="6" t="str">
        <f t="shared" si="25"/>
        <v>☕Tea</v>
      </c>
      <c r="M833" s="36" t="s">
        <v>32</v>
      </c>
      <c r="N833" s="36" t="s">
        <v>37</v>
      </c>
      <c r="O833" s="42">
        <v>33</v>
      </c>
      <c r="P833" s="42">
        <v>90</v>
      </c>
      <c r="Q833" s="36" t="s">
        <v>44</v>
      </c>
      <c r="R833" s="42">
        <v>30</v>
      </c>
      <c r="S833" s="42">
        <v>60</v>
      </c>
      <c r="T833" s="42">
        <v>40</v>
      </c>
      <c r="U833" s="37">
        <v>90</v>
      </c>
      <c r="V833" s="42">
        <v>21</v>
      </c>
      <c r="W833" s="36" t="s">
        <v>35</v>
      </c>
    </row>
    <row r="834" spans="1:23" x14ac:dyDescent="0.35">
      <c r="A834" s="36">
        <v>206</v>
      </c>
      <c r="B834" s="37">
        <v>61</v>
      </c>
      <c r="C834" s="38">
        <v>1</v>
      </c>
      <c r="D834" s="36" t="s">
        <v>87</v>
      </c>
      <c r="E834" s="40">
        <v>40931</v>
      </c>
      <c r="F834" s="41">
        <v>613</v>
      </c>
      <c r="G834" s="21">
        <v>86</v>
      </c>
      <c r="H834" s="36" t="s">
        <v>39</v>
      </c>
      <c r="I834" s="36" t="s">
        <v>36</v>
      </c>
      <c r="J834" s="36" t="str">
        <f t="shared" si="26"/>
        <v>🍃Leaves</v>
      </c>
      <c r="K834" s="36" t="s">
        <v>23</v>
      </c>
      <c r="L834" s="6" t="str">
        <f t="shared" ref="L834:L897" si="27">_xlfn.CONCAT(_xlfn.UNICHAR(9749),M834)</f>
        <v>☕Tea</v>
      </c>
      <c r="M834" s="36" t="s">
        <v>32</v>
      </c>
      <c r="N834" s="36" t="s">
        <v>37</v>
      </c>
      <c r="O834" s="42">
        <v>1</v>
      </c>
      <c r="P834" s="42">
        <v>147</v>
      </c>
      <c r="Q834" s="36" t="s">
        <v>67</v>
      </c>
      <c r="R834" s="42">
        <v>40</v>
      </c>
      <c r="S834" s="42">
        <v>60</v>
      </c>
      <c r="T834" s="42">
        <v>0</v>
      </c>
      <c r="U834" s="37">
        <v>100</v>
      </c>
      <c r="V834" s="42">
        <v>85</v>
      </c>
      <c r="W834" s="36" t="s">
        <v>35</v>
      </c>
    </row>
    <row r="835" spans="1:23" x14ac:dyDescent="0.35">
      <c r="A835" s="36">
        <v>619</v>
      </c>
      <c r="B835" s="37">
        <v>54</v>
      </c>
      <c r="C835" s="38">
        <v>3</v>
      </c>
      <c r="D835" s="36" t="s">
        <v>96</v>
      </c>
      <c r="E835" s="40">
        <v>40932</v>
      </c>
      <c r="F835" s="41">
        <v>601</v>
      </c>
      <c r="G835" s="21">
        <v>79</v>
      </c>
      <c r="H835" s="36" t="s">
        <v>21</v>
      </c>
      <c r="I835" s="36" t="s">
        <v>36</v>
      </c>
      <c r="J835" s="36" t="str">
        <f t="shared" si="26"/>
        <v>🍃Leaves</v>
      </c>
      <c r="K835" s="36" t="s">
        <v>23</v>
      </c>
      <c r="L835" s="6" t="str">
        <f t="shared" si="27"/>
        <v>☕Tea</v>
      </c>
      <c r="M835" s="36" t="s">
        <v>32</v>
      </c>
      <c r="N835" s="36" t="s">
        <v>70</v>
      </c>
      <c r="O835" s="42">
        <v>53</v>
      </c>
      <c r="P835" s="42">
        <v>133</v>
      </c>
      <c r="Q835" s="36" t="s">
        <v>38</v>
      </c>
      <c r="R835" s="42">
        <v>30</v>
      </c>
      <c r="S835" s="42">
        <v>60</v>
      </c>
      <c r="T835" s="42">
        <v>50</v>
      </c>
      <c r="U835" s="37">
        <v>90</v>
      </c>
      <c r="V835" s="42">
        <v>26</v>
      </c>
      <c r="W835" s="36" t="s">
        <v>35</v>
      </c>
    </row>
    <row r="836" spans="1:23" x14ac:dyDescent="0.35">
      <c r="A836" s="36">
        <v>920</v>
      </c>
      <c r="B836" s="37">
        <v>55</v>
      </c>
      <c r="C836" s="38">
        <v>-3</v>
      </c>
      <c r="D836" s="39">
        <v>41194</v>
      </c>
      <c r="E836" s="40">
        <v>40933</v>
      </c>
      <c r="F836" s="41">
        <v>627</v>
      </c>
      <c r="G836" s="21">
        <v>76</v>
      </c>
      <c r="H836" s="36" t="s">
        <v>39</v>
      </c>
      <c r="I836" s="36" t="s">
        <v>22</v>
      </c>
      <c r="J836" s="36" t="str">
        <f t="shared" ref="J836:J899" si="28">_xlfn.CONCAT(_xlfn.UNICHAR(127811),K836)</f>
        <v>🍃Leaves</v>
      </c>
      <c r="K836" s="36" t="s">
        <v>23</v>
      </c>
      <c r="L836" s="6" t="str">
        <f t="shared" si="27"/>
        <v>☕Tea</v>
      </c>
      <c r="M836" s="36" t="s">
        <v>32</v>
      </c>
      <c r="N836" s="36" t="s">
        <v>70</v>
      </c>
      <c r="O836" s="42">
        <v>-3</v>
      </c>
      <c r="P836" s="42">
        <v>131</v>
      </c>
      <c r="Q836" s="36" t="s">
        <v>64</v>
      </c>
      <c r="R836" s="42">
        <v>40</v>
      </c>
      <c r="S836" s="42">
        <v>60</v>
      </c>
      <c r="T836" s="42">
        <v>0</v>
      </c>
      <c r="U836" s="37">
        <v>100</v>
      </c>
      <c r="V836" s="42">
        <v>79</v>
      </c>
      <c r="W836" s="36" t="s">
        <v>35</v>
      </c>
    </row>
    <row r="837" spans="1:23" x14ac:dyDescent="0.35">
      <c r="A837" s="36">
        <v>561</v>
      </c>
      <c r="B837" s="37">
        <v>38</v>
      </c>
      <c r="C837" s="38">
        <v>2</v>
      </c>
      <c r="D837" s="36" t="s">
        <v>103</v>
      </c>
      <c r="E837" s="40">
        <v>40934</v>
      </c>
      <c r="F837" s="41">
        <v>871</v>
      </c>
      <c r="G837" s="21">
        <v>56</v>
      </c>
      <c r="H837" s="36" t="s">
        <v>21</v>
      </c>
      <c r="I837" s="36" t="s">
        <v>31</v>
      </c>
      <c r="J837" s="36" t="str">
        <f t="shared" si="28"/>
        <v>🍃Leaves</v>
      </c>
      <c r="K837" s="36" t="s">
        <v>23</v>
      </c>
      <c r="L837" s="6" t="str">
        <f t="shared" si="27"/>
        <v>☕Tea</v>
      </c>
      <c r="M837" s="36" t="s">
        <v>32</v>
      </c>
      <c r="N837" s="36" t="s">
        <v>33</v>
      </c>
      <c r="O837" s="42">
        <v>52</v>
      </c>
      <c r="P837" s="42">
        <v>100</v>
      </c>
      <c r="Q837" s="36" t="s">
        <v>34</v>
      </c>
      <c r="R837" s="42">
        <v>40</v>
      </c>
      <c r="S837" s="42">
        <v>60</v>
      </c>
      <c r="T837" s="42">
        <v>50</v>
      </c>
      <c r="U837" s="37">
        <v>100</v>
      </c>
      <c r="V837" s="42">
        <v>21</v>
      </c>
      <c r="W837" s="36" t="s">
        <v>35</v>
      </c>
    </row>
    <row r="838" spans="1:23" x14ac:dyDescent="0.35">
      <c r="A838" s="36">
        <v>510</v>
      </c>
      <c r="B838" s="37">
        <v>72</v>
      </c>
      <c r="C838" s="38">
        <v>33</v>
      </c>
      <c r="D838" s="36" t="s">
        <v>104</v>
      </c>
      <c r="E838" s="40">
        <v>40935</v>
      </c>
      <c r="F838" s="41">
        <v>650</v>
      </c>
      <c r="G838" s="21">
        <v>110</v>
      </c>
      <c r="H838" s="36" t="s">
        <v>21</v>
      </c>
      <c r="I838" s="36" t="s">
        <v>36</v>
      </c>
      <c r="J838" s="36" t="str">
        <f t="shared" si="28"/>
        <v>🍃Leaves</v>
      </c>
      <c r="K838" s="36" t="s">
        <v>23</v>
      </c>
      <c r="L838" s="6" t="str">
        <f t="shared" si="27"/>
        <v>☕Tea</v>
      </c>
      <c r="M838" s="36" t="s">
        <v>32</v>
      </c>
      <c r="N838" s="36" t="s">
        <v>37</v>
      </c>
      <c r="O838" s="42">
        <v>83</v>
      </c>
      <c r="P838" s="42">
        <v>194</v>
      </c>
      <c r="Q838" s="36" t="s">
        <v>38</v>
      </c>
      <c r="R838" s="42">
        <v>20</v>
      </c>
      <c r="S838" s="42">
        <v>60</v>
      </c>
      <c r="T838" s="42">
        <v>50</v>
      </c>
      <c r="U838" s="37">
        <v>80</v>
      </c>
      <c r="V838" s="42">
        <v>54</v>
      </c>
      <c r="W838" s="36" t="s">
        <v>35</v>
      </c>
    </row>
    <row r="839" spans="1:23" x14ac:dyDescent="0.35">
      <c r="A839" s="36">
        <v>475</v>
      </c>
      <c r="B839" s="37">
        <v>40</v>
      </c>
      <c r="C839" s="38">
        <v>3</v>
      </c>
      <c r="D839" s="36" t="s">
        <v>120</v>
      </c>
      <c r="E839" s="40">
        <v>40936</v>
      </c>
      <c r="F839" s="41">
        <v>881</v>
      </c>
      <c r="G839" s="21">
        <v>59</v>
      </c>
      <c r="H839" s="36" t="s">
        <v>39</v>
      </c>
      <c r="I839" s="36" t="s">
        <v>31</v>
      </c>
      <c r="J839" s="36" t="str">
        <f t="shared" si="28"/>
        <v>🍃Leaves</v>
      </c>
      <c r="K839" s="36" t="s">
        <v>23</v>
      </c>
      <c r="L839" s="6" t="str">
        <f t="shared" si="27"/>
        <v>☕Tea</v>
      </c>
      <c r="M839" s="36" t="s">
        <v>32</v>
      </c>
      <c r="N839" s="36" t="s">
        <v>33</v>
      </c>
      <c r="O839" s="42">
        <v>53</v>
      </c>
      <c r="P839" s="42">
        <v>106</v>
      </c>
      <c r="Q839" s="36" t="s">
        <v>44</v>
      </c>
      <c r="R839" s="42">
        <v>40</v>
      </c>
      <c r="S839" s="42">
        <v>60</v>
      </c>
      <c r="T839" s="42">
        <v>50</v>
      </c>
      <c r="U839" s="37">
        <v>100</v>
      </c>
      <c r="V839" s="42">
        <v>23</v>
      </c>
      <c r="W839" s="36" t="s">
        <v>35</v>
      </c>
    </row>
    <row r="840" spans="1:23" x14ac:dyDescent="0.35">
      <c r="A840" s="36">
        <v>503</v>
      </c>
      <c r="B840" s="37">
        <v>82</v>
      </c>
      <c r="C840" s="38">
        <v>45</v>
      </c>
      <c r="D840" s="39">
        <v>41275</v>
      </c>
      <c r="E840" s="40">
        <v>41376</v>
      </c>
      <c r="F840" s="41">
        <v>788</v>
      </c>
      <c r="G840" s="21">
        <v>123</v>
      </c>
      <c r="H840" s="36" t="s">
        <v>39</v>
      </c>
      <c r="I840" s="36" t="s">
        <v>36</v>
      </c>
      <c r="J840" s="36" t="str">
        <f t="shared" si="28"/>
        <v>🍃Leaves</v>
      </c>
      <c r="K840" s="36" t="s">
        <v>23</v>
      </c>
      <c r="L840" s="6" t="str">
        <f t="shared" si="27"/>
        <v>☕Tea</v>
      </c>
      <c r="M840" s="36" t="s">
        <v>32</v>
      </c>
      <c r="N840" s="36" t="s">
        <v>70</v>
      </c>
      <c r="O840" s="42">
        <v>95</v>
      </c>
      <c r="P840" s="42">
        <v>218</v>
      </c>
      <c r="Q840" s="36" t="s">
        <v>59</v>
      </c>
      <c r="R840" s="42">
        <v>30</v>
      </c>
      <c r="S840" s="42">
        <v>60</v>
      </c>
      <c r="T840" s="42">
        <v>50</v>
      </c>
      <c r="U840" s="37">
        <v>90</v>
      </c>
      <c r="V840" s="42">
        <v>59</v>
      </c>
      <c r="W840" s="36" t="s">
        <v>35</v>
      </c>
    </row>
    <row r="841" spans="1:23" x14ac:dyDescent="0.35">
      <c r="A841" s="36">
        <v>541</v>
      </c>
      <c r="B841" s="37">
        <v>91</v>
      </c>
      <c r="C841" s="38">
        <v>63</v>
      </c>
      <c r="D841" s="39">
        <v>41306</v>
      </c>
      <c r="E841" s="40">
        <v>41377</v>
      </c>
      <c r="F841" s="41">
        <v>656</v>
      </c>
      <c r="G841" s="21">
        <v>127</v>
      </c>
      <c r="H841" s="36" t="s">
        <v>39</v>
      </c>
      <c r="I841" s="36" t="s">
        <v>36</v>
      </c>
      <c r="J841" s="36" t="str">
        <f t="shared" si="28"/>
        <v>🍃Leaves</v>
      </c>
      <c r="K841" s="36" t="s">
        <v>23</v>
      </c>
      <c r="L841" s="6" t="str">
        <f t="shared" si="27"/>
        <v>☕Tea</v>
      </c>
      <c r="M841" s="36" t="s">
        <v>32</v>
      </c>
      <c r="N841" s="36" t="s">
        <v>37</v>
      </c>
      <c r="O841" s="42">
        <v>113</v>
      </c>
      <c r="P841" s="42">
        <v>232</v>
      </c>
      <c r="Q841" s="36" t="s">
        <v>59</v>
      </c>
      <c r="R841" s="42">
        <v>40</v>
      </c>
      <c r="S841" s="42">
        <v>60</v>
      </c>
      <c r="T841" s="42">
        <v>50</v>
      </c>
      <c r="U841" s="37">
        <v>100</v>
      </c>
      <c r="V841" s="42">
        <v>51</v>
      </c>
      <c r="W841" s="36" t="s">
        <v>35</v>
      </c>
    </row>
    <row r="842" spans="1:23" x14ac:dyDescent="0.35">
      <c r="A842" s="36">
        <v>719</v>
      </c>
      <c r="B842" s="37">
        <v>55</v>
      </c>
      <c r="C842" s="38">
        <v>2</v>
      </c>
      <c r="D842" s="39">
        <v>41518</v>
      </c>
      <c r="E842" s="40">
        <v>41378</v>
      </c>
      <c r="F842" s="41">
        <v>410</v>
      </c>
      <c r="G842" s="21">
        <v>69</v>
      </c>
      <c r="H842" s="36" t="s">
        <v>21</v>
      </c>
      <c r="I842" s="36" t="s">
        <v>22</v>
      </c>
      <c r="J842" s="36" t="str">
        <f t="shared" si="28"/>
        <v>🍃Leaves</v>
      </c>
      <c r="K842" s="36" t="s">
        <v>23</v>
      </c>
      <c r="L842" s="6" t="str">
        <f t="shared" si="27"/>
        <v>☕Tea</v>
      </c>
      <c r="M842" s="36" t="s">
        <v>32</v>
      </c>
      <c r="N842" s="36" t="s">
        <v>33</v>
      </c>
      <c r="O842" s="42">
        <v>22</v>
      </c>
      <c r="P842" s="42">
        <v>132</v>
      </c>
      <c r="Q842" s="36" t="s">
        <v>26</v>
      </c>
      <c r="R842" s="42">
        <v>40</v>
      </c>
      <c r="S842" s="42">
        <v>60</v>
      </c>
      <c r="T842" s="42">
        <v>20</v>
      </c>
      <c r="U842" s="37">
        <v>100</v>
      </c>
      <c r="V842" s="42">
        <v>54</v>
      </c>
      <c r="W842" s="36" t="s">
        <v>35</v>
      </c>
    </row>
    <row r="843" spans="1:23" x14ac:dyDescent="0.35">
      <c r="A843" s="36">
        <v>708</v>
      </c>
      <c r="B843" s="37">
        <v>50</v>
      </c>
      <c r="C843" s="38">
        <v>31</v>
      </c>
      <c r="D843" s="39">
        <v>41548</v>
      </c>
      <c r="E843" s="40">
        <v>41379</v>
      </c>
      <c r="F843" s="41">
        <v>589</v>
      </c>
      <c r="G843" s="21">
        <v>73</v>
      </c>
      <c r="H843" s="36" t="s">
        <v>21</v>
      </c>
      <c r="I843" s="36" t="s">
        <v>22</v>
      </c>
      <c r="J843" s="36" t="str">
        <f t="shared" si="28"/>
        <v>🍃Leaves</v>
      </c>
      <c r="K843" s="36" t="s">
        <v>23</v>
      </c>
      <c r="L843" s="6" t="str">
        <f t="shared" si="27"/>
        <v>☕Tea</v>
      </c>
      <c r="M843" s="36" t="s">
        <v>32</v>
      </c>
      <c r="N843" s="36" t="s">
        <v>33</v>
      </c>
      <c r="O843" s="42">
        <v>71</v>
      </c>
      <c r="P843" s="42">
        <v>131</v>
      </c>
      <c r="Q843" s="36" t="s">
        <v>81</v>
      </c>
      <c r="R843" s="42">
        <v>40</v>
      </c>
      <c r="S843" s="42">
        <v>60</v>
      </c>
      <c r="T843" s="42">
        <v>40</v>
      </c>
      <c r="U843" s="37">
        <v>100</v>
      </c>
      <c r="V843" s="42">
        <v>25</v>
      </c>
      <c r="W843" s="36" t="s">
        <v>35</v>
      </c>
    </row>
    <row r="844" spans="1:23" x14ac:dyDescent="0.35">
      <c r="A844" s="36">
        <v>719</v>
      </c>
      <c r="B844" s="37">
        <v>57</v>
      </c>
      <c r="C844" s="38">
        <v>13</v>
      </c>
      <c r="D844" s="39">
        <v>41579</v>
      </c>
      <c r="E844" s="40">
        <v>41380</v>
      </c>
      <c r="F844" s="41">
        <v>1042</v>
      </c>
      <c r="G844" s="21">
        <v>68</v>
      </c>
      <c r="H844" s="36" t="s">
        <v>21</v>
      </c>
      <c r="I844" s="36" t="s">
        <v>22</v>
      </c>
      <c r="J844" s="36" t="str">
        <f t="shared" si="28"/>
        <v>🍃Leaves</v>
      </c>
      <c r="K844" s="36" t="s">
        <v>23</v>
      </c>
      <c r="L844" s="6" t="str">
        <f t="shared" si="27"/>
        <v>☕Tea</v>
      </c>
      <c r="M844" s="36" t="s">
        <v>32</v>
      </c>
      <c r="N844" s="36" t="s">
        <v>70</v>
      </c>
      <c r="O844" s="42">
        <v>43</v>
      </c>
      <c r="P844" s="42">
        <v>133</v>
      </c>
      <c r="Q844" s="36" t="s">
        <v>26</v>
      </c>
      <c r="R844" s="42">
        <v>40</v>
      </c>
      <c r="S844" s="42">
        <v>60</v>
      </c>
      <c r="T844" s="42">
        <v>30</v>
      </c>
      <c r="U844" s="37">
        <v>100</v>
      </c>
      <c r="V844" s="42">
        <v>39</v>
      </c>
      <c r="W844" s="36" t="s">
        <v>35</v>
      </c>
    </row>
    <row r="845" spans="1:23" x14ac:dyDescent="0.35">
      <c r="A845" s="36">
        <v>351</v>
      </c>
      <c r="B845" s="37">
        <v>36</v>
      </c>
      <c r="C845" s="38">
        <v>6</v>
      </c>
      <c r="D845" s="39">
        <v>41609</v>
      </c>
      <c r="E845" s="40">
        <v>41381</v>
      </c>
      <c r="F845" s="41">
        <v>862</v>
      </c>
      <c r="G845" s="21">
        <v>52</v>
      </c>
      <c r="H845" s="36" t="s">
        <v>21</v>
      </c>
      <c r="I845" s="36" t="s">
        <v>31</v>
      </c>
      <c r="J845" s="36" t="str">
        <f t="shared" si="28"/>
        <v>🍃Leaves</v>
      </c>
      <c r="K845" s="36" t="s">
        <v>23</v>
      </c>
      <c r="L845" s="6" t="str">
        <f t="shared" si="27"/>
        <v>☕Tea</v>
      </c>
      <c r="M845" s="36" t="s">
        <v>32</v>
      </c>
      <c r="N845" s="36" t="s">
        <v>33</v>
      </c>
      <c r="O845" s="42">
        <v>46</v>
      </c>
      <c r="P845" s="42">
        <v>94</v>
      </c>
      <c r="Q845" s="36" t="s">
        <v>76</v>
      </c>
      <c r="R845" s="42">
        <v>30</v>
      </c>
      <c r="S845" s="42">
        <v>60</v>
      </c>
      <c r="T845" s="42">
        <v>40</v>
      </c>
      <c r="U845" s="37">
        <v>90</v>
      </c>
      <c r="V845" s="42">
        <v>21</v>
      </c>
      <c r="W845" s="36" t="s">
        <v>35</v>
      </c>
    </row>
    <row r="846" spans="1:23" x14ac:dyDescent="0.35">
      <c r="A846" s="36">
        <v>203</v>
      </c>
      <c r="B846" s="37">
        <v>36</v>
      </c>
      <c r="C846" s="38">
        <v>9</v>
      </c>
      <c r="D846" s="36" t="s">
        <v>135</v>
      </c>
      <c r="E846" s="40">
        <v>41382</v>
      </c>
      <c r="F846" s="41">
        <v>809</v>
      </c>
      <c r="G846" s="21">
        <v>54</v>
      </c>
      <c r="H846" s="36" t="s">
        <v>39</v>
      </c>
      <c r="I846" s="36" t="s">
        <v>31</v>
      </c>
      <c r="J846" s="36" t="str">
        <f t="shared" si="28"/>
        <v>🍃Leaves</v>
      </c>
      <c r="K846" s="36" t="s">
        <v>23</v>
      </c>
      <c r="L846" s="6" t="str">
        <f t="shared" si="27"/>
        <v>☕Tea</v>
      </c>
      <c r="M846" s="36" t="s">
        <v>32</v>
      </c>
      <c r="N846" s="36" t="s">
        <v>37</v>
      </c>
      <c r="O846" s="42">
        <v>49</v>
      </c>
      <c r="P846" s="42">
        <v>96</v>
      </c>
      <c r="Q846" s="36" t="s">
        <v>44</v>
      </c>
      <c r="R846" s="42">
        <v>30</v>
      </c>
      <c r="S846" s="42">
        <v>60</v>
      </c>
      <c r="T846" s="42">
        <v>40</v>
      </c>
      <c r="U846" s="37">
        <v>90</v>
      </c>
      <c r="V846" s="42">
        <v>21</v>
      </c>
      <c r="W846" s="36" t="s">
        <v>35</v>
      </c>
    </row>
    <row r="847" spans="1:23" x14ac:dyDescent="0.35">
      <c r="A847" s="36">
        <v>509</v>
      </c>
      <c r="B847" s="37">
        <v>61</v>
      </c>
      <c r="C847" s="38">
        <v>1</v>
      </c>
      <c r="D847" s="36" t="s">
        <v>136</v>
      </c>
      <c r="E847" s="40">
        <v>41383</v>
      </c>
      <c r="F847" s="41">
        <v>613</v>
      </c>
      <c r="G847" s="21">
        <v>86</v>
      </c>
      <c r="H847" s="36" t="s">
        <v>39</v>
      </c>
      <c r="I847" s="36" t="s">
        <v>36</v>
      </c>
      <c r="J847" s="36" t="str">
        <f t="shared" si="28"/>
        <v>🍃Leaves</v>
      </c>
      <c r="K847" s="36" t="s">
        <v>23</v>
      </c>
      <c r="L847" s="6" t="str">
        <f t="shared" si="27"/>
        <v>☕Tea</v>
      </c>
      <c r="M847" s="36" t="s">
        <v>32</v>
      </c>
      <c r="N847" s="36" t="s">
        <v>37</v>
      </c>
      <c r="O847" s="42">
        <v>1</v>
      </c>
      <c r="P847" s="42">
        <v>157</v>
      </c>
      <c r="Q847" s="36" t="s">
        <v>67</v>
      </c>
      <c r="R847" s="42">
        <v>40</v>
      </c>
      <c r="S847" s="42">
        <v>60</v>
      </c>
      <c r="T847" s="42">
        <v>0</v>
      </c>
      <c r="U847" s="37">
        <v>100</v>
      </c>
      <c r="V847" s="42">
        <v>85</v>
      </c>
      <c r="W847" s="36" t="s">
        <v>35</v>
      </c>
    </row>
    <row r="848" spans="1:23" x14ac:dyDescent="0.35">
      <c r="A848" s="36">
        <v>408</v>
      </c>
      <c r="B848" s="37">
        <v>54</v>
      </c>
      <c r="C848" s="38">
        <v>29</v>
      </c>
      <c r="D848" s="39">
        <v>41427</v>
      </c>
      <c r="E848" s="40">
        <v>41384</v>
      </c>
      <c r="F848" s="41">
        <v>601</v>
      </c>
      <c r="G848" s="21">
        <v>79</v>
      </c>
      <c r="H848" s="36" t="s">
        <v>21</v>
      </c>
      <c r="I848" s="36" t="s">
        <v>36</v>
      </c>
      <c r="J848" s="36" t="str">
        <f t="shared" si="28"/>
        <v>🍃Leaves</v>
      </c>
      <c r="K848" s="36" t="s">
        <v>23</v>
      </c>
      <c r="L848" s="6" t="str">
        <f t="shared" si="27"/>
        <v>☕Tea</v>
      </c>
      <c r="M848" s="36" t="s">
        <v>32</v>
      </c>
      <c r="N848" s="36" t="s">
        <v>70</v>
      </c>
      <c r="O848" s="42">
        <v>79</v>
      </c>
      <c r="P848" s="42">
        <v>142</v>
      </c>
      <c r="Q848" s="36" t="s">
        <v>38</v>
      </c>
      <c r="R848" s="42">
        <v>30</v>
      </c>
      <c r="S848" s="42">
        <v>60</v>
      </c>
      <c r="T848" s="42">
        <v>50</v>
      </c>
      <c r="U848" s="37">
        <v>90</v>
      </c>
      <c r="V848" s="42">
        <v>26</v>
      </c>
      <c r="W848" s="36" t="s">
        <v>35</v>
      </c>
    </row>
    <row r="849" spans="1:23" x14ac:dyDescent="0.35">
      <c r="A849" s="36">
        <v>262</v>
      </c>
      <c r="B849" s="37">
        <v>55</v>
      </c>
      <c r="C849" s="38">
        <v>-4</v>
      </c>
      <c r="D849" s="36" t="s">
        <v>147</v>
      </c>
      <c r="E849" s="40">
        <v>41385</v>
      </c>
      <c r="F849" s="41">
        <v>627</v>
      </c>
      <c r="G849" s="21">
        <v>76</v>
      </c>
      <c r="H849" s="36" t="s">
        <v>39</v>
      </c>
      <c r="I849" s="36" t="s">
        <v>22</v>
      </c>
      <c r="J849" s="36" t="str">
        <f t="shared" si="28"/>
        <v>🍃Leaves</v>
      </c>
      <c r="K849" s="36" t="s">
        <v>23</v>
      </c>
      <c r="L849" s="6" t="str">
        <f t="shared" si="27"/>
        <v>☕Tea</v>
      </c>
      <c r="M849" s="36" t="s">
        <v>32</v>
      </c>
      <c r="N849" s="36" t="s">
        <v>70</v>
      </c>
      <c r="O849" s="42">
        <v>-4</v>
      </c>
      <c r="P849" s="42">
        <v>140</v>
      </c>
      <c r="Q849" s="36" t="s">
        <v>64</v>
      </c>
      <c r="R849" s="42">
        <v>40</v>
      </c>
      <c r="S849" s="42">
        <v>60</v>
      </c>
      <c r="T849" s="42">
        <v>0</v>
      </c>
      <c r="U849" s="37">
        <v>100</v>
      </c>
      <c r="V849" s="42">
        <v>79</v>
      </c>
      <c r="W849" s="36" t="s">
        <v>35</v>
      </c>
    </row>
    <row r="850" spans="1:23" x14ac:dyDescent="0.35">
      <c r="A850" s="36">
        <v>303</v>
      </c>
      <c r="B850" s="37">
        <v>54</v>
      </c>
      <c r="C850" s="38">
        <v>-17</v>
      </c>
      <c r="D850" s="36" t="s">
        <v>150</v>
      </c>
      <c r="E850" s="40">
        <v>41386</v>
      </c>
      <c r="F850" s="41">
        <v>404</v>
      </c>
      <c r="G850" s="21">
        <v>66</v>
      </c>
      <c r="H850" s="36" t="s">
        <v>21</v>
      </c>
      <c r="I850" s="36" t="s">
        <v>22</v>
      </c>
      <c r="J850" s="36" t="str">
        <f t="shared" si="28"/>
        <v>🍃Leaves</v>
      </c>
      <c r="K850" s="36" t="s">
        <v>23</v>
      </c>
      <c r="L850" s="6" t="str">
        <f t="shared" si="27"/>
        <v>☕Tea</v>
      </c>
      <c r="M850" s="36" t="s">
        <v>32</v>
      </c>
      <c r="N850" s="36" t="s">
        <v>33</v>
      </c>
      <c r="O850" s="42">
        <v>13</v>
      </c>
      <c r="P850" s="42">
        <v>120</v>
      </c>
      <c r="Q850" s="36" t="s">
        <v>26</v>
      </c>
      <c r="R850" s="42">
        <v>30</v>
      </c>
      <c r="S850" s="42">
        <v>50</v>
      </c>
      <c r="T850" s="42">
        <v>30</v>
      </c>
      <c r="U850" s="37">
        <v>80</v>
      </c>
      <c r="V850" s="42">
        <v>53</v>
      </c>
      <c r="W850" s="36" t="s">
        <v>35</v>
      </c>
    </row>
    <row r="851" spans="1:23" x14ac:dyDescent="0.35">
      <c r="A851" s="36">
        <v>303</v>
      </c>
      <c r="B851" s="37">
        <v>54</v>
      </c>
      <c r="C851" s="38">
        <v>-13</v>
      </c>
      <c r="D851" s="36" t="s">
        <v>151</v>
      </c>
      <c r="E851" s="40">
        <v>41387</v>
      </c>
      <c r="F851" s="41">
        <v>1037</v>
      </c>
      <c r="G851" s="21">
        <v>64</v>
      </c>
      <c r="H851" s="36" t="s">
        <v>21</v>
      </c>
      <c r="I851" s="36" t="s">
        <v>22</v>
      </c>
      <c r="J851" s="36" t="str">
        <f t="shared" si="28"/>
        <v>🍃Leaves</v>
      </c>
      <c r="K851" s="36" t="s">
        <v>23</v>
      </c>
      <c r="L851" s="6" t="str">
        <f t="shared" si="27"/>
        <v>☕Tea</v>
      </c>
      <c r="M851" s="36" t="s">
        <v>32</v>
      </c>
      <c r="N851" s="36" t="s">
        <v>70</v>
      </c>
      <c r="O851" s="42">
        <v>27</v>
      </c>
      <c r="P851" s="42">
        <v>118</v>
      </c>
      <c r="Q851" s="36" t="s">
        <v>26</v>
      </c>
      <c r="R851" s="42">
        <v>30</v>
      </c>
      <c r="S851" s="42">
        <v>50</v>
      </c>
      <c r="T851" s="42">
        <v>40</v>
      </c>
      <c r="U851" s="37">
        <v>80</v>
      </c>
      <c r="V851" s="42">
        <v>37</v>
      </c>
      <c r="W851" s="36" t="s">
        <v>35</v>
      </c>
    </row>
    <row r="852" spans="1:23" x14ac:dyDescent="0.35">
      <c r="A852" s="36">
        <v>508</v>
      </c>
      <c r="B852" s="37">
        <v>27</v>
      </c>
      <c r="C852" s="38">
        <v>-30</v>
      </c>
      <c r="D852" s="36" t="s">
        <v>152</v>
      </c>
      <c r="E852" s="40">
        <v>41388</v>
      </c>
      <c r="F852" s="41">
        <v>859</v>
      </c>
      <c r="G852" s="21">
        <v>39</v>
      </c>
      <c r="H852" s="36" t="s">
        <v>21</v>
      </c>
      <c r="I852" s="36" t="s">
        <v>31</v>
      </c>
      <c r="J852" s="36" t="str">
        <f t="shared" si="28"/>
        <v>🍃Leaves</v>
      </c>
      <c r="K852" s="36" t="s">
        <v>23</v>
      </c>
      <c r="L852" s="6" t="str">
        <f t="shared" si="27"/>
        <v>☕Tea</v>
      </c>
      <c r="M852" s="36" t="s">
        <v>32</v>
      </c>
      <c r="N852" s="36" t="s">
        <v>33</v>
      </c>
      <c r="O852" s="42">
        <v>20</v>
      </c>
      <c r="P852" s="42">
        <v>66</v>
      </c>
      <c r="Q852" s="36" t="s">
        <v>76</v>
      </c>
      <c r="R852" s="42">
        <v>20</v>
      </c>
      <c r="S852" s="42">
        <v>50</v>
      </c>
      <c r="T852" s="42">
        <v>50</v>
      </c>
      <c r="U852" s="37">
        <v>70</v>
      </c>
      <c r="V852" s="42">
        <v>19</v>
      </c>
      <c r="W852" s="36" t="s">
        <v>35</v>
      </c>
    </row>
    <row r="853" spans="1:23" x14ac:dyDescent="0.35">
      <c r="A853" s="36">
        <v>209</v>
      </c>
      <c r="B853" s="37">
        <v>76</v>
      </c>
      <c r="C853" s="38">
        <v>29</v>
      </c>
      <c r="D853" s="36" t="s">
        <v>153</v>
      </c>
      <c r="E853" s="40">
        <v>41389</v>
      </c>
      <c r="F853" s="41">
        <v>580</v>
      </c>
      <c r="G853" s="21">
        <v>111</v>
      </c>
      <c r="H853" s="36" t="s">
        <v>21</v>
      </c>
      <c r="I853" s="36" t="s">
        <v>36</v>
      </c>
      <c r="J853" s="36" t="str">
        <f t="shared" si="28"/>
        <v>🍃Leaves</v>
      </c>
      <c r="K853" s="36" t="s">
        <v>23</v>
      </c>
      <c r="L853" s="6" t="str">
        <f t="shared" si="27"/>
        <v>☕Tea</v>
      </c>
      <c r="M853" s="36" t="s">
        <v>32</v>
      </c>
      <c r="N853" s="36" t="s">
        <v>70</v>
      </c>
      <c r="O853" s="42">
        <v>79</v>
      </c>
      <c r="P853" s="42">
        <v>187</v>
      </c>
      <c r="Q853" s="36" t="s">
        <v>38</v>
      </c>
      <c r="R853" s="42">
        <v>30</v>
      </c>
      <c r="S853" s="42">
        <v>50</v>
      </c>
      <c r="T853" s="42">
        <v>50</v>
      </c>
      <c r="U853" s="37">
        <v>80</v>
      </c>
      <c r="V853" s="42">
        <v>32</v>
      </c>
      <c r="W853" s="36" t="s">
        <v>35</v>
      </c>
    </row>
    <row r="854" spans="1:23" x14ac:dyDescent="0.35">
      <c r="A854" s="36">
        <v>262</v>
      </c>
      <c r="B854" s="37">
        <v>46</v>
      </c>
      <c r="C854" s="38">
        <v>-10</v>
      </c>
      <c r="D854" s="39">
        <v>41336</v>
      </c>
      <c r="E854" s="40">
        <v>41390</v>
      </c>
      <c r="F854" s="41">
        <v>449</v>
      </c>
      <c r="G854" s="21">
        <v>67</v>
      </c>
      <c r="H854" s="36" t="s">
        <v>39</v>
      </c>
      <c r="I854" s="36" t="s">
        <v>22</v>
      </c>
      <c r="J854" s="36" t="str">
        <f t="shared" si="28"/>
        <v>🍃Leaves</v>
      </c>
      <c r="K854" s="36" t="s">
        <v>23</v>
      </c>
      <c r="L854" s="6" t="str">
        <f t="shared" si="27"/>
        <v>☕Tea</v>
      </c>
      <c r="M854" s="36" t="s">
        <v>32</v>
      </c>
      <c r="N854" s="36" t="s">
        <v>33</v>
      </c>
      <c r="O854" s="42">
        <v>30</v>
      </c>
      <c r="P854" s="42">
        <v>113</v>
      </c>
      <c r="Q854" s="36" t="s">
        <v>64</v>
      </c>
      <c r="R854" s="42">
        <v>20</v>
      </c>
      <c r="S854" s="42">
        <v>50</v>
      </c>
      <c r="T854" s="42">
        <v>40</v>
      </c>
      <c r="U854" s="37">
        <v>70</v>
      </c>
      <c r="V854" s="42">
        <v>37</v>
      </c>
      <c r="W854" s="36" t="s">
        <v>35</v>
      </c>
    </row>
    <row r="855" spans="1:23" x14ac:dyDescent="0.35">
      <c r="A855" s="36">
        <v>715</v>
      </c>
      <c r="B855" s="37">
        <v>60</v>
      </c>
      <c r="C855" s="38">
        <v>0</v>
      </c>
      <c r="D855" s="39">
        <v>41367</v>
      </c>
      <c r="E855" s="40">
        <v>41391</v>
      </c>
      <c r="F855" s="41">
        <v>606</v>
      </c>
      <c r="G855" s="21">
        <v>84</v>
      </c>
      <c r="H855" s="36" t="s">
        <v>39</v>
      </c>
      <c r="I855" s="36" t="s">
        <v>22</v>
      </c>
      <c r="J855" s="36" t="str">
        <f t="shared" si="28"/>
        <v>🍃Leaves</v>
      </c>
      <c r="K855" s="36" t="s">
        <v>23</v>
      </c>
      <c r="L855" s="6" t="str">
        <f t="shared" si="27"/>
        <v>☕Tea</v>
      </c>
      <c r="M855" s="36" t="s">
        <v>32</v>
      </c>
      <c r="N855" s="36" t="s">
        <v>70</v>
      </c>
      <c r="O855" s="42">
        <v>0</v>
      </c>
      <c r="P855" s="42">
        <v>144</v>
      </c>
      <c r="Q855" s="36" t="s">
        <v>64</v>
      </c>
      <c r="R855" s="42">
        <v>40</v>
      </c>
      <c r="S855" s="42">
        <v>50</v>
      </c>
      <c r="T855" s="42">
        <v>0</v>
      </c>
      <c r="U855" s="37">
        <v>90</v>
      </c>
      <c r="V855" s="42">
        <v>84</v>
      </c>
      <c r="W855" s="36" t="s">
        <v>35</v>
      </c>
    </row>
    <row r="856" spans="1:23" x14ac:dyDescent="0.35">
      <c r="A856" s="36">
        <v>206</v>
      </c>
      <c r="B856" s="37">
        <v>60</v>
      </c>
      <c r="C856" s="38">
        <v>17</v>
      </c>
      <c r="D856" s="39">
        <v>41397</v>
      </c>
      <c r="E856" s="40">
        <v>41392</v>
      </c>
      <c r="F856" s="41">
        <v>329</v>
      </c>
      <c r="G856" s="21">
        <v>99</v>
      </c>
      <c r="H856" s="36" t="s">
        <v>39</v>
      </c>
      <c r="I856" s="36" t="s">
        <v>36</v>
      </c>
      <c r="J856" s="36" t="str">
        <f t="shared" si="28"/>
        <v>🍃Leaves</v>
      </c>
      <c r="K856" s="36" t="s">
        <v>23</v>
      </c>
      <c r="L856" s="6" t="str">
        <f t="shared" si="27"/>
        <v>☕Tea</v>
      </c>
      <c r="M856" s="36" t="s">
        <v>32</v>
      </c>
      <c r="N856" s="36" t="s">
        <v>33</v>
      </c>
      <c r="O856" s="42">
        <v>57</v>
      </c>
      <c r="P856" s="42">
        <v>159</v>
      </c>
      <c r="Q856" s="36" t="s">
        <v>67</v>
      </c>
      <c r="R856" s="42">
        <v>20</v>
      </c>
      <c r="S856" s="42">
        <v>50</v>
      </c>
      <c r="T856" s="42">
        <v>40</v>
      </c>
      <c r="U856" s="37">
        <v>70</v>
      </c>
      <c r="V856" s="42">
        <v>42</v>
      </c>
      <c r="W856" s="36" t="s">
        <v>35</v>
      </c>
    </row>
    <row r="857" spans="1:23" x14ac:dyDescent="0.35">
      <c r="A857" s="36">
        <v>352</v>
      </c>
      <c r="B857" s="37">
        <v>28</v>
      </c>
      <c r="C857" s="38">
        <v>-17</v>
      </c>
      <c r="D857" s="39">
        <v>41550</v>
      </c>
      <c r="E857" s="40">
        <v>41393</v>
      </c>
      <c r="F857" s="41">
        <v>875</v>
      </c>
      <c r="G857" s="21">
        <v>42</v>
      </c>
      <c r="H857" s="36" t="s">
        <v>21</v>
      </c>
      <c r="I857" s="36" t="s">
        <v>31</v>
      </c>
      <c r="J857" s="36" t="str">
        <f t="shared" si="28"/>
        <v>🍃Leaves</v>
      </c>
      <c r="K857" s="36" t="s">
        <v>23</v>
      </c>
      <c r="L857" s="6" t="str">
        <f t="shared" si="27"/>
        <v>☕Tea</v>
      </c>
      <c r="M857" s="36" t="s">
        <v>32</v>
      </c>
      <c r="N857" s="36" t="s">
        <v>33</v>
      </c>
      <c r="O857" s="42">
        <v>23</v>
      </c>
      <c r="P857" s="42">
        <v>70</v>
      </c>
      <c r="Q857" s="36" t="s">
        <v>34</v>
      </c>
      <c r="R857" s="42">
        <v>20</v>
      </c>
      <c r="S857" s="42">
        <v>50</v>
      </c>
      <c r="T857" s="42">
        <v>40</v>
      </c>
      <c r="U857" s="37">
        <v>70</v>
      </c>
      <c r="V857" s="42">
        <v>19</v>
      </c>
      <c r="W857" s="36" t="s">
        <v>35</v>
      </c>
    </row>
    <row r="858" spans="1:23" x14ac:dyDescent="0.35">
      <c r="A858" s="36">
        <v>561</v>
      </c>
      <c r="B858" s="37">
        <v>31</v>
      </c>
      <c r="C858" s="38">
        <v>-12</v>
      </c>
      <c r="D858" s="39">
        <v>41581</v>
      </c>
      <c r="E858" s="40">
        <v>41394</v>
      </c>
      <c r="F858" s="41">
        <v>856</v>
      </c>
      <c r="G858" s="21">
        <v>47</v>
      </c>
      <c r="H858" s="36" t="s">
        <v>21</v>
      </c>
      <c r="I858" s="36" t="s">
        <v>31</v>
      </c>
      <c r="J858" s="36" t="str">
        <f t="shared" si="28"/>
        <v>🍃Leaves</v>
      </c>
      <c r="K858" s="36" t="s">
        <v>23</v>
      </c>
      <c r="L858" s="6" t="str">
        <f t="shared" si="27"/>
        <v>☕Tea</v>
      </c>
      <c r="M858" s="36" t="s">
        <v>32</v>
      </c>
      <c r="N858" s="36" t="s">
        <v>37</v>
      </c>
      <c r="O858" s="42">
        <v>28</v>
      </c>
      <c r="P858" s="42">
        <v>78</v>
      </c>
      <c r="Q858" s="36" t="s">
        <v>34</v>
      </c>
      <c r="R858" s="42">
        <v>30</v>
      </c>
      <c r="S858" s="42">
        <v>50</v>
      </c>
      <c r="T858" s="42">
        <v>40</v>
      </c>
      <c r="U858" s="37">
        <v>80</v>
      </c>
      <c r="V858" s="42">
        <v>19</v>
      </c>
      <c r="W858" s="36" t="s">
        <v>35</v>
      </c>
    </row>
    <row r="859" spans="1:23" x14ac:dyDescent="0.35">
      <c r="A859" s="36">
        <v>351</v>
      </c>
      <c r="B859" s="37">
        <v>32</v>
      </c>
      <c r="C859" s="38">
        <v>-11</v>
      </c>
      <c r="D859" s="39">
        <v>41611</v>
      </c>
      <c r="E859" s="40">
        <v>41395</v>
      </c>
      <c r="F859" s="41">
        <v>482</v>
      </c>
      <c r="G859" s="21">
        <v>48</v>
      </c>
      <c r="H859" s="36" t="s">
        <v>21</v>
      </c>
      <c r="I859" s="36" t="s">
        <v>31</v>
      </c>
      <c r="J859" s="36" t="str">
        <f t="shared" si="28"/>
        <v>🍃Leaves</v>
      </c>
      <c r="K859" s="36" t="s">
        <v>23</v>
      </c>
      <c r="L859" s="6" t="str">
        <f t="shared" si="27"/>
        <v>☕Tea</v>
      </c>
      <c r="M859" s="36" t="s">
        <v>32</v>
      </c>
      <c r="N859" s="36" t="s">
        <v>37</v>
      </c>
      <c r="O859" s="42">
        <v>29</v>
      </c>
      <c r="P859" s="42">
        <v>80</v>
      </c>
      <c r="Q859" s="36" t="s">
        <v>76</v>
      </c>
      <c r="R859" s="42">
        <v>30</v>
      </c>
      <c r="S859" s="42">
        <v>50</v>
      </c>
      <c r="T859" s="42">
        <v>40</v>
      </c>
      <c r="U859" s="37">
        <v>80</v>
      </c>
      <c r="V859" s="42">
        <v>19</v>
      </c>
      <c r="W859" s="36" t="s">
        <v>35</v>
      </c>
    </row>
    <row r="860" spans="1:23" x14ac:dyDescent="0.35">
      <c r="A860" s="36">
        <v>650</v>
      </c>
      <c r="B860" s="37">
        <v>50</v>
      </c>
      <c r="C860" s="38">
        <v>7</v>
      </c>
      <c r="D860" s="36" t="s">
        <v>157</v>
      </c>
      <c r="E860" s="40">
        <v>41396</v>
      </c>
      <c r="F860" s="41">
        <v>589</v>
      </c>
      <c r="G860" s="21">
        <v>73</v>
      </c>
      <c r="H860" s="36" t="s">
        <v>21</v>
      </c>
      <c r="I860" s="36" t="s">
        <v>36</v>
      </c>
      <c r="J860" s="36" t="str">
        <f t="shared" si="28"/>
        <v>🍃Leaves</v>
      </c>
      <c r="K860" s="36" t="s">
        <v>23</v>
      </c>
      <c r="L860" s="6" t="str">
        <f t="shared" si="27"/>
        <v>☕Tea</v>
      </c>
      <c r="M860" s="36" t="s">
        <v>32</v>
      </c>
      <c r="N860" s="36" t="s">
        <v>70</v>
      </c>
      <c r="O860" s="42">
        <v>47</v>
      </c>
      <c r="P860" s="42">
        <v>123</v>
      </c>
      <c r="Q860" s="36" t="s">
        <v>38</v>
      </c>
      <c r="R860" s="42">
        <v>30</v>
      </c>
      <c r="S860" s="42">
        <v>50</v>
      </c>
      <c r="T860" s="42">
        <v>40</v>
      </c>
      <c r="U860" s="37">
        <v>80</v>
      </c>
      <c r="V860" s="42">
        <v>26</v>
      </c>
      <c r="W860" s="36" t="s">
        <v>35</v>
      </c>
    </row>
    <row r="861" spans="1:23" x14ac:dyDescent="0.35">
      <c r="A861" s="36">
        <v>262</v>
      </c>
      <c r="B861" s="37">
        <v>49</v>
      </c>
      <c r="C861" s="38">
        <v>13</v>
      </c>
      <c r="D861" s="36" t="s">
        <v>166</v>
      </c>
      <c r="E861" s="40">
        <v>41397</v>
      </c>
      <c r="F861" s="41">
        <v>454</v>
      </c>
      <c r="G861" s="21">
        <v>71</v>
      </c>
      <c r="H861" s="36" t="s">
        <v>39</v>
      </c>
      <c r="I861" s="36" t="s">
        <v>22</v>
      </c>
      <c r="J861" s="36" t="str">
        <f t="shared" si="28"/>
        <v>🍃Leaves</v>
      </c>
      <c r="K861" s="36" t="s">
        <v>23</v>
      </c>
      <c r="L861" s="6" t="str">
        <f t="shared" si="27"/>
        <v>☕Tea</v>
      </c>
      <c r="M861" s="36" t="s">
        <v>32</v>
      </c>
      <c r="N861" s="36" t="s">
        <v>33</v>
      </c>
      <c r="O861" s="42">
        <v>33</v>
      </c>
      <c r="P861" s="42">
        <v>120</v>
      </c>
      <c r="Q861" s="36" t="s">
        <v>64</v>
      </c>
      <c r="R861" s="42">
        <v>40</v>
      </c>
      <c r="S861" s="42">
        <v>50</v>
      </c>
      <c r="T861" s="42">
        <v>20</v>
      </c>
      <c r="U861" s="37">
        <v>90</v>
      </c>
      <c r="V861" s="42">
        <v>38</v>
      </c>
      <c r="W861" s="36" t="s">
        <v>35</v>
      </c>
    </row>
    <row r="862" spans="1:23" x14ac:dyDescent="0.35">
      <c r="A862" s="36">
        <v>206</v>
      </c>
      <c r="B862" s="37">
        <v>49</v>
      </c>
      <c r="C862" s="38">
        <v>4</v>
      </c>
      <c r="D862" s="36" t="s">
        <v>167</v>
      </c>
      <c r="E862" s="40">
        <v>41398</v>
      </c>
      <c r="F862" s="41">
        <v>454</v>
      </c>
      <c r="G862" s="21">
        <v>71</v>
      </c>
      <c r="H862" s="36" t="s">
        <v>39</v>
      </c>
      <c r="I862" s="36" t="s">
        <v>36</v>
      </c>
      <c r="J862" s="36" t="str">
        <f t="shared" si="28"/>
        <v>🍃Leaves</v>
      </c>
      <c r="K862" s="36" t="s">
        <v>23</v>
      </c>
      <c r="L862" s="6" t="str">
        <f t="shared" si="27"/>
        <v>☕Tea</v>
      </c>
      <c r="M862" s="36" t="s">
        <v>32</v>
      </c>
      <c r="N862" s="36" t="s">
        <v>70</v>
      </c>
      <c r="O862" s="42">
        <v>34</v>
      </c>
      <c r="P862" s="42">
        <v>120</v>
      </c>
      <c r="Q862" s="36" t="s">
        <v>67</v>
      </c>
      <c r="R862" s="42">
        <v>30</v>
      </c>
      <c r="S862" s="42">
        <v>50</v>
      </c>
      <c r="T862" s="42">
        <v>30</v>
      </c>
      <c r="U862" s="37">
        <v>80</v>
      </c>
      <c r="V862" s="42">
        <v>37</v>
      </c>
      <c r="W862" s="36" t="s">
        <v>35</v>
      </c>
    </row>
    <row r="863" spans="1:23" x14ac:dyDescent="0.35">
      <c r="A863" s="36">
        <v>303</v>
      </c>
      <c r="B863" s="37">
        <v>46</v>
      </c>
      <c r="C863" s="38">
        <v>-4</v>
      </c>
      <c r="D863" s="36" t="s">
        <v>173</v>
      </c>
      <c r="E863" s="40">
        <v>41399</v>
      </c>
      <c r="F863" s="41">
        <v>422</v>
      </c>
      <c r="G863" s="21">
        <v>57</v>
      </c>
      <c r="H863" s="36" t="s">
        <v>21</v>
      </c>
      <c r="I863" s="36" t="s">
        <v>22</v>
      </c>
      <c r="J863" s="36" t="str">
        <f t="shared" si="28"/>
        <v>🍃Leaves</v>
      </c>
      <c r="K863" s="36" t="s">
        <v>23</v>
      </c>
      <c r="L863" s="6" t="str">
        <f t="shared" si="27"/>
        <v>☕Tea</v>
      </c>
      <c r="M863" s="36" t="s">
        <v>32</v>
      </c>
      <c r="N863" s="36" t="s">
        <v>33</v>
      </c>
      <c r="O863" s="42">
        <v>6</v>
      </c>
      <c r="P863" s="42">
        <v>103</v>
      </c>
      <c r="Q863" s="36" t="s">
        <v>26</v>
      </c>
      <c r="R863" s="42">
        <v>30</v>
      </c>
      <c r="S863" s="42">
        <v>50</v>
      </c>
      <c r="T863" s="42">
        <v>10</v>
      </c>
      <c r="U863" s="37">
        <v>80</v>
      </c>
      <c r="V863" s="42">
        <v>51</v>
      </c>
      <c r="W863" s="36" t="s">
        <v>35</v>
      </c>
    </row>
    <row r="864" spans="1:23" x14ac:dyDescent="0.35">
      <c r="A864" s="36">
        <v>303</v>
      </c>
      <c r="B864" s="37">
        <v>53</v>
      </c>
      <c r="C864" s="38">
        <v>6</v>
      </c>
      <c r="D864" s="36" t="s">
        <v>174</v>
      </c>
      <c r="E864" s="40">
        <v>41400</v>
      </c>
      <c r="F864" s="41">
        <v>1054</v>
      </c>
      <c r="G864" s="21">
        <v>63</v>
      </c>
      <c r="H864" s="36" t="s">
        <v>21</v>
      </c>
      <c r="I864" s="36" t="s">
        <v>22</v>
      </c>
      <c r="J864" s="36" t="str">
        <f t="shared" si="28"/>
        <v>🍃Leaves</v>
      </c>
      <c r="K864" s="36" t="s">
        <v>23</v>
      </c>
      <c r="L864" s="6" t="str">
        <f t="shared" si="27"/>
        <v>☕Tea</v>
      </c>
      <c r="M864" s="36" t="s">
        <v>32</v>
      </c>
      <c r="N864" s="36" t="s">
        <v>70</v>
      </c>
      <c r="O864" s="42">
        <v>26</v>
      </c>
      <c r="P864" s="42">
        <v>116</v>
      </c>
      <c r="Q864" s="36" t="s">
        <v>26</v>
      </c>
      <c r="R864" s="42">
        <v>40</v>
      </c>
      <c r="S864" s="42">
        <v>50</v>
      </c>
      <c r="T864" s="42">
        <v>20</v>
      </c>
      <c r="U864" s="37">
        <v>90</v>
      </c>
      <c r="V864" s="42">
        <v>37</v>
      </c>
      <c r="W864" s="36" t="s">
        <v>35</v>
      </c>
    </row>
    <row r="865" spans="1:23" x14ac:dyDescent="0.35">
      <c r="A865" s="36">
        <v>617</v>
      </c>
      <c r="B865" s="37">
        <v>33</v>
      </c>
      <c r="C865" s="38">
        <v>-11</v>
      </c>
      <c r="D865" s="36" t="s">
        <v>175</v>
      </c>
      <c r="E865" s="40">
        <v>41401</v>
      </c>
      <c r="F865" s="41">
        <v>870</v>
      </c>
      <c r="G865" s="21">
        <v>49</v>
      </c>
      <c r="H865" s="36" t="s">
        <v>21</v>
      </c>
      <c r="I865" s="36" t="s">
        <v>31</v>
      </c>
      <c r="J865" s="36" t="str">
        <f t="shared" si="28"/>
        <v>🍃Leaves</v>
      </c>
      <c r="K865" s="36" t="s">
        <v>23</v>
      </c>
      <c r="L865" s="6" t="str">
        <f t="shared" si="27"/>
        <v>☕Tea</v>
      </c>
      <c r="M865" s="36" t="s">
        <v>32</v>
      </c>
      <c r="N865" s="36" t="s">
        <v>33</v>
      </c>
      <c r="O865" s="42">
        <v>29</v>
      </c>
      <c r="P865" s="42">
        <v>82</v>
      </c>
      <c r="Q865" s="36" t="s">
        <v>76</v>
      </c>
      <c r="R865" s="42">
        <v>30</v>
      </c>
      <c r="S865" s="42">
        <v>50</v>
      </c>
      <c r="T865" s="42">
        <v>40</v>
      </c>
      <c r="U865" s="37">
        <v>80</v>
      </c>
      <c r="V865" s="42">
        <v>20</v>
      </c>
      <c r="W865" s="36" t="s">
        <v>35</v>
      </c>
    </row>
    <row r="866" spans="1:23" x14ac:dyDescent="0.35">
      <c r="A866" s="36">
        <v>863</v>
      </c>
      <c r="B866" s="37">
        <v>34</v>
      </c>
      <c r="C866" s="38">
        <v>-10</v>
      </c>
      <c r="D866" s="39">
        <v>41278</v>
      </c>
      <c r="E866" s="40">
        <v>41402</v>
      </c>
      <c r="F866" s="41">
        <v>863</v>
      </c>
      <c r="G866" s="21">
        <v>51</v>
      </c>
      <c r="H866" s="36" t="s">
        <v>21</v>
      </c>
      <c r="I866" s="36" t="s">
        <v>31</v>
      </c>
      <c r="J866" s="36" t="str">
        <f t="shared" si="28"/>
        <v>🍃Leaves</v>
      </c>
      <c r="K866" s="36" t="s">
        <v>23</v>
      </c>
      <c r="L866" s="6" t="str">
        <f t="shared" si="27"/>
        <v>☕Tea</v>
      </c>
      <c r="M866" s="36" t="s">
        <v>32</v>
      </c>
      <c r="N866" s="36" t="s">
        <v>37</v>
      </c>
      <c r="O866" s="42">
        <v>30</v>
      </c>
      <c r="P866" s="42">
        <v>85</v>
      </c>
      <c r="Q866" s="36" t="s">
        <v>34</v>
      </c>
      <c r="R866" s="42">
        <v>30</v>
      </c>
      <c r="S866" s="42">
        <v>50</v>
      </c>
      <c r="T866" s="42">
        <v>40</v>
      </c>
      <c r="U866" s="37">
        <v>80</v>
      </c>
      <c r="V866" s="42">
        <v>21</v>
      </c>
      <c r="W866" s="36" t="s">
        <v>35</v>
      </c>
    </row>
    <row r="867" spans="1:23" x14ac:dyDescent="0.35">
      <c r="A867" s="36">
        <v>262</v>
      </c>
      <c r="B867" s="37">
        <v>43</v>
      </c>
      <c r="C867" s="38">
        <v>8</v>
      </c>
      <c r="D867" s="39">
        <v>41490</v>
      </c>
      <c r="E867" s="40">
        <v>41403</v>
      </c>
      <c r="F867" s="41">
        <v>466</v>
      </c>
      <c r="G867" s="21">
        <v>63</v>
      </c>
      <c r="H867" s="36" t="s">
        <v>39</v>
      </c>
      <c r="I867" s="36" t="s">
        <v>22</v>
      </c>
      <c r="J867" s="36" t="str">
        <f t="shared" si="28"/>
        <v>🍃Leaves</v>
      </c>
      <c r="K867" s="36" t="s">
        <v>23</v>
      </c>
      <c r="L867" s="6" t="str">
        <f t="shared" si="27"/>
        <v>☕Tea</v>
      </c>
      <c r="M867" s="36" t="s">
        <v>32</v>
      </c>
      <c r="N867" s="36" t="s">
        <v>33</v>
      </c>
      <c r="O867" s="42">
        <v>28</v>
      </c>
      <c r="P867" s="42">
        <v>106</v>
      </c>
      <c r="Q867" s="36" t="s">
        <v>64</v>
      </c>
      <c r="R867" s="42">
        <v>30</v>
      </c>
      <c r="S867" s="42">
        <v>50</v>
      </c>
      <c r="T867" s="42">
        <v>20</v>
      </c>
      <c r="U867" s="37">
        <v>80</v>
      </c>
      <c r="V867" s="42">
        <v>35</v>
      </c>
      <c r="W867" s="36" t="s">
        <v>35</v>
      </c>
    </row>
    <row r="868" spans="1:23" x14ac:dyDescent="0.35">
      <c r="A868" s="36">
        <v>959</v>
      </c>
      <c r="B868" s="37">
        <v>33</v>
      </c>
      <c r="C868" s="38">
        <v>-12</v>
      </c>
      <c r="D868" s="39">
        <v>41521</v>
      </c>
      <c r="E868" s="40">
        <v>41404</v>
      </c>
      <c r="F868" s="41">
        <v>818</v>
      </c>
      <c r="G868" s="21">
        <v>49</v>
      </c>
      <c r="H868" s="36" t="s">
        <v>39</v>
      </c>
      <c r="I868" s="36" t="s">
        <v>31</v>
      </c>
      <c r="J868" s="36" t="str">
        <f t="shared" si="28"/>
        <v>🍃Leaves</v>
      </c>
      <c r="K868" s="36" t="s">
        <v>23</v>
      </c>
      <c r="L868" s="6" t="str">
        <f t="shared" si="27"/>
        <v>☕Tea</v>
      </c>
      <c r="M868" s="36" t="s">
        <v>32</v>
      </c>
      <c r="N868" s="36" t="s">
        <v>37</v>
      </c>
      <c r="O868" s="42">
        <v>28</v>
      </c>
      <c r="P868" s="42">
        <v>82</v>
      </c>
      <c r="Q868" s="36" t="s">
        <v>44</v>
      </c>
      <c r="R868" s="42">
        <v>30</v>
      </c>
      <c r="S868" s="42">
        <v>50</v>
      </c>
      <c r="T868" s="42">
        <v>40</v>
      </c>
      <c r="U868" s="37">
        <v>80</v>
      </c>
      <c r="V868" s="42">
        <v>21</v>
      </c>
      <c r="W868" s="36" t="s">
        <v>35</v>
      </c>
    </row>
    <row r="869" spans="1:23" x14ac:dyDescent="0.35">
      <c r="A869" s="36">
        <v>435</v>
      </c>
      <c r="B869" s="37">
        <v>49</v>
      </c>
      <c r="C869" s="38">
        <v>-4</v>
      </c>
      <c r="D869" s="39">
        <v>41551</v>
      </c>
      <c r="E869" s="40">
        <v>41405</v>
      </c>
      <c r="F869" s="41">
        <v>335</v>
      </c>
      <c r="G869" s="21">
        <v>69</v>
      </c>
      <c r="H869" s="36" t="s">
        <v>39</v>
      </c>
      <c r="I869" s="36" t="s">
        <v>36</v>
      </c>
      <c r="J869" s="36" t="str">
        <f t="shared" si="28"/>
        <v>🍃Leaves</v>
      </c>
      <c r="K869" s="36" t="s">
        <v>23</v>
      </c>
      <c r="L869" s="6" t="str">
        <f t="shared" si="27"/>
        <v>☕Tea</v>
      </c>
      <c r="M869" s="36" t="s">
        <v>32</v>
      </c>
      <c r="N869" s="36" t="s">
        <v>33</v>
      </c>
      <c r="O869" s="42">
        <v>-4</v>
      </c>
      <c r="P869" s="42">
        <v>118</v>
      </c>
      <c r="Q869" s="36" t="s">
        <v>49</v>
      </c>
      <c r="R869" s="42">
        <v>30</v>
      </c>
      <c r="S869" s="42">
        <v>50</v>
      </c>
      <c r="T869" s="42">
        <v>0</v>
      </c>
      <c r="U869" s="37">
        <v>80</v>
      </c>
      <c r="V869" s="42">
        <v>73</v>
      </c>
      <c r="W869" s="36" t="s">
        <v>35</v>
      </c>
    </row>
    <row r="870" spans="1:23" x14ac:dyDescent="0.35">
      <c r="A870" s="36">
        <v>360</v>
      </c>
      <c r="B870" s="37">
        <v>55</v>
      </c>
      <c r="C870" s="38">
        <v>7</v>
      </c>
      <c r="D870" s="39">
        <v>41582</v>
      </c>
      <c r="E870" s="40">
        <v>41406</v>
      </c>
      <c r="F870" s="41">
        <v>627</v>
      </c>
      <c r="G870" s="21">
        <v>76</v>
      </c>
      <c r="H870" s="36" t="s">
        <v>39</v>
      </c>
      <c r="I870" s="36" t="s">
        <v>36</v>
      </c>
      <c r="J870" s="36" t="str">
        <f t="shared" si="28"/>
        <v>🍃Leaves</v>
      </c>
      <c r="K870" s="36" t="s">
        <v>23</v>
      </c>
      <c r="L870" s="6" t="str">
        <f t="shared" si="27"/>
        <v>☕Tea</v>
      </c>
      <c r="M870" s="36" t="s">
        <v>32</v>
      </c>
      <c r="N870" s="36" t="s">
        <v>37</v>
      </c>
      <c r="O870" s="42">
        <v>-3</v>
      </c>
      <c r="P870" s="42">
        <v>131</v>
      </c>
      <c r="Q870" s="36" t="s">
        <v>67</v>
      </c>
      <c r="R870" s="42">
        <v>40</v>
      </c>
      <c r="S870" s="42">
        <v>50</v>
      </c>
      <c r="T870" s="42">
        <v>-10</v>
      </c>
      <c r="U870" s="37">
        <v>90</v>
      </c>
      <c r="V870" s="42">
        <v>79</v>
      </c>
      <c r="W870" s="36" t="s">
        <v>35</v>
      </c>
    </row>
    <row r="871" spans="1:23" x14ac:dyDescent="0.35">
      <c r="A871" s="36">
        <v>720</v>
      </c>
      <c r="B871" s="37">
        <v>54</v>
      </c>
      <c r="C871" s="38">
        <v>-11</v>
      </c>
      <c r="D871" s="36" t="s">
        <v>177</v>
      </c>
      <c r="E871" s="40">
        <v>41407</v>
      </c>
      <c r="F871" s="41">
        <v>404</v>
      </c>
      <c r="G871" s="21">
        <v>66</v>
      </c>
      <c r="H871" s="36" t="s">
        <v>21</v>
      </c>
      <c r="I871" s="36" t="s">
        <v>22</v>
      </c>
      <c r="J871" s="36" t="str">
        <f t="shared" si="28"/>
        <v>🍃Leaves</v>
      </c>
      <c r="K871" s="36" t="s">
        <v>23</v>
      </c>
      <c r="L871" s="6" t="str">
        <f t="shared" si="27"/>
        <v>☕Tea</v>
      </c>
      <c r="M871" s="36" t="s">
        <v>32</v>
      </c>
      <c r="N871" s="36" t="s">
        <v>33</v>
      </c>
      <c r="O871" s="42">
        <v>19</v>
      </c>
      <c r="P871" s="42">
        <v>128</v>
      </c>
      <c r="Q871" s="36" t="s">
        <v>26</v>
      </c>
      <c r="R871" s="42">
        <v>30</v>
      </c>
      <c r="S871" s="42">
        <v>50</v>
      </c>
      <c r="T871" s="42">
        <v>30</v>
      </c>
      <c r="U871" s="37">
        <v>80</v>
      </c>
      <c r="V871" s="42">
        <v>53</v>
      </c>
      <c r="W871" s="36" t="s">
        <v>35</v>
      </c>
    </row>
    <row r="872" spans="1:23" x14ac:dyDescent="0.35">
      <c r="A872" s="36">
        <v>970</v>
      </c>
      <c r="B872" s="37">
        <v>54</v>
      </c>
      <c r="C872" s="38">
        <v>0</v>
      </c>
      <c r="D872" s="36" t="s">
        <v>178</v>
      </c>
      <c r="E872" s="40">
        <v>41408</v>
      </c>
      <c r="F872" s="41">
        <v>1037</v>
      </c>
      <c r="G872" s="21">
        <v>64</v>
      </c>
      <c r="H872" s="36" t="s">
        <v>21</v>
      </c>
      <c r="I872" s="36" t="s">
        <v>22</v>
      </c>
      <c r="J872" s="36" t="str">
        <f t="shared" si="28"/>
        <v>🍃Leaves</v>
      </c>
      <c r="K872" s="36" t="s">
        <v>23</v>
      </c>
      <c r="L872" s="6" t="str">
        <f t="shared" si="27"/>
        <v>☕Tea</v>
      </c>
      <c r="M872" s="36" t="s">
        <v>32</v>
      </c>
      <c r="N872" s="36" t="s">
        <v>70</v>
      </c>
      <c r="O872" s="42">
        <v>40</v>
      </c>
      <c r="P872" s="42">
        <v>126</v>
      </c>
      <c r="Q872" s="36" t="s">
        <v>26</v>
      </c>
      <c r="R872" s="42">
        <v>30</v>
      </c>
      <c r="S872" s="42">
        <v>50</v>
      </c>
      <c r="T872" s="42">
        <v>40</v>
      </c>
      <c r="U872" s="37">
        <v>80</v>
      </c>
      <c r="V872" s="42">
        <v>37</v>
      </c>
      <c r="W872" s="36" t="s">
        <v>35</v>
      </c>
    </row>
    <row r="873" spans="1:23" x14ac:dyDescent="0.35">
      <c r="A873" s="36">
        <v>978</v>
      </c>
      <c r="B873" s="37">
        <v>27</v>
      </c>
      <c r="C873" s="38">
        <v>-20</v>
      </c>
      <c r="D873" s="36" t="s">
        <v>179</v>
      </c>
      <c r="E873" s="40">
        <v>41409</v>
      </c>
      <c r="F873" s="41">
        <v>859</v>
      </c>
      <c r="G873" s="21">
        <v>39</v>
      </c>
      <c r="H873" s="36" t="s">
        <v>21</v>
      </c>
      <c r="I873" s="36" t="s">
        <v>31</v>
      </c>
      <c r="J873" s="36" t="str">
        <f t="shared" si="28"/>
        <v>🍃Leaves</v>
      </c>
      <c r="K873" s="36" t="s">
        <v>23</v>
      </c>
      <c r="L873" s="6" t="str">
        <f t="shared" si="27"/>
        <v>☕Tea</v>
      </c>
      <c r="M873" s="36" t="s">
        <v>32</v>
      </c>
      <c r="N873" s="36" t="s">
        <v>33</v>
      </c>
      <c r="O873" s="42">
        <v>30</v>
      </c>
      <c r="P873" s="42">
        <v>70</v>
      </c>
      <c r="Q873" s="36" t="s">
        <v>76</v>
      </c>
      <c r="R873" s="42">
        <v>20</v>
      </c>
      <c r="S873" s="42">
        <v>50</v>
      </c>
      <c r="T873" s="42">
        <v>50</v>
      </c>
      <c r="U873" s="37">
        <v>70</v>
      </c>
      <c r="V873" s="42">
        <v>19</v>
      </c>
      <c r="W873" s="36" t="s">
        <v>35</v>
      </c>
    </row>
    <row r="874" spans="1:23" x14ac:dyDescent="0.35">
      <c r="A874" s="36">
        <v>626</v>
      </c>
      <c r="B874" s="37">
        <v>76</v>
      </c>
      <c r="C874" s="38">
        <v>67</v>
      </c>
      <c r="D874" s="36" t="s">
        <v>180</v>
      </c>
      <c r="E874" s="40">
        <v>41410</v>
      </c>
      <c r="F874" s="41">
        <v>580</v>
      </c>
      <c r="G874" s="21">
        <v>111</v>
      </c>
      <c r="H874" s="36" t="s">
        <v>21</v>
      </c>
      <c r="I874" s="36" t="s">
        <v>36</v>
      </c>
      <c r="J874" s="36" t="str">
        <f t="shared" si="28"/>
        <v>🍃Leaves</v>
      </c>
      <c r="K874" s="36" t="s">
        <v>23</v>
      </c>
      <c r="L874" s="6" t="str">
        <f t="shared" si="27"/>
        <v>☕Tea</v>
      </c>
      <c r="M874" s="36" t="s">
        <v>32</v>
      </c>
      <c r="N874" s="36" t="s">
        <v>70</v>
      </c>
      <c r="O874" s="42">
        <v>117</v>
      </c>
      <c r="P874" s="42">
        <v>199</v>
      </c>
      <c r="Q874" s="36" t="s">
        <v>38</v>
      </c>
      <c r="R874" s="42">
        <v>30</v>
      </c>
      <c r="S874" s="42">
        <v>50</v>
      </c>
      <c r="T874" s="42">
        <v>50</v>
      </c>
      <c r="U874" s="37">
        <v>80</v>
      </c>
      <c r="V874" s="42">
        <v>32</v>
      </c>
      <c r="W874" s="36" t="s">
        <v>35</v>
      </c>
    </row>
    <row r="875" spans="1:23" x14ac:dyDescent="0.35">
      <c r="A875" s="36">
        <v>262</v>
      </c>
      <c r="B875" s="37">
        <v>46</v>
      </c>
      <c r="C875" s="38">
        <v>5</v>
      </c>
      <c r="D875" s="36" t="s">
        <v>185</v>
      </c>
      <c r="E875" s="40">
        <v>41411</v>
      </c>
      <c r="F875" s="41">
        <v>449</v>
      </c>
      <c r="G875" s="21">
        <v>67</v>
      </c>
      <c r="H875" s="36" t="s">
        <v>39</v>
      </c>
      <c r="I875" s="36" t="s">
        <v>22</v>
      </c>
      <c r="J875" s="36" t="str">
        <f t="shared" si="28"/>
        <v>🍃Leaves</v>
      </c>
      <c r="K875" s="36" t="s">
        <v>23</v>
      </c>
      <c r="L875" s="6" t="str">
        <f t="shared" si="27"/>
        <v>☕Tea</v>
      </c>
      <c r="M875" s="36" t="s">
        <v>32</v>
      </c>
      <c r="N875" s="36" t="s">
        <v>33</v>
      </c>
      <c r="O875" s="42">
        <v>45</v>
      </c>
      <c r="P875" s="42">
        <v>120</v>
      </c>
      <c r="Q875" s="36" t="s">
        <v>64</v>
      </c>
      <c r="R875" s="42">
        <v>20</v>
      </c>
      <c r="S875" s="42">
        <v>50</v>
      </c>
      <c r="T875" s="42">
        <v>40</v>
      </c>
      <c r="U875" s="37">
        <v>70</v>
      </c>
      <c r="V875" s="42">
        <v>37</v>
      </c>
      <c r="W875" s="36" t="s">
        <v>35</v>
      </c>
    </row>
    <row r="876" spans="1:23" x14ac:dyDescent="0.35">
      <c r="A876" s="36">
        <v>262</v>
      </c>
      <c r="B876" s="37">
        <v>60</v>
      </c>
      <c r="C876" s="38">
        <v>0</v>
      </c>
      <c r="D876" s="36" t="s">
        <v>186</v>
      </c>
      <c r="E876" s="40">
        <v>41412</v>
      </c>
      <c r="F876" s="41">
        <v>606</v>
      </c>
      <c r="G876" s="21">
        <v>84</v>
      </c>
      <c r="H876" s="36" t="s">
        <v>39</v>
      </c>
      <c r="I876" s="36" t="s">
        <v>22</v>
      </c>
      <c r="J876" s="36" t="str">
        <f t="shared" si="28"/>
        <v>🍃Leaves</v>
      </c>
      <c r="K876" s="36" t="s">
        <v>23</v>
      </c>
      <c r="L876" s="6" t="str">
        <f t="shared" si="27"/>
        <v>☕Tea</v>
      </c>
      <c r="M876" s="36" t="s">
        <v>32</v>
      </c>
      <c r="N876" s="36" t="s">
        <v>70</v>
      </c>
      <c r="O876" s="42">
        <v>0</v>
      </c>
      <c r="P876" s="42">
        <v>153</v>
      </c>
      <c r="Q876" s="36" t="s">
        <v>64</v>
      </c>
      <c r="R876" s="42">
        <v>40</v>
      </c>
      <c r="S876" s="42">
        <v>50</v>
      </c>
      <c r="T876" s="42">
        <v>0</v>
      </c>
      <c r="U876" s="37">
        <v>90</v>
      </c>
      <c r="V876" s="42">
        <v>84</v>
      </c>
      <c r="W876" s="36" t="s">
        <v>35</v>
      </c>
    </row>
    <row r="877" spans="1:23" x14ac:dyDescent="0.35">
      <c r="A877" s="36">
        <v>425</v>
      </c>
      <c r="B877" s="37">
        <v>60</v>
      </c>
      <c r="C877" s="38">
        <v>45</v>
      </c>
      <c r="D877" s="36" t="s">
        <v>187</v>
      </c>
      <c r="E877" s="40">
        <v>41413</v>
      </c>
      <c r="F877" s="41">
        <v>329</v>
      </c>
      <c r="G877" s="21">
        <v>99</v>
      </c>
      <c r="H877" s="36" t="s">
        <v>39</v>
      </c>
      <c r="I877" s="36" t="s">
        <v>36</v>
      </c>
      <c r="J877" s="36" t="str">
        <f t="shared" si="28"/>
        <v>🍃Leaves</v>
      </c>
      <c r="K877" s="36" t="s">
        <v>23</v>
      </c>
      <c r="L877" s="6" t="str">
        <f t="shared" si="27"/>
        <v>☕Tea</v>
      </c>
      <c r="M877" s="36" t="s">
        <v>32</v>
      </c>
      <c r="N877" s="36" t="s">
        <v>33</v>
      </c>
      <c r="O877" s="42">
        <v>85</v>
      </c>
      <c r="P877" s="42">
        <v>169</v>
      </c>
      <c r="Q877" s="36" t="s">
        <v>67</v>
      </c>
      <c r="R877" s="42">
        <v>20</v>
      </c>
      <c r="S877" s="42">
        <v>50</v>
      </c>
      <c r="T877" s="42">
        <v>40</v>
      </c>
      <c r="U877" s="37">
        <v>70</v>
      </c>
      <c r="V877" s="42">
        <v>42</v>
      </c>
      <c r="W877" s="36" t="s">
        <v>35</v>
      </c>
    </row>
    <row r="878" spans="1:23" x14ac:dyDescent="0.35">
      <c r="A878" s="36">
        <v>352</v>
      </c>
      <c r="B878" s="37">
        <v>28</v>
      </c>
      <c r="C878" s="38">
        <v>-6</v>
      </c>
      <c r="D878" s="36" t="s">
        <v>192</v>
      </c>
      <c r="E878" s="40">
        <v>41414</v>
      </c>
      <c r="F878" s="41">
        <v>875</v>
      </c>
      <c r="G878" s="21">
        <v>42</v>
      </c>
      <c r="H878" s="36" t="s">
        <v>21</v>
      </c>
      <c r="I878" s="36" t="s">
        <v>31</v>
      </c>
      <c r="J878" s="36" t="str">
        <f t="shared" si="28"/>
        <v>🍃Leaves</v>
      </c>
      <c r="K878" s="36" t="s">
        <v>23</v>
      </c>
      <c r="L878" s="6" t="str">
        <f t="shared" si="27"/>
        <v>☕Tea</v>
      </c>
      <c r="M878" s="36" t="s">
        <v>32</v>
      </c>
      <c r="N878" s="36" t="s">
        <v>33</v>
      </c>
      <c r="O878" s="42">
        <v>34</v>
      </c>
      <c r="P878" s="42">
        <v>75</v>
      </c>
      <c r="Q878" s="36" t="s">
        <v>34</v>
      </c>
      <c r="R878" s="42">
        <v>20</v>
      </c>
      <c r="S878" s="42">
        <v>50</v>
      </c>
      <c r="T878" s="42">
        <v>40</v>
      </c>
      <c r="U878" s="37">
        <v>70</v>
      </c>
      <c r="V878" s="42">
        <v>19</v>
      </c>
      <c r="W878" s="36" t="s">
        <v>35</v>
      </c>
    </row>
    <row r="879" spans="1:23" x14ac:dyDescent="0.35">
      <c r="A879" s="36">
        <v>904</v>
      </c>
      <c r="B879" s="37">
        <v>31</v>
      </c>
      <c r="C879" s="38">
        <v>2</v>
      </c>
      <c r="D879" s="36" t="s">
        <v>193</v>
      </c>
      <c r="E879" s="40">
        <v>41415</v>
      </c>
      <c r="F879" s="41">
        <v>856</v>
      </c>
      <c r="G879" s="21">
        <v>47</v>
      </c>
      <c r="H879" s="36" t="s">
        <v>21</v>
      </c>
      <c r="I879" s="36" t="s">
        <v>31</v>
      </c>
      <c r="J879" s="36" t="str">
        <f t="shared" si="28"/>
        <v>🍃Leaves</v>
      </c>
      <c r="K879" s="36" t="s">
        <v>23</v>
      </c>
      <c r="L879" s="6" t="str">
        <f t="shared" si="27"/>
        <v>☕Tea</v>
      </c>
      <c r="M879" s="36" t="s">
        <v>32</v>
      </c>
      <c r="N879" s="36" t="s">
        <v>37</v>
      </c>
      <c r="O879" s="42">
        <v>42</v>
      </c>
      <c r="P879" s="42">
        <v>83</v>
      </c>
      <c r="Q879" s="36" t="s">
        <v>34</v>
      </c>
      <c r="R879" s="42">
        <v>30</v>
      </c>
      <c r="S879" s="42">
        <v>50</v>
      </c>
      <c r="T879" s="42">
        <v>40</v>
      </c>
      <c r="U879" s="37">
        <v>80</v>
      </c>
      <c r="V879" s="42">
        <v>19</v>
      </c>
      <c r="W879" s="36" t="s">
        <v>35</v>
      </c>
    </row>
    <row r="880" spans="1:23" x14ac:dyDescent="0.35">
      <c r="A880" s="36">
        <v>978</v>
      </c>
      <c r="B880" s="37">
        <v>32</v>
      </c>
      <c r="C880" s="38">
        <v>3</v>
      </c>
      <c r="D880" s="39">
        <v>41279</v>
      </c>
      <c r="E880" s="40">
        <v>41416</v>
      </c>
      <c r="F880" s="41">
        <v>482</v>
      </c>
      <c r="G880" s="21">
        <v>48</v>
      </c>
      <c r="H880" s="36" t="s">
        <v>21</v>
      </c>
      <c r="I880" s="36" t="s">
        <v>31</v>
      </c>
      <c r="J880" s="36" t="str">
        <f t="shared" si="28"/>
        <v>🍃Leaves</v>
      </c>
      <c r="K880" s="36" t="s">
        <v>23</v>
      </c>
      <c r="L880" s="6" t="str">
        <f t="shared" si="27"/>
        <v>☕Tea</v>
      </c>
      <c r="M880" s="36" t="s">
        <v>32</v>
      </c>
      <c r="N880" s="36" t="s">
        <v>37</v>
      </c>
      <c r="O880" s="42">
        <v>43</v>
      </c>
      <c r="P880" s="42">
        <v>85</v>
      </c>
      <c r="Q880" s="36" t="s">
        <v>76</v>
      </c>
      <c r="R880" s="42">
        <v>30</v>
      </c>
      <c r="S880" s="42">
        <v>50</v>
      </c>
      <c r="T880" s="42">
        <v>40</v>
      </c>
      <c r="U880" s="37">
        <v>80</v>
      </c>
      <c r="V880" s="42">
        <v>19</v>
      </c>
      <c r="W880" s="36" t="s">
        <v>35</v>
      </c>
    </row>
    <row r="881" spans="1:23" x14ac:dyDescent="0.35">
      <c r="A881" s="36">
        <v>760</v>
      </c>
      <c r="B881" s="37">
        <v>50</v>
      </c>
      <c r="C881" s="38">
        <v>30</v>
      </c>
      <c r="D881" s="39">
        <v>41310</v>
      </c>
      <c r="E881" s="40">
        <v>41417</v>
      </c>
      <c r="F881" s="41">
        <v>589</v>
      </c>
      <c r="G881" s="21">
        <v>73</v>
      </c>
      <c r="H881" s="36" t="s">
        <v>21</v>
      </c>
      <c r="I881" s="36" t="s">
        <v>36</v>
      </c>
      <c r="J881" s="36" t="str">
        <f t="shared" si="28"/>
        <v>🍃Leaves</v>
      </c>
      <c r="K881" s="36" t="s">
        <v>23</v>
      </c>
      <c r="L881" s="6" t="str">
        <f t="shared" si="27"/>
        <v>☕Tea</v>
      </c>
      <c r="M881" s="36" t="s">
        <v>32</v>
      </c>
      <c r="N881" s="36" t="s">
        <v>70</v>
      </c>
      <c r="O881" s="42">
        <v>70</v>
      </c>
      <c r="P881" s="42">
        <v>131</v>
      </c>
      <c r="Q881" s="36" t="s">
        <v>38</v>
      </c>
      <c r="R881" s="42">
        <v>30</v>
      </c>
      <c r="S881" s="42">
        <v>50</v>
      </c>
      <c r="T881" s="42">
        <v>40</v>
      </c>
      <c r="U881" s="37">
        <v>80</v>
      </c>
      <c r="V881" s="42">
        <v>26</v>
      </c>
      <c r="W881" s="36" t="s">
        <v>35</v>
      </c>
    </row>
    <row r="882" spans="1:23" x14ac:dyDescent="0.35">
      <c r="A882" s="36">
        <v>715</v>
      </c>
      <c r="B882" s="37">
        <v>49</v>
      </c>
      <c r="C882" s="38">
        <v>29</v>
      </c>
      <c r="D882" s="39">
        <v>41583</v>
      </c>
      <c r="E882" s="40">
        <v>41418</v>
      </c>
      <c r="F882" s="41">
        <v>454</v>
      </c>
      <c r="G882" s="21">
        <v>71</v>
      </c>
      <c r="H882" s="36" t="s">
        <v>39</v>
      </c>
      <c r="I882" s="36" t="s">
        <v>22</v>
      </c>
      <c r="J882" s="36" t="str">
        <f t="shared" si="28"/>
        <v>🍃Leaves</v>
      </c>
      <c r="K882" s="36" t="s">
        <v>23</v>
      </c>
      <c r="L882" s="6" t="str">
        <f t="shared" si="27"/>
        <v>☕Tea</v>
      </c>
      <c r="M882" s="36" t="s">
        <v>32</v>
      </c>
      <c r="N882" s="36" t="s">
        <v>33</v>
      </c>
      <c r="O882" s="42">
        <v>49</v>
      </c>
      <c r="P882" s="42">
        <v>128</v>
      </c>
      <c r="Q882" s="36" t="s">
        <v>64</v>
      </c>
      <c r="R882" s="42">
        <v>40</v>
      </c>
      <c r="S882" s="42">
        <v>50</v>
      </c>
      <c r="T882" s="42">
        <v>20</v>
      </c>
      <c r="U882" s="37">
        <v>90</v>
      </c>
      <c r="V882" s="42">
        <v>38</v>
      </c>
      <c r="W882" s="36" t="s">
        <v>35</v>
      </c>
    </row>
    <row r="883" spans="1:23" x14ac:dyDescent="0.35">
      <c r="A883" s="36">
        <v>206</v>
      </c>
      <c r="B883" s="37">
        <v>49</v>
      </c>
      <c r="C883" s="38">
        <v>20</v>
      </c>
      <c r="D883" s="39">
        <v>41613</v>
      </c>
      <c r="E883" s="40">
        <v>41419</v>
      </c>
      <c r="F883" s="41">
        <v>454</v>
      </c>
      <c r="G883" s="21">
        <v>71</v>
      </c>
      <c r="H883" s="36" t="s">
        <v>39</v>
      </c>
      <c r="I883" s="36" t="s">
        <v>36</v>
      </c>
      <c r="J883" s="36" t="str">
        <f t="shared" si="28"/>
        <v>🍃Leaves</v>
      </c>
      <c r="K883" s="36" t="s">
        <v>23</v>
      </c>
      <c r="L883" s="6" t="str">
        <f t="shared" si="27"/>
        <v>☕Tea</v>
      </c>
      <c r="M883" s="36" t="s">
        <v>32</v>
      </c>
      <c r="N883" s="36" t="s">
        <v>70</v>
      </c>
      <c r="O883" s="42">
        <v>50</v>
      </c>
      <c r="P883" s="42">
        <v>128</v>
      </c>
      <c r="Q883" s="36" t="s">
        <v>67</v>
      </c>
      <c r="R883" s="42">
        <v>30</v>
      </c>
      <c r="S883" s="42">
        <v>50</v>
      </c>
      <c r="T883" s="42">
        <v>30</v>
      </c>
      <c r="U883" s="37">
        <v>80</v>
      </c>
      <c r="V883" s="42">
        <v>37</v>
      </c>
      <c r="W883" s="36" t="s">
        <v>35</v>
      </c>
    </row>
    <row r="884" spans="1:23" x14ac:dyDescent="0.35">
      <c r="A884" s="36">
        <v>303</v>
      </c>
      <c r="B884" s="37">
        <v>46</v>
      </c>
      <c r="C884" s="38">
        <v>-1</v>
      </c>
      <c r="D884" s="36" t="s">
        <v>199</v>
      </c>
      <c r="E884" s="40">
        <v>41420</v>
      </c>
      <c r="F884" s="41">
        <v>422</v>
      </c>
      <c r="G884" s="21">
        <v>57</v>
      </c>
      <c r="H884" s="36" t="s">
        <v>21</v>
      </c>
      <c r="I884" s="36" t="s">
        <v>22</v>
      </c>
      <c r="J884" s="36" t="str">
        <f t="shared" si="28"/>
        <v>🍃Leaves</v>
      </c>
      <c r="K884" s="36" t="s">
        <v>23</v>
      </c>
      <c r="L884" s="6" t="str">
        <f t="shared" si="27"/>
        <v>☕Tea</v>
      </c>
      <c r="M884" s="36" t="s">
        <v>32</v>
      </c>
      <c r="N884" s="36" t="s">
        <v>33</v>
      </c>
      <c r="O884" s="42">
        <v>9</v>
      </c>
      <c r="P884" s="42">
        <v>110</v>
      </c>
      <c r="Q884" s="36" t="s">
        <v>26</v>
      </c>
      <c r="R884" s="42">
        <v>30</v>
      </c>
      <c r="S884" s="42">
        <v>50</v>
      </c>
      <c r="T884" s="42">
        <v>10</v>
      </c>
      <c r="U884" s="37">
        <v>80</v>
      </c>
      <c r="V884" s="42">
        <v>51</v>
      </c>
      <c r="W884" s="36" t="s">
        <v>35</v>
      </c>
    </row>
    <row r="885" spans="1:23" x14ac:dyDescent="0.35">
      <c r="A885" s="36">
        <v>970</v>
      </c>
      <c r="B885" s="37">
        <v>53</v>
      </c>
      <c r="C885" s="38">
        <v>19</v>
      </c>
      <c r="D885" s="36" t="s">
        <v>200</v>
      </c>
      <c r="E885" s="40">
        <v>41421</v>
      </c>
      <c r="F885" s="41">
        <v>1054</v>
      </c>
      <c r="G885" s="21">
        <v>63</v>
      </c>
      <c r="H885" s="36" t="s">
        <v>21</v>
      </c>
      <c r="I885" s="36" t="s">
        <v>22</v>
      </c>
      <c r="J885" s="36" t="str">
        <f t="shared" si="28"/>
        <v>🍃Leaves</v>
      </c>
      <c r="K885" s="36" t="s">
        <v>23</v>
      </c>
      <c r="L885" s="6" t="str">
        <f t="shared" si="27"/>
        <v>☕Tea</v>
      </c>
      <c r="M885" s="36" t="s">
        <v>32</v>
      </c>
      <c r="N885" s="36" t="s">
        <v>70</v>
      </c>
      <c r="O885" s="42">
        <v>39</v>
      </c>
      <c r="P885" s="42">
        <v>124</v>
      </c>
      <c r="Q885" s="36" t="s">
        <v>26</v>
      </c>
      <c r="R885" s="42">
        <v>40</v>
      </c>
      <c r="S885" s="42">
        <v>50</v>
      </c>
      <c r="T885" s="42">
        <v>20</v>
      </c>
      <c r="U885" s="37">
        <v>90</v>
      </c>
      <c r="V885" s="42">
        <v>37</v>
      </c>
      <c r="W885" s="36" t="s">
        <v>35</v>
      </c>
    </row>
    <row r="886" spans="1:23" x14ac:dyDescent="0.35">
      <c r="A886" s="36">
        <v>978</v>
      </c>
      <c r="B886" s="37">
        <v>33</v>
      </c>
      <c r="C886" s="38">
        <v>3</v>
      </c>
      <c r="D886" s="36" t="s">
        <v>201</v>
      </c>
      <c r="E886" s="40">
        <v>41422</v>
      </c>
      <c r="F886" s="41">
        <v>870</v>
      </c>
      <c r="G886" s="21">
        <v>49</v>
      </c>
      <c r="H886" s="36" t="s">
        <v>21</v>
      </c>
      <c r="I886" s="36" t="s">
        <v>31</v>
      </c>
      <c r="J886" s="36" t="str">
        <f t="shared" si="28"/>
        <v>🍃Leaves</v>
      </c>
      <c r="K886" s="36" t="s">
        <v>23</v>
      </c>
      <c r="L886" s="6" t="str">
        <f t="shared" si="27"/>
        <v>☕Tea</v>
      </c>
      <c r="M886" s="36" t="s">
        <v>32</v>
      </c>
      <c r="N886" s="36" t="s">
        <v>33</v>
      </c>
      <c r="O886" s="42">
        <v>43</v>
      </c>
      <c r="P886" s="42">
        <v>87</v>
      </c>
      <c r="Q886" s="36" t="s">
        <v>76</v>
      </c>
      <c r="R886" s="42">
        <v>30</v>
      </c>
      <c r="S886" s="42">
        <v>50</v>
      </c>
      <c r="T886" s="42">
        <v>40</v>
      </c>
      <c r="U886" s="37">
        <v>80</v>
      </c>
      <c r="V886" s="42">
        <v>20</v>
      </c>
      <c r="W886" s="36" t="s">
        <v>35</v>
      </c>
    </row>
    <row r="887" spans="1:23" x14ac:dyDescent="0.35">
      <c r="A887" s="36">
        <v>321</v>
      </c>
      <c r="B887" s="37">
        <v>34</v>
      </c>
      <c r="C887" s="38">
        <v>5</v>
      </c>
      <c r="D887" s="36" t="s">
        <v>202</v>
      </c>
      <c r="E887" s="40">
        <v>41423</v>
      </c>
      <c r="F887" s="41">
        <v>863</v>
      </c>
      <c r="G887" s="21">
        <v>51</v>
      </c>
      <c r="H887" s="36" t="s">
        <v>21</v>
      </c>
      <c r="I887" s="36" t="s">
        <v>31</v>
      </c>
      <c r="J887" s="36" t="str">
        <f t="shared" si="28"/>
        <v>🍃Leaves</v>
      </c>
      <c r="K887" s="36" t="s">
        <v>23</v>
      </c>
      <c r="L887" s="6" t="str">
        <f t="shared" si="27"/>
        <v>☕Tea</v>
      </c>
      <c r="M887" s="36" t="s">
        <v>32</v>
      </c>
      <c r="N887" s="36" t="s">
        <v>37</v>
      </c>
      <c r="O887" s="42">
        <v>45</v>
      </c>
      <c r="P887" s="42">
        <v>91</v>
      </c>
      <c r="Q887" s="36" t="s">
        <v>34</v>
      </c>
      <c r="R887" s="42">
        <v>30</v>
      </c>
      <c r="S887" s="42">
        <v>50</v>
      </c>
      <c r="T887" s="42">
        <v>40</v>
      </c>
      <c r="U887" s="37">
        <v>80</v>
      </c>
      <c r="V887" s="42">
        <v>21</v>
      </c>
      <c r="W887" s="36" t="s">
        <v>35</v>
      </c>
    </row>
    <row r="888" spans="1:23" x14ac:dyDescent="0.35">
      <c r="A888" s="36">
        <v>262</v>
      </c>
      <c r="B888" s="37">
        <v>43</v>
      </c>
      <c r="C888" s="38">
        <v>22</v>
      </c>
      <c r="D888" s="36" t="s">
        <v>209</v>
      </c>
      <c r="E888" s="40">
        <v>41424</v>
      </c>
      <c r="F888" s="41">
        <v>466</v>
      </c>
      <c r="G888" s="21">
        <v>63</v>
      </c>
      <c r="H888" s="36" t="s">
        <v>39</v>
      </c>
      <c r="I888" s="36" t="s">
        <v>22</v>
      </c>
      <c r="J888" s="36" t="str">
        <f t="shared" si="28"/>
        <v>🍃Leaves</v>
      </c>
      <c r="K888" s="36" t="s">
        <v>23</v>
      </c>
      <c r="L888" s="6" t="str">
        <f t="shared" si="27"/>
        <v>☕Tea</v>
      </c>
      <c r="M888" s="36" t="s">
        <v>32</v>
      </c>
      <c r="N888" s="36" t="s">
        <v>33</v>
      </c>
      <c r="O888" s="42">
        <v>42</v>
      </c>
      <c r="P888" s="42">
        <v>113</v>
      </c>
      <c r="Q888" s="36" t="s">
        <v>64</v>
      </c>
      <c r="R888" s="42">
        <v>30</v>
      </c>
      <c r="S888" s="42">
        <v>50</v>
      </c>
      <c r="T888" s="42">
        <v>20</v>
      </c>
      <c r="U888" s="37">
        <v>80</v>
      </c>
      <c r="V888" s="42">
        <v>35</v>
      </c>
      <c r="W888" s="36" t="s">
        <v>35</v>
      </c>
    </row>
    <row r="889" spans="1:23" x14ac:dyDescent="0.35">
      <c r="A889" s="36">
        <v>959</v>
      </c>
      <c r="B889" s="37">
        <v>33</v>
      </c>
      <c r="C889" s="38">
        <v>2</v>
      </c>
      <c r="D889" s="36" t="s">
        <v>210</v>
      </c>
      <c r="E889" s="40">
        <v>41425</v>
      </c>
      <c r="F889" s="41">
        <v>818</v>
      </c>
      <c r="G889" s="21">
        <v>49</v>
      </c>
      <c r="H889" s="36" t="s">
        <v>39</v>
      </c>
      <c r="I889" s="36" t="s">
        <v>31</v>
      </c>
      <c r="J889" s="36" t="str">
        <f t="shared" si="28"/>
        <v>🍃Leaves</v>
      </c>
      <c r="K889" s="36" t="s">
        <v>23</v>
      </c>
      <c r="L889" s="6" t="str">
        <f t="shared" si="27"/>
        <v>☕Tea</v>
      </c>
      <c r="M889" s="36" t="s">
        <v>32</v>
      </c>
      <c r="N889" s="36" t="s">
        <v>37</v>
      </c>
      <c r="O889" s="42">
        <v>42</v>
      </c>
      <c r="P889" s="42">
        <v>87</v>
      </c>
      <c r="Q889" s="36" t="s">
        <v>44</v>
      </c>
      <c r="R889" s="42">
        <v>30</v>
      </c>
      <c r="S889" s="42">
        <v>50</v>
      </c>
      <c r="T889" s="42">
        <v>40</v>
      </c>
      <c r="U889" s="37">
        <v>80</v>
      </c>
      <c r="V889" s="42">
        <v>21</v>
      </c>
      <c r="W889" s="36" t="s">
        <v>35</v>
      </c>
    </row>
    <row r="890" spans="1:23" x14ac:dyDescent="0.35">
      <c r="A890" s="36">
        <v>435</v>
      </c>
      <c r="B890" s="37">
        <v>49</v>
      </c>
      <c r="C890" s="38">
        <v>-6</v>
      </c>
      <c r="D890" s="36" t="s">
        <v>211</v>
      </c>
      <c r="E890" s="40">
        <v>41426</v>
      </c>
      <c r="F890" s="41">
        <v>335</v>
      </c>
      <c r="G890" s="21">
        <v>69</v>
      </c>
      <c r="H890" s="36" t="s">
        <v>39</v>
      </c>
      <c r="I890" s="36" t="s">
        <v>36</v>
      </c>
      <c r="J890" s="36" t="str">
        <f t="shared" si="28"/>
        <v>🍃Leaves</v>
      </c>
      <c r="K890" s="36" t="s">
        <v>23</v>
      </c>
      <c r="L890" s="6" t="str">
        <f t="shared" si="27"/>
        <v>☕Tea</v>
      </c>
      <c r="M890" s="36" t="s">
        <v>32</v>
      </c>
      <c r="N890" s="36" t="s">
        <v>33</v>
      </c>
      <c r="O890" s="42">
        <v>-6</v>
      </c>
      <c r="P890" s="42">
        <v>126</v>
      </c>
      <c r="Q890" s="36" t="s">
        <v>49</v>
      </c>
      <c r="R890" s="42">
        <v>30</v>
      </c>
      <c r="S890" s="42">
        <v>50</v>
      </c>
      <c r="T890" s="42">
        <v>0</v>
      </c>
      <c r="U890" s="37">
        <v>80</v>
      </c>
      <c r="V890" s="42">
        <v>73</v>
      </c>
      <c r="W890" s="36" t="s">
        <v>35</v>
      </c>
    </row>
    <row r="891" spans="1:23" x14ac:dyDescent="0.35">
      <c r="A891" s="36">
        <v>509</v>
      </c>
      <c r="B891" s="37">
        <v>55</v>
      </c>
      <c r="C891" s="38">
        <v>6</v>
      </c>
      <c r="D891" s="36" t="s">
        <v>212</v>
      </c>
      <c r="E891" s="40">
        <v>41427</v>
      </c>
      <c r="F891" s="41">
        <v>627</v>
      </c>
      <c r="G891" s="21">
        <v>76</v>
      </c>
      <c r="H891" s="36" t="s">
        <v>39</v>
      </c>
      <c r="I891" s="36" t="s">
        <v>36</v>
      </c>
      <c r="J891" s="36" t="str">
        <f t="shared" si="28"/>
        <v>🍃Leaves</v>
      </c>
      <c r="K891" s="36" t="s">
        <v>23</v>
      </c>
      <c r="L891" s="6" t="str">
        <f t="shared" si="27"/>
        <v>☕Tea</v>
      </c>
      <c r="M891" s="36" t="s">
        <v>32</v>
      </c>
      <c r="N891" s="36" t="s">
        <v>37</v>
      </c>
      <c r="O891" s="42">
        <v>-4</v>
      </c>
      <c r="P891" s="42">
        <v>140</v>
      </c>
      <c r="Q891" s="36" t="s">
        <v>67</v>
      </c>
      <c r="R891" s="42">
        <v>40</v>
      </c>
      <c r="S891" s="42">
        <v>50</v>
      </c>
      <c r="T891" s="42">
        <v>-10</v>
      </c>
      <c r="U891" s="37">
        <v>90</v>
      </c>
      <c r="V891" s="42">
        <v>79</v>
      </c>
      <c r="W891" s="36" t="s">
        <v>35</v>
      </c>
    </row>
    <row r="892" spans="1:23" x14ac:dyDescent="0.35">
      <c r="A892" s="36">
        <v>636</v>
      </c>
      <c r="B892" s="37">
        <v>39</v>
      </c>
      <c r="C892" s="38">
        <v>-17</v>
      </c>
      <c r="D892" s="39">
        <v>41523</v>
      </c>
      <c r="E892" s="40">
        <v>41428</v>
      </c>
      <c r="F892" s="41">
        <v>244</v>
      </c>
      <c r="G892" s="21">
        <v>53</v>
      </c>
      <c r="H892" s="36" t="s">
        <v>39</v>
      </c>
      <c r="I892" s="36" t="s">
        <v>22</v>
      </c>
      <c r="J892" s="36" t="str">
        <f t="shared" si="28"/>
        <v>🍃Leaves</v>
      </c>
      <c r="K892" s="36" t="s">
        <v>23</v>
      </c>
      <c r="L892" s="6" t="str">
        <f t="shared" si="27"/>
        <v>☕Tea</v>
      </c>
      <c r="M892" s="36" t="s">
        <v>32</v>
      </c>
      <c r="N892" s="36" t="s">
        <v>33</v>
      </c>
      <c r="O892" s="42">
        <v>13</v>
      </c>
      <c r="P892" s="42">
        <v>92</v>
      </c>
      <c r="Q892" s="36" t="s">
        <v>62</v>
      </c>
      <c r="R892" s="42">
        <v>20</v>
      </c>
      <c r="S892" s="42">
        <v>40</v>
      </c>
      <c r="T892" s="42">
        <v>30</v>
      </c>
      <c r="U892" s="37">
        <v>60</v>
      </c>
      <c r="V892" s="42">
        <v>40</v>
      </c>
      <c r="W892" s="36" t="s">
        <v>35</v>
      </c>
    </row>
    <row r="893" spans="1:23" x14ac:dyDescent="0.35">
      <c r="A893" s="36">
        <v>959</v>
      </c>
      <c r="B893" s="37">
        <v>24</v>
      </c>
      <c r="C893" s="38">
        <v>-22</v>
      </c>
      <c r="D893" s="39">
        <v>41553</v>
      </c>
      <c r="E893" s="40">
        <v>41429</v>
      </c>
      <c r="F893" s="41">
        <v>806</v>
      </c>
      <c r="G893" s="21">
        <v>36</v>
      </c>
      <c r="H893" s="36" t="s">
        <v>39</v>
      </c>
      <c r="I893" s="36" t="s">
        <v>31</v>
      </c>
      <c r="J893" s="36" t="str">
        <f t="shared" si="28"/>
        <v>🍃Leaves</v>
      </c>
      <c r="K893" s="36" t="s">
        <v>23</v>
      </c>
      <c r="L893" s="6" t="str">
        <f t="shared" si="27"/>
        <v>☕Tea</v>
      </c>
      <c r="M893" s="36" t="s">
        <v>32</v>
      </c>
      <c r="N893" s="36" t="s">
        <v>37</v>
      </c>
      <c r="O893" s="42">
        <v>18</v>
      </c>
      <c r="P893" s="42">
        <v>60</v>
      </c>
      <c r="Q893" s="36" t="s">
        <v>44</v>
      </c>
      <c r="R893" s="42">
        <v>20</v>
      </c>
      <c r="S893" s="42">
        <v>40</v>
      </c>
      <c r="T893" s="42">
        <v>40</v>
      </c>
      <c r="U893" s="37">
        <v>60</v>
      </c>
      <c r="V893" s="42">
        <v>18</v>
      </c>
      <c r="W893" s="36" t="s">
        <v>35</v>
      </c>
    </row>
    <row r="894" spans="1:23" x14ac:dyDescent="0.35">
      <c r="A894" s="36">
        <v>603</v>
      </c>
      <c r="B894" s="37">
        <v>0</v>
      </c>
      <c r="C894" s="38">
        <v>-8</v>
      </c>
      <c r="D894" s="39">
        <v>41584</v>
      </c>
      <c r="E894" s="40">
        <v>41430</v>
      </c>
      <c r="F894" s="41">
        <v>430</v>
      </c>
      <c r="G894" s="21">
        <v>43</v>
      </c>
      <c r="H894" s="36" t="s">
        <v>39</v>
      </c>
      <c r="I894" s="36" t="s">
        <v>31</v>
      </c>
      <c r="J894" s="36" t="str">
        <f t="shared" si="28"/>
        <v>🍃Leaves</v>
      </c>
      <c r="K894" s="36" t="s">
        <v>23</v>
      </c>
      <c r="L894" s="6" t="str">
        <f t="shared" si="27"/>
        <v>☕Tea</v>
      </c>
      <c r="M894" s="36" t="s">
        <v>32</v>
      </c>
      <c r="N894" s="36" t="s">
        <v>37</v>
      </c>
      <c r="O894" s="42">
        <v>32</v>
      </c>
      <c r="P894" s="42">
        <v>43</v>
      </c>
      <c r="Q894" s="36" t="s">
        <v>51</v>
      </c>
      <c r="R894" s="42">
        <v>0</v>
      </c>
      <c r="S894" s="42">
        <v>40</v>
      </c>
      <c r="T894" s="42">
        <v>40</v>
      </c>
      <c r="U894" s="37">
        <v>40</v>
      </c>
      <c r="V894" s="42">
        <v>11</v>
      </c>
      <c r="W894" s="36" t="s">
        <v>35</v>
      </c>
    </row>
    <row r="895" spans="1:23" x14ac:dyDescent="0.35">
      <c r="A895" s="36">
        <v>801</v>
      </c>
      <c r="B895" s="37">
        <v>45</v>
      </c>
      <c r="C895" s="38">
        <v>-26</v>
      </c>
      <c r="D895" s="39">
        <v>41614</v>
      </c>
      <c r="E895" s="40">
        <v>41431</v>
      </c>
      <c r="F895" s="41">
        <v>320</v>
      </c>
      <c r="G895" s="21">
        <v>64</v>
      </c>
      <c r="H895" s="36" t="s">
        <v>39</v>
      </c>
      <c r="I895" s="36" t="s">
        <v>36</v>
      </c>
      <c r="J895" s="36" t="str">
        <f t="shared" si="28"/>
        <v>🍃Leaves</v>
      </c>
      <c r="K895" s="36" t="s">
        <v>23</v>
      </c>
      <c r="L895" s="6" t="str">
        <f t="shared" si="27"/>
        <v>☕Tea</v>
      </c>
      <c r="M895" s="36" t="s">
        <v>32</v>
      </c>
      <c r="N895" s="36" t="s">
        <v>33</v>
      </c>
      <c r="O895" s="42">
        <v>-6</v>
      </c>
      <c r="P895" s="42">
        <v>109</v>
      </c>
      <c r="Q895" s="36" t="s">
        <v>49</v>
      </c>
      <c r="R895" s="42">
        <v>10</v>
      </c>
      <c r="S895" s="42">
        <v>40</v>
      </c>
      <c r="T895" s="42">
        <v>20</v>
      </c>
      <c r="U895" s="37">
        <v>50</v>
      </c>
      <c r="V895" s="42">
        <v>70</v>
      </c>
      <c r="W895" s="36" t="s">
        <v>35</v>
      </c>
    </row>
    <row r="896" spans="1:23" x14ac:dyDescent="0.35">
      <c r="A896" s="36">
        <v>206</v>
      </c>
      <c r="B896" s="37">
        <v>60</v>
      </c>
      <c r="C896" s="38">
        <v>-10</v>
      </c>
      <c r="D896" s="36" t="s">
        <v>213</v>
      </c>
      <c r="E896" s="40">
        <v>41432</v>
      </c>
      <c r="F896" s="41">
        <v>606</v>
      </c>
      <c r="G896" s="21">
        <v>84</v>
      </c>
      <c r="H896" s="36" t="s">
        <v>39</v>
      </c>
      <c r="I896" s="36" t="s">
        <v>36</v>
      </c>
      <c r="J896" s="36" t="str">
        <f t="shared" si="28"/>
        <v>🍃Leaves</v>
      </c>
      <c r="K896" s="36" t="s">
        <v>23</v>
      </c>
      <c r="L896" s="6" t="str">
        <f t="shared" si="27"/>
        <v>☕Tea</v>
      </c>
      <c r="M896" s="36" t="s">
        <v>32</v>
      </c>
      <c r="N896" s="36" t="s">
        <v>37</v>
      </c>
      <c r="O896" s="42">
        <v>0</v>
      </c>
      <c r="P896" s="42">
        <v>144</v>
      </c>
      <c r="Q896" s="36" t="s">
        <v>67</v>
      </c>
      <c r="R896" s="42">
        <v>20</v>
      </c>
      <c r="S896" s="42">
        <v>40</v>
      </c>
      <c r="T896" s="42">
        <v>10</v>
      </c>
      <c r="U896" s="37">
        <v>60</v>
      </c>
      <c r="V896" s="42">
        <v>84</v>
      </c>
      <c r="W896" s="36" t="s">
        <v>35</v>
      </c>
    </row>
    <row r="897" spans="1:23" x14ac:dyDescent="0.35">
      <c r="A897" s="36">
        <v>417</v>
      </c>
      <c r="B897" s="37">
        <v>35</v>
      </c>
      <c r="C897" s="38">
        <v>-1</v>
      </c>
      <c r="D897" s="36" t="s">
        <v>227</v>
      </c>
      <c r="E897" s="40">
        <v>41433</v>
      </c>
      <c r="F897" s="41">
        <v>248</v>
      </c>
      <c r="G897" s="21">
        <v>47</v>
      </c>
      <c r="H897" s="36" t="s">
        <v>39</v>
      </c>
      <c r="I897" s="36" t="s">
        <v>22</v>
      </c>
      <c r="J897" s="36" t="str">
        <f t="shared" si="28"/>
        <v>🍃Leaves</v>
      </c>
      <c r="K897" s="36" t="s">
        <v>23</v>
      </c>
      <c r="L897" s="6" t="str">
        <f t="shared" si="27"/>
        <v>☕Tea</v>
      </c>
      <c r="M897" s="36" t="s">
        <v>32</v>
      </c>
      <c r="N897" s="36" t="s">
        <v>33</v>
      </c>
      <c r="O897" s="42">
        <v>9</v>
      </c>
      <c r="P897" s="42">
        <v>82</v>
      </c>
      <c r="Q897" s="36" t="s">
        <v>62</v>
      </c>
      <c r="R897" s="42">
        <v>20</v>
      </c>
      <c r="S897" s="42">
        <v>40</v>
      </c>
      <c r="T897" s="42">
        <v>10</v>
      </c>
      <c r="U897" s="37">
        <v>60</v>
      </c>
      <c r="V897" s="42">
        <v>38</v>
      </c>
      <c r="W897" s="36" t="s">
        <v>35</v>
      </c>
    </row>
    <row r="898" spans="1:23" x14ac:dyDescent="0.35">
      <c r="A898" s="36">
        <v>636</v>
      </c>
      <c r="B898" s="37">
        <v>34</v>
      </c>
      <c r="C898" s="38">
        <v>-3</v>
      </c>
      <c r="D898" s="36" t="s">
        <v>228</v>
      </c>
      <c r="E898" s="40">
        <v>41434</v>
      </c>
      <c r="F898" s="41">
        <v>211</v>
      </c>
      <c r="G898" s="21">
        <v>42</v>
      </c>
      <c r="H898" s="36" t="s">
        <v>39</v>
      </c>
      <c r="I898" s="36" t="s">
        <v>22</v>
      </c>
      <c r="J898" s="36" t="str">
        <f t="shared" si="28"/>
        <v>🍃Leaves</v>
      </c>
      <c r="K898" s="36" t="s">
        <v>23</v>
      </c>
      <c r="L898" s="6" t="str">
        <f t="shared" ref="L898:L961" si="29">_xlfn.CONCAT(_xlfn.UNICHAR(9749),M898)</f>
        <v>☕Tea</v>
      </c>
      <c r="M898" s="36" t="s">
        <v>32</v>
      </c>
      <c r="N898" s="36" t="s">
        <v>70</v>
      </c>
      <c r="O898" s="42">
        <v>-3</v>
      </c>
      <c r="P898" s="42">
        <v>76</v>
      </c>
      <c r="Q898" s="36" t="s">
        <v>62</v>
      </c>
      <c r="R898" s="42">
        <v>20</v>
      </c>
      <c r="S898" s="42">
        <v>40</v>
      </c>
      <c r="T898" s="42">
        <v>0</v>
      </c>
      <c r="U898" s="37">
        <v>60</v>
      </c>
      <c r="V898" s="42">
        <v>45</v>
      </c>
      <c r="W898" s="36" t="s">
        <v>35</v>
      </c>
    </row>
    <row r="899" spans="1:23" x14ac:dyDescent="0.35">
      <c r="A899" s="36">
        <v>314</v>
      </c>
      <c r="B899" s="37">
        <v>33</v>
      </c>
      <c r="C899" s="38">
        <v>-4</v>
      </c>
      <c r="D899" s="36" t="s">
        <v>229</v>
      </c>
      <c r="E899" s="40">
        <v>41435</v>
      </c>
      <c r="F899" s="41">
        <v>243</v>
      </c>
      <c r="G899" s="21">
        <v>41</v>
      </c>
      <c r="H899" s="36" t="s">
        <v>39</v>
      </c>
      <c r="I899" s="36" t="s">
        <v>22</v>
      </c>
      <c r="J899" s="36" t="str">
        <f t="shared" si="28"/>
        <v>🍃Leaves</v>
      </c>
      <c r="K899" s="36" t="s">
        <v>23</v>
      </c>
      <c r="L899" s="6" t="str">
        <f t="shared" si="29"/>
        <v>☕Tea</v>
      </c>
      <c r="M899" s="36" t="s">
        <v>32</v>
      </c>
      <c r="N899" s="36" t="s">
        <v>37</v>
      </c>
      <c r="O899" s="42">
        <v>-4</v>
      </c>
      <c r="P899" s="42">
        <v>74</v>
      </c>
      <c r="Q899" s="36" t="s">
        <v>62</v>
      </c>
      <c r="R899" s="42">
        <v>20</v>
      </c>
      <c r="S899" s="42">
        <v>40</v>
      </c>
      <c r="T899" s="42">
        <v>0</v>
      </c>
      <c r="U899" s="37">
        <v>60</v>
      </c>
      <c r="V899" s="42">
        <v>45</v>
      </c>
      <c r="W899" s="36" t="s">
        <v>35</v>
      </c>
    </row>
    <row r="900" spans="1:23" x14ac:dyDescent="0.35">
      <c r="A900" s="36">
        <v>603</v>
      </c>
      <c r="B900" s="37">
        <v>0</v>
      </c>
      <c r="C900" s="38">
        <v>2</v>
      </c>
      <c r="D900" s="36" t="s">
        <v>230</v>
      </c>
      <c r="E900" s="40">
        <v>41436</v>
      </c>
      <c r="F900" s="41">
        <v>387</v>
      </c>
      <c r="G900" s="21">
        <v>43</v>
      </c>
      <c r="H900" s="36" t="s">
        <v>39</v>
      </c>
      <c r="I900" s="36" t="s">
        <v>31</v>
      </c>
      <c r="J900" s="36" t="str">
        <f t="shared" ref="J900:J963" si="30">_xlfn.CONCAT(_xlfn.UNICHAR(127811),K900)</f>
        <v>🍃Leaves</v>
      </c>
      <c r="K900" s="36" t="s">
        <v>23</v>
      </c>
      <c r="L900" s="6" t="str">
        <f t="shared" si="29"/>
        <v>☕Tea</v>
      </c>
      <c r="M900" s="36" t="s">
        <v>32</v>
      </c>
      <c r="N900" s="36" t="s">
        <v>37</v>
      </c>
      <c r="O900" s="42">
        <v>32</v>
      </c>
      <c r="P900" s="42">
        <v>43</v>
      </c>
      <c r="Q900" s="36" t="s">
        <v>51</v>
      </c>
      <c r="R900" s="42">
        <v>0</v>
      </c>
      <c r="S900" s="42">
        <v>40</v>
      </c>
      <c r="T900" s="42">
        <v>30</v>
      </c>
      <c r="U900" s="37">
        <v>40</v>
      </c>
      <c r="V900" s="42">
        <v>11</v>
      </c>
      <c r="W900" s="36" t="s">
        <v>35</v>
      </c>
    </row>
    <row r="901" spans="1:23" x14ac:dyDescent="0.35">
      <c r="A901" s="36">
        <v>435</v>
      </c>
      <c r="B901" s="37">
        <v>44</v>
      </c>
      <c r="C901" s="38">
        <v>3</v>
      </c>
      <c r="D901" s="36" t="s">
        <v>231</v>
      </c>
      <c r="E901" s="40">
        <v>41437</v>
      </c>
      <c r="F901" s="41">
        <v>325</v>
      </c>
      <c r="G901" s="21">
        <v>62</v>
      </c>
      <c r="H901" s="36" t="s">
        <v>39</v>
      </c>
      <c r="I901" s="36" t="s">
        <v>36</v>
      </c>
      <c r="J901" s="36" t="str">
        <f t="shared" si="30"/>
        <v>🍃Leaves</v>
      </c>
      <c r="K901" s="36" t="s">
        <v>23</v>
      </c>
      <c r="L901" s="6" t="str">
        <f t="shared" si="29"/>
        <v>☕Tea</v>
      </c>
      <c r="M901" s="36" t="s">
        <v>32</v>
      </c>
      <c r="N901" s="36" t="s">
        <v>33</v>
      </c>
      <c r="O901" s="42">
        <v>-7</v>
      </c>
      <c r="P901" s="42">
        <v>106</v>
      </c>
      <c r="Q901" s="36" t="s">
        <v>49</v>
      </c>
      <c r="R901" s="42">
        <v>30</v>
      </c>
      <c r="S901" s="42">
        <v>40</v>
      </c>
      <c r="T901" s="42">
        <v>-10</v>
      </c>
      <c r="U901" s="37">
        <v>70</v>
      </c>
      <c r="V901" s="42">
        <v>69</v>
      </c>
      <c r="W901" s="36" t="s">
        <v>35</v>
      </c>
    </row>
    <row r="902" spans="1:23" x14ac:dyDescent="0.35">
      <c r="A902" s="36">
        <v>813</v>
      </c>
      <c r="B902" s="37">
        <v>30</v>
      </c>
      <c r="C902" s="38">
        <v>-4</v>
      </c>
      <c r="D902" s="39">
        <v>41371</v>
      </c>
      <c r="E902" s="40">
        <v>41438</v>
      </c>
      <c r="F902" s="41">
        <v>882</v>
      </c>
      <c r="G902" s="21">
        <v>45</v>
      </c>
      <c r="H902" s="36" t="s">
        <v>21</v>
      </c>
      <c r="I902" s="36" t="s">
        <v>31</v>
      </c>
      <c r="J902" s="36" t="str">
        <f t="shared" si="30"/>
        <v>🍃Leaves</v>
      </c>
      <c r="K902" s="36" t="s">
        <v>23</v>
      </c>
      <c r="L902" s="6" t="str">
        <f t="shared" si="29"/>
        <v>☕Tea</v>
      </c>
      <c r="M902" s="36" t="s">
        <v>32</v>
      </c>
      <c r="N902" s="36" t="s">
        <v>33</v>
      </c>
      <c r="O902" s="42">
        <v>26</v>
      </c>
      <c r="P902" s="42">
        <v>75</v>
      </c>
      <c r="Q902" s="36" t="s">
        <v>34</v>
      </c>
      <c r="R902" s="42">
        <v>30</v>
      </c>
      <c r="S902" s="42">
        <v>40</v>
      </c>
      <c r="T902" s="42">
        <v>30</v>
      </c>
      <c r="U902" s="37">
        <v>70</v>
      </c>
      <c r="V902" s="42">
        <v>19</v>
      </c>
      <c r="W902" s="36" t="s">
        <v>35</v>
      </c>
    </row>
    <row r="903" spans="1:23" x14ac:dyDescent="0.35">
      <c r="A903" s="36">
        <v>857</v>
      </c>
      <c r="B903" s="37">
        <v>29</v>
      </c>
      <c r="C903" s="38">
        <v>-5</v>
      </c>
      <c r="D903" s="39">
        <v>41401</v>
      </c>
      <c r="E903" s="40">
        <v>41439</v>
      </c>
      <c r="F903" s="41">
        <v>490</v>
      </c>
      <c r="G903" s="21">
        <v>44</v>
      </c>
      <c r="H903" s="36" t="s">
        <v>21</v>
      </c>
      <c r="I903" s="36" t="s">
        <v>31</v>
      </c>
      <c r="J903" s="36" t="str">
        <f t="shared" si="30"/>
        <v>🍃Leaves</v>
      </c>
      <c r="K903" s="36" t="s">
        <v>23</v>
      </c>
      <c r="L903" s="6" t="str">
        <f t="shared" si="29"/>
        <v>☕Tea</v>
      </c>
      <c r="M903" s="36" t="s">
        <v>32</v>
      </c>
      <c r="N903" s="36" t="s">
        <v>37</v>
      </c>
      <c r="O903" s="42">
        <v>25</v>
      </c>
      <c r="P903" s="42">
        <v>73</v>
      </c>
      <c r="Q903" s="36" t="s">
        <v>76</v>
      </c>
      <c r="R903" s="42">
        <v>30</v>
      </c>
      <c r="S903" s="42">
        <v>40</v>
      </c>
      <c r="T903" s="42">
        <v>30</v>
      </c>
      <c r="U903" s="37">
        <v>70</v>
      </c>
      <c r="V903" s="42">
        <v>19</v>
      </c>
      <c r="W903" s="36" t="s">
        <v>35</v>
      </c>
    </row>
    <row r="904" spans="1:23" x14ac:dyDescent="0.35">
      <c r="A904" s="36">
        <v>573</v>
      </c>
      <c r="B904" s="37">
        <v>38</v>
      </c>
      <c r="C904" s="38">
        <v>1</v>
      </c>
      <c r="D904" s="39">
        <v>41615</v>
      </c>
      <c r="E904" s="40">
        <v>41440</v>
      </c>
      <c r="F904" s="41">
        <v>256</v>
      </c>
      <c r="G904" s="21">
        <v>51</v>
      </c>
      <c r="H904" s="36" t="s">
        <v>39</v>
      </c>
      <c r="I904" s="36" t="s">
        <v>22</v>
      </c>
      <c r="J904" s="36" t="str">
        <f t="shared" si="30"/>
        <v>🍃Leaves</v>
      </c>
      <c r="K904" s="36" t="s">
        <v>23</v>
      </c>
      <c r="L904" s="6" t="str">
        <f t="shared" si="29"/>
        <v>☕Tea</v>
      </c>
      <c r="M904" s="36" t="s">
        <v>32</v>
      </c>
      <c r="N904" s="36" t="s">
        <v>33</v>
      </c>
      <c r="O904" s="42">
        <v>11</v>
      </c>
      <c r="P904" s="42">
        <v>89</v>
      </c>
      <c r="Q904" s="36" t="s">
        <v>62</v>
      </c>
      <c r="R904" s="42">
        <v>30</v>
      </c>
      <c r="S904" s="42">
        <v>40</v>
      </c>
      <c r="T904" s="42">
        <v>10</v>
      </c>
      <c r="U904" s="37">
        <v>70</v>
      </c>
      <c r="V904" s="42">
        <v>40</v>
      </c>
      <c r="W904" s="36" t="s">
        <v>35</v>
      </c>
    </row>
    <row r="905" spans="1:23" x14ac:dyDescent="0.35">
      <c r="A905" s="36">
        <v>636</v>
      </c>
      <c r="B905" s="37">
        <v>39</v>
      </c>
      <c r="C905" s="38">
        <v>2</v>
      </c>
      <c r="D905" s="36" t="s">
        <v>232</v>
      </c>
      <c r="E905" s="40">
        <v>41441</v>
      </c>
      <c r="F905" s="41">
        <v>250</v>
      </c>
      <c r="G905" s="21">
        <v>49</v>
      </c>
      <c r="H905" s="36" t="s">
        <v>39</v>
      </c>
      <c r="I905" s="36" t="s">
        <v>22</v>
      </c>
      <c r="J905" s="36" t="str">
        <f t="shared" si="30"/>
        <v>🍃Leaves</v>
      </c>
      <c r="K905" s="36" t="s">
        <v>23</v>
      </c>
      <c r="L905" s="6" t="str">
        <f t="shared" si="29"/>
        <v>☕Tea</v>
      </c>
      <c r="M905" s="36" t="s">
        <v>32</v>
      </c>
      <c r="N905" s="36" t="s">
        <v>37</v>
      </c>
      <c r="O905" s="42">
        <v>2</v>
      </c>
      <c r="P905" s="42">
        <v>88</v>
      </c>
      <c r="Q905" s="36" t="s">
        <v>62</v>
      </c>
      <c r="R905" s="42">
        <v>30</v>
      </c>
      <c r="S905" s="42">
        <v>40</v>
      </c>
      <c r="T905" s="42">
        <v>0</v>
      </c>
      <c r="U905" s="37">
        <v>70</v>
      </c>
      <c r="V905" s="42">
        <v>47</v>
      </c>
      <c r="W905" s="36" t="s">
        <v>35</v>
      </c>
    </row>
    <row r="906" spans="1:23" x14ac:dyDescent="0.35">
      <c r="A906" s="36">
        <v>603</v>
      </c>
      <c r="B906" s="37">
        <v>0</v>
      </c>
      <c r="C906" s="38">
        <v>2</v>
      </c>
      <c r="D906" s="36" t="s">
        <v>233</v>
      </c>
      <c r="E906" s="40">
        <v>41442</v>
      </c>
      <c r="F906" s="41">
        <v>344</v>
      </c>
      <c r="G906" s="21">
        <v>43</v>
      </c>
      <c r="H906" s="36" t="s">
        <v>39</v>
      </c>
      <c r="I906" s="36" t="s">
        <v>31</v>
      </c>
      <c r="J906" s="36" t="str">
        <f t="shared" si="30"/>
        <v>🍃Leaves</v>
      </c>
      <c r="K906" s="36" t="s">
        <v>23</v>
      </c>
      <c r="L906" s="6" t="str">
        <f t="shared" si="29"/>
        <v>☕Tea</v>
      </c>
      <c r="M906" s="36" t="s">
        <v>32</v>
      </c>
      <c r="N906" s="36" t="s">
        <v>37</v>
      </c>
      <c r="O906" s="42">
        <v>32</v>
      </c>
      <c r="P906" s="42">
        <v>43</v>
      </c>
      <c r="Q906" s="36" t="s">
        <v>51</v>
      </c>
      <c r="R906" s="42">
        <v>0</v>
      </c>
      <c r="S906" s="42">
        <v>40</v>
      </c>
      <c r="T906" s="42">
        <v>30</v>
      </c>
      <c r="U906" s="37">
        <v>40</v>
      </c>
      <c r="V906" s="42">
        <v>11</v>
      </c>
      <c r="W906" s="36" t="s">
        <v>35</v>
      </c>
    </row>
    <row r="907" spans="1:23" x14ac:dyDescent="0.35">
      <c r="A907" s="36">
        <v>509</v>
      </c>
      <c r="B907" s="37">
        <v>41</v>
      </c>
      <c r="C907" s="38">
        <v>10</v>
      </c>
      <c r="D907" s="36" t="s">
        <v>234</v>
      </c>
      <c r="E907" s="40">
        <v>41443</v>
      </c>
      <c r="F907" s="41">
        <v>320</v>
      </c>
      <c r="G907" s="21">
        <v>66</v>
      </c>
      <c r="H907" s="36" t="s">
        <v>39</v>
      </c>
      <c r="I907" s="36" t="s">
        <v>36</v>
      </c>
      <c r="J907" s="36" t="str">
        <f t="shared" si="30"/>
        <v>🍃Leaves</v>
      </c>
      <c r="K907" s="36" t="s">
        <v>23</v>
      </c>
      <c r="L907" s="6" t="str">
        <f t="shared" si="29"/>
        <v>☕Tea</v>
      </c>
      <c r="M907" s="36" t="s">
        <v>32</v>
      </c>
      <c r="N907" s="36" t="s">
        <v>33</v>
      </c>
      <c r="O907" s="42">
        <v>30</v>
      </c>
      <c r="P907" s="42">
        <v>107</v>
      </c>
      <c r="Q907" s="36" t="s">
        <v>67</v>
      </c>
      <c r="R907" s="42">
        <v>30</v>
      </c>
      <c r="S907" s="42">
        <v>40</v>
      </c>
      <c r="T907" s="42">
        <v>20</v>
      </c>
      <c r="U907" s="37">
        <v>70</v>
      </c>
      <c r="V907" s="42">
        <v>36</v>
      </c>
      <c r="W907" s="36" t="s">
        <v>35</v>
      </c>
    </row>
    <row r="908" spans="1:23" x14ac:dyDescent="0.35">
      <c r="A908" s="36">
        <v>801</v>
      </c>
      <c r="B908" s="37">
        <v>38</v>
      </c>
      <c r="C908" s="38">
        <v>2</v>
      </c>
      <c r="D908" s="36" t="s">
        <v>235</v>
      </c>
      <c r="E908" s="40">
        <v>41444</v>
      </c>
      <c r="F908" s="41">
        <v>256</v>
      </c>
      <c r="G908" s="21">
        <v>51</v>
      </c>
      <c r="H908" s="36" t="s">
        <v>39</v>
      </c>
      <c r="I908" s="36" t="s">
        <v>36</v>
      </c>
      <c r="J908" s="36" t="str">
        <f t="shared" si="30"/>
        <v>🍃Leaves</v>
      </c>
      <c r="K908" s="36" t="s">
        <v>23</v>
      </c>
      <c r="L908" s="6" t="str">
        <f t="shared" si="29"/>
        <v>☕Tea</v>
      </c>
      <c r="M908" s="36" t="s">
        <v>32</v>
      </c>
      <c r="N908" s="36" t="s">
        <v>70</v>
      </c>
      <c r="O908" s="42">
        <v>12</v>
      </c>
      <c r="P908" s="42">
        <v>89</v>
      </c>
      <c r="Q908" s="36" t="s">
        <v>49</v>
      </c>
      <c r="R908" s="42">
        <v>20</v>
      </c>
      <c r="S908" s="42">
        <v>40</v>
      </c>
      <c r="T908" s="42">
        <v>10</v>
      </c>
      <c r="U908" s="37">
        <v>60</v>
      </c>
      <c r="V908" s="42">
        <v>39</v>
      </c>
      <c r="W908" s="36" t="s">
        <v>35</v>
      </c>
    </row>
    <row r="909" spans="1:23" x14ac:dyDescent="0.35">
      <c r="A909" s="36">
        <v>509</v>
      </c>
      <c r="B909" s="37">
        <v>43</v>
      </c>
      <c r="C909" s="38">
        <v>8</v>
      </c>
      <c r="D909" s="36" t="s">
        <v>236</v>
      </c>
      <c r="E909" s="40">
        <v>41445</v>
      </c>
      <c r="F909" s="41">
        <v>466</v>
      </c>
      <c r="G909" s="21">
        <v>63</v>
      </c>
      <c r="H909" s="36" t="s">
        <v>39</v>
      </c>
      <c r="I909" s="36" t="s">
        <v>36</v>
      </c>
      <c r="J909" s="36" t="str">
        <f t="shared" si="30"/>
        <v>🍃Leaves</v>
      </c>
      <c r="K909" s="36" t="s">
        <v>23</v>
      </c>
      <c r="L909" s="6" t="str">
        <f t="shared" si="29"/>
        <v>☕Tea</v>
      </c>
      <c r="M909" s="36" t="s">
        <v>32</v>
      </c>
      <c r="N909" s="36" t="s">
        <v>70</v>
      </c>
      <c r="O909" s="42">
        <v>28</v>
      </c>
      <c r="P909" s="42">
        <v>106</v>
      </c>
      <c r="Q909" s="36" t="s">
        <v>67</v>
      </c>
      <c r="R909" s="42">
        <v>30</v>
      </c>
      <c r="S909" s="42">
        <v>40</v>
      </c>
      <c r="T909" s="42">
        <v>20</v>
      </c>
      <c r="U909" s="37">
        <v>70</v>
      </c>
      <c r="V909" s="42">
        <v>35</v>
      </c>
      <c r="W909" s="36" t="s">
        <v>35</v>
      </c>
    </row>
    <row r="910" spans="1:23" x14ac:dyDescent="0.35">
      <c r="A910" s="36">
        <v>314</v>
      </c>
      <c r="B910" s="37">
        <v>39</v>
      </c>
      <c r="C910" s="38">
        <v>-11</v>
      </c>
      <c r="D910" s="36" t="s">
        <v>245</v>
      </c>
      <c r="E910" s="40">
        <v>41446</v>
      </c>
      <c r="F910" s="41">
        <v>244</v>
      </c>
      <c r="G910" s="21">
        <v>53</v>
      </c>
      <c r="H910" s="36" t="s">
        <v>39</v>
      </c>
      <c r="I910" s="36" t="s">
        <v>22</v>
      </c>
      <c r="J910" s="36" t="str">
        <f t="shared" si="30"/>
        <v>🍃Leaves</v>
      </c>
      <c r="K910" s="36" t="s">
        <v>23</v>
      </c>
      <c r="L910" s="6" t="str">
        <f t="shared" si="29"/>
        <v>☕Tea</v>
      </c>
      <c r="M910" s="36" t="s">
        <v>32</v>
      </c>
      <c r="N910" s="36" t="s">
        <v>33</v>
      </c>
      <c r="O910" s="42">
        <v>19</v>
      </c>
      <c r="P910" s="42">
        <v>98</v>
      </c>
      <c r="Q910" s="36" t="s">
        <v>62</v>
      </c>
      <c r="R910" s="42">
        <v>20</v>
      </c>
      <c r="S910" s="42">
        <v>40</v>
      </c>
      <c r="T910" s="42">
        <v>30</v>
      </c>
      <c r="U910" s="37">
        <v>60</v>
      </c>
      <c r="V910" s="42">
        <v>40</v>
      </c>
      <c r="W910" s="36" t="s">
        <v>35</v>
      </c>
    </row>
    <row r="911" spans="1:23" x14ac:dyDescent="0.35">
      <c r="A911" s="36">
        <v>203</v>
      </c>
      <c r="B911" s="37">
        <v>24</v>
      </c>
      <c r="C911" s="38">
        <v>-13</v>
      </c>
      <c r="D911" s="36" t="s">
        <v>246</v>
      </c>
      <c r="E911" s="40">
        <v>41447</v>
      </c>
      <c r="F911" s="41">
        <v>806</v>
      </c>
      <c r="G911" s="21">
        <v>36</v>
      </c>
      <c r="H911" s="36" t="s">
        <v>39</v>
      </c>
      <c r="I911" s="36" t="s">
        <v>31</v>
      </c>
      <c r="J911" s="36" t="str">
        <f t="shared" si="30"/>
        <v>🍃Leaves</v>
      </c>
      <c r="K911" s="36" t="s">
        <v>23</v>
      </c>
      <c r="L911" s="6" t="str">
        <f t="shared" si="29"/>
        <v>☕Tea</v>
      </c>
      <c r="M911" s="36" t="s">
        <v>32</v>
      </c>
      <c r="N911" s="36" t="s">
        <v>37</v>
      </c>
      <c r="O911" s="42">
        <v>27</v>
      </c>
      <c r="P911" s="42">
        <v>64</v>
      </c>
      <c r="Q911" s="36" t="s">
        <v>44</v>
      </c>
      <c r="R911" s="42">
        <v>20</v>
      </c>
      <c r="S911" s="42">
        <v>40</v>
      </c>
      <c r="T911" s="42">
        <v>40</v>
      </c>
      <c r="U911" s="37">
        <v>60</v>
      </c>
      <c r="V911" s="42">
        <v>18</v>
      </c>
      <c r="W911" s="36" t="s">
        <v>35</v>
      </c>
    </row>
    <row r="912" spans="1:23" x14ac:dyDescent="0.35">
      <c r="A912" s="36">
        <v>603</v>
      </c>
      <c r="B912" s="37">
        <v>0</v>
      </c>
      <c r="C912" s="38">
        <v>7</v>
      </c>
      <c r="D912" s="36" t="s">
        <v>247</v>
      </c>
      <c r="E912" s="40">
        <v>41448</v>
      </c>
      <c r="F912" s="41">
        <v>430</v>
      </c>
      <c r="G912" s="21">
        <v>43</v>
      </c>
      <c r="H912" s="36" t="s">
        <v>39</v>
      </c>
      <c r="I912" s="36" t="s">
        <v>31</v>
      </c>
      <c r="J912" s="36" t="str">
        <f t="shared" si="30"/>
        <v>🍃Leaves</v>
      </c>
      <c r="K912" s="36" t="s">
        <v>23</v>
      </c>
      <c r="L912" s="6" t="str">
        <f t="shared" si="29"/>
        <v>☕Tea</v>
      </c>
      <c r="M912" s="36" t="s">
        <v>32</v>
      </c>
      <c r="N912" s="36" t="s">
        <v>37</v>
      </c>
      <c r="O912" s="42">
        <v>47</v>
      </c>
      <c r="P912" s="42">
        <v>46</v>
      </c>
      <c r="Q912" s="36" t="s">
        <v>51</v>
      </c>
      <c r="R912" s="42">
        <v>0</v>
      </c>
      <c r="S912" s="42">
        <v>40</v>
      </c>
      <c r="T912" s="42">
        <v>40</v>
      </c>
      <c r="U912" s="37">
        <v>40</v>
      </c>
      <c r="V912" s="42">
        <v>11</v>
      </c>
      <c r="W912" s="36" t="s">
        <v>35</v>
      </c>
    </row>
    <row r="913" spans="1:23" x14ac:dyDescent="0.35">
      <c r="A913" s="36">
        <v>435</v>
      </c>
      <c r="B913" s="37">
        <v>45</v>
      </c>
      <c r="C913" s="38">
        <v>-29</v>
      </c>
      <c r="D913" s="36" t="s">
        <v>248</v>
      </c>
      <c r="E913" s="40">
        <v>41449</v>
      </c>
      <c r="F913" s="41">
        <v>320</v>
      </c>
      <c r="G913" s="21">
        <v>64</v>
      </c>
      <c r="H913" s="36" t="s">
        <v>39</v>
      </c>
      <c r="I913" s="36" t="s">
        <v>36</v>
      </c>
      <c r="J913" s="36" t="str">
        <f t="shared" si="30"/>
        <v>🍃Leaves</v>
      </c>
      <c r="K913" s="36" t="s">
        <v>23</v>
      </c>
      <c r="L913" s="6" t="str">
        <f t="shared" si="29"/>
        <v>☕Tea</v>
      </c>
      <c r="M913" s="36" t="s">
        <v>32</v>
      </c>
      <c r="N913" s="36" t="s">
        <v>33</v>
      </c>
      <c r="O913" s="42">
        <v>-9</v>
      </c>
      <c r="P913" s="42">
        <v>116</v>
      </c>
      <c r="Q913" s="36" t="s">
        <v>49</v>
      </c>
      <c r="R913" s="42">
        <v>10</v>
      </c>
      <c r="S913" s="42">
        <v>40</v>
      </c>
      <c r="T913" s="42">
        <v>20</v>
      </c>
      <c r="U913" s="37">
        <v>50</v>
      </c>
      <c r="V913" s="42">
        <v>70</v>
      </c>
      <c r="W913" s="36" t="s">
        <v>35</v>
      </c>
    </row>
    <row r="914" spans="1:23" x14ac:dyDescent="0.35">
      <c r="A914" s="36">
        <v>206</v>
      </c>
      <c r="B914" s="37">
        <v>60</v>
      </c>
      <c r="C914" s="38">
        <v>-10</v>
      </c>
      <c r="D914" s="36" t="s">
        <v>249</v>
      </c>
      <c r="E914" s="40">
        <v>41450</v>
      </c>
      <c r="F914" s="41">
        <v>606</v>
      </c>
      <c r="G914" s="21">
        <v>84</v>
      </c>
      <c r="H914" s="36" t="s">
        <v>39</v>
      </c>
      <c r="I914" s="36" t="s">
        <v>36</v>
      </c>
      <c r="J914" s="36" t="str">
        <f t="shared" si="30"/>
        <v>🍃Leaves</v>
      </c>
      <c r="K914" s="36" t="s">
        <v>23</v>
      </c>
      <c r="L914" s="6" t="str">
        <f t="shared" si="29"/>
        <v>☕Tea</v>
      </c>
      <c r="M914" s="36" t="s">
        <v>32</v>
      </c>
      <c r="N914" s="36" t="s">
        <v>37</v>
      </c>
      <c r="O914" s="42">
        <v>0</v>
      </c>
      <c r="P914" s="42">
        <v>153</v>
      </c>
      <c r="Q914" s="36" t="s">
        <v>67</v>
      </c>
      <c r="R914" s="42">
        <v>20</v>
      </c>
      <c r="S914" s="42">
        <v>40</v>
      </c>
      <c r="T914" s="42">
        <v>10</v>
      </c>
      <c r="U914" s="37">
        <v>60</v>
      </c>
      <c r="V914" s="42">
        <v>84</v>
      </c>
      <c r="W914" s="36" t="s">
        <v>35</v>
      </c>
    </row>
    <row r="915" spans="1:23" x14ac:dyDescent="0.35">
      <c r="A915" s="36">
        <v>636</v>
      </c>
      <c r="B915" s="37">
        <v>35</v>
      </c>
      <c r="C915" s="38">
        <v>3</v>
      </c>
      <c r="D915" s="39">
        <v>41616</v>
      </c>
      <c r="E915" s="40">
        <v>41451</v>
      </c>
      <c r="F915" s="41">
        <v>248</v>
      </c>
      <c r="G915" s="21">
        <v>47</v>
      </c>
      <c r="H915" s="36" t="s">
        <v>39</v>
      </c>
      <c r="I915" s="36" t="s">
        <v>22</v>
      </c>
      <c r="J915" s="36" t="str">
        <f t="shared" si="30"/>
        <v>🍃Leaves</v>
      </c>
      <c r="K915" s="36" t="s">
        <v>23</v>
      </c>
      <c r="L915" s="6" t="str">
        <f t="shared" si="29"/>
        <v>☕Tea</v>
      </c>
      <c r="M915" s="36" t="s">
        <v>32</v>
      </c>
      <c r="N915" s="36" t="s">
        <v>33</v>
      </c>
      <c r="O915" s="42">
        <v>13</v>
      </c>
      <c r="P915" s="42">
        <v>87</v>
      </c>
      <c r="Q915" s="36" t="s">
        <v>62</v>
      </c>
      <c r="R915" s="42">
        <v>20</v>
      </c>
      <c r="S915" s="42">
        <v>40</v>
      </c>
      <c r="T915" s="42">
        <v>10</v>
      </c>
      <c r="U915" s="37">
        <v>60</v>
      </c>
      <c r="V915" s="42">
        <v>38</v>
      </c>
      <c r="W915" s="36" t="s">
        <v>35</v>
      </c>
    </row>
    <row r="916" spans="1:23" x14ac:dyDescent="0.35">
      <c r="A916" s="36">
        <v>573</v>
      </c>
      <c r="B916" s="37">
        <v>34</v>
      </c>
      <c r="C916" s="38">
        <v>-4</v>
      </c>
      <c r="D916" s="36" t="s">
        <v>251</v>
      </c>
      <c r="E916" s="40">
        <v>41452</v>
      </c>
      <c r="F916" s="41">
        <v>211</v>
      </c>
      <c r="G916" s="21">
        <v>42</v>
      </c>
      <c r="H916" s="36" t="s">
        <v>39</v>
      </c>
      <c r="I916" s="36" t="s">
        <v>22</v>
      </c>
      <c r="J916" s="36" t="str">
        <f t="shared" si="30"/>
        <v>🍃Leaves</v>
      </c>
      <c r="K916" s="36" t="s">
        <v>23</v>
      </c>
      <c r="L916" s="6" t="str">
        <f t="shared" si="29"/>
        <v>☕Tea</v>
      </c>
      <c r="M916" s="36" t="s">
        <v>32</v>
      </c>
      <c r="N916" s="36" t="s">
        <v>70</v>
      </c>
      <c r="O916" s="42">
        <v>-4</v>
      </c>
      <c r="P916" s="42">
        <v>81</v>
      </c>
      <c r="Q916" s="36" t="s">
        <v>62</v>
      </c>
      <c r="R916" s="42">
        <v>20</v>
      </c>
      <c r="S916" s="42">
        <v>40</v>
      </c>
      <c r="T916" s="42">
        <v>0</v>
      </c>
      <c r="U916" s="37">
        <v>60</v>
      </c>
      <c r="V916" s="42">
        <v>45</v>
      </c>
      <c r="W916" s="36" t="s">
        <v>35</v>
      </c>
    </row>
    <row r="917" spans="1:23" x14ac:dyDescent="0.35">
      <c r="A917" s="36">
        <v>314</v>
      </c>
      <c r="B917" s="37">
        <v>33</v>
      </c>
      <c r="C917" s="38">
        <v>-6</v>
      </c>
      <c r="D917" s="36" t="s">
        <v>252</v>
      </c>
      <c r="E917" s="40">
        <v>41453</v>
      </c>
      <c r="F917" s="41">
        <v>243</v>
      </c>
      <c r="G917" s="21">
        <v>41</v>
      </c>
      <c r="H917" s="36" t="s">
        <v>39</v>
      </c>
      <c r="I917" s="36" t="s">
        <v>22</v>
      </c>
      <c r="J917" s="36" t="str">
        <f t="shared" si="30"/>
        <v>🍃Leaves</v>
      </c>
      <c r="K917" s="36" t="s">
        <v>23</v>
      </c>
      <c r="L917" s="6" t="str">
        <f t="shared" si="29"/>
        <v>☕Tea</v>
      </c>
      <c r="M917" s="36" t="s">
        <v>32</v>
      </c>
      <c r="N917" s="36" t="s">
        <v>37</v>
      </c>
      <c r="O917" s="42">
        <v>-6</v>
      </c>
      <c r="P917" s="42">
        <v>79</v>
      </c>
      <c r="Q917" s="36" t="s">
        <v>62</v>
      </c>
      <c r="R917" s="42">
        <v>20</v>
      </c>
      <c r="S917" s="42">
        <v>40</v>
      </c>
      <c r="T917" s="42">
        <v>0</v>
      </c>
      <c r="U917" s="37">
        <v>60</v>
      </c>
      <c r="V917" s="42">
        <v>45</v>
      </c>
      <c r="W917" s="36" t="s">
        <v>35</v>
      </c>
    </row>
    <row r="918" spans="1:23" x14ac:dyDescent="0.35">
      <c r="A918" s="36">
        <v>603</v>
      </c>
      <c r="B918" s="37">
        <v>0</v>
      </c>
      <c r="C918" s="38">
        <v>17</v>
      </c>
      <c r="D918" s="36" t="s">
        <v>253</v>
      </c>
      <c r="E918" s="40">
        <v>41454</v>
      </c>
      <c r="F918" s="41">
        <v>387</v>
      </c>
      <c r="G918" s="21">
        <v>43</v>
      </c>
      <c r="H918" s="36" t="s">
        <v>39</v>
      </c>
      <c r="I918" s="36" t="s">
        <v>31</v>
      </c>
      <c r="J918" s="36" t="str">
        <f t="shared" si="30"/>
        <v>🍃Leaves</v>
      </c>
      <c r="K918" s="36" t="s">
        <v>23</v>
      </c>
      <c r="L918" s="6" t="str">
        <f t="shared" si="29"/>
        <v>☕Tea</v>
      </c>
      <c r="M918" s="36" t="s">
        <v>32</v>
      </c>
      <c r="N918" s="36" t="s">
        <v>37</v>
      </c>
      <c r="O918" s="42">
        <v>47</v>
      </c>
      <c r="P918" s="42">
        <v>46</v>
      </c>
      <c r="Q918" s="36" t="s">
        <v>51</v>
      </c>
      <c r="R918" s="42">
        <v>0</v>
      </c>
      <c r="S918" s="42">
        <v>40</v>
      </c>
      <c r="T918" s="42">
        <v>30</v>
      </c>
      <c r="U918" s="37">
        <v>40</v>
      </c>
      <c r="V918" s="42">
        <v>11</v>
      </c>
      <c r="W918" s="36" t="s">
        <v>35</v>
      </c>
    </row>
    <row r="919" spans="1:23" x14ac:dyDescent="0.35">
      <c r="A919" s="36">
        <v>435</v>
      </c>
      <c r="B919" s="37">
        <v>44</v>
      </c>
      <c r="C919" s="38">
        <v>0</v>
      </c>
      <c r="D919" s="36" t="s">
        <v>254</v>
      </c>
      <c r="E919" s="40">
        <v>41455</v>
      </c>
      <c r="F919" s="41">
        <v>325</v>
      </c>
      <c r="G919" s="21">
        <v>62</v>
      </c>
      <c r="H919" s="36" t="s">
        <v>39</v>
      </c>
      <c r="I919" s="36" t="s">
        <v>36</v>
      </c>
      <c r="J919" s="36" t="str">
        <f t="shared" si="30"/>
        <v>🍃Leaves</v>
      </c>
      <c r="K919" s="36" t="s">
        <v>23</v>
      </c>
      <c r="L919" s="6" t="str">
        <f t="shared" si="29"/>
        <v>☕Tea</v>
      </c>
      <c r="M919" s="36" t="s">
        <v>32</v>
      </c>
      <c r="N919" s="36" t="s">
        <v>33</v>
      </c>
      <c r="O919" s="42">
        <v>-10</v>
      </c>
      <c r="P919" s="42">
        <v>113</v>
      </c>
      <c r="Q919" s="36" t="s">
        <v>49</v>
      </c>
      <c r="R919" s="42">
        <v>30</v>
      </c>
      <c r="S919" s="42">
        <v>40</v>
      </c>
      <c r="T919" s="42">
        <v>-10</v>
      </c>
      <c r="U919" s="37">
        <v>70</v>
      </c>
      <c r="V919" s="42">
        <v>69</v>
      </c>
      <c r="W919" s="36" t="s">
        <v>35</v>
      </c>
    </row>
    <row r="920" spans="1:23" x14ac:dyDescent="0.35">
      <c r="A920" s="36">
        <v>321</v>
      </c>
      <c r="B920" s="37">
        <v>30</v>
      </c>
      <c r="C920" s="38">
        <v>9</v>
      </c>
      <c r="D920" s="36" t="s">
        <v>258</v>
      </c>
      <c r="E920" s="40">
        <v>41456</v>
      </c>
      <c r="F920" s="41">
        <v>882</v>
      </c>
      <c r="G920" s="21">
        <v>45</v>
      </c>
      <c r="H920" s="36" t="s">
        <v>21</v>
      </c>
      <c r="I920" s="36" t="s">
        <v>31</v>
      </c>
      <c r="J920" s="36" t="str">
        <f t="shared" si="30"/>
        <v>🍃Leaves</v>
      </c>
      <c r="K920" s="36" t="s">
        <v>23</v>
      </c>
      <c r="L920" s="6" t="str">
        <f t="shared" si="29"/>
        <v>☕Tea</v>
      </c>
      <c r="M920" s="36" t="s">
        <v>32</v>
      </c>
      <c r="N920" s="36" t="s">
        <v>33</v>
      </c>
      <c r="O920" s="42">
        <v>39</v>
      </c>
      <c r="P920" s="42">
        <v>80</v>
      </c>
      <c r="Q920" s="36" t="s">
        <v>34</v>
      </c>
      <c r="R920" s="42">
        <v>30</v>
      </c>
      <c r="S920" s="42">
        <v>40</v>
      </c>
      <c r="T920" s="42">
        <v>30</v>
      </c>
      <c r="U920" s="37">
        <v>70</v>
      </c>
      <c r="V920" s="42">
        <v>19</v>
      </c>
      <c r="W920" s="36" t="s">
        <v>35</v>
      </c>
    </row>
    <row r="921" spans="1:23" x14ac:dyDescent="0.35">
      <c r="A921" s="36">
        <v>774</v>
      </c>
      <c r="B921" s="37">
        <v>29</v>
      </c>
      <c r="C921" s="38">
        <v>7</v>
      </c>
      <c r="D921" s="36" t="s">
        <v>259</v>
      </c>
      <c r="E921" s="40">
        <v>41457</v>
      </c>
      <c r="F921" s="41">
        <v>490</v>
      </c>
      <c r="G921" s="21">
        <v>44</v>
      </c>
      <c r="H921" s="36" t="s">
        <v>21</v>
      </c>
      <c r="I921" s="36" t="s">
        <v>31</v>
      </c>
      <c r="J921" s="36" t="str">
        <f t="shared" si="30"/>
        <v>🍃Leaves</v>
      </c>
      <c r="K921" s="36" t="s">
        <v>23</v>
      </c>
      <c r="L921" s="6" t="str">
        <f t="shared" si="29"/>
        <v>☕Tea</v>
      </c>
      <c r="M921" s="36" t="s">
        <v>32</v>
      </c>
      <c r="N921" s="36" t="s">
        <v>37</v>
      </c>
      <c r="O921" s="42">
        <v>37</v>
      </c>
      <c r="P921" s="42">
        <v>78</v>
      </c>
      <c r="Q921" s="36" t="s">
        <v>76</v>
      </c>
      <c r="R921" s="42">
        <v>30</v>
      </c>
      <c r="S921" s="42">
        <v>40</v>
      </c>
      <c r="T921" s="42">
        <v>30</v>
      </c>
      <c r="U921" s="37">
        <v>70</v>
      </c>
      <c r="V921" s="42">
        <v>19</v>
      </c>
      <c r="W921" s="36" t="s">
        <v>35</v>
      </c>
    </row>
    <row r="922" spans="1:23" x14ac:dyDescent="0.35">
      <c r="A922" s="36">
        <v>314</v>
      </c>
      <c r="B922" s="37">
        <v>38</v>
      </c>
      <c r="C922" s="38">
        <v>6</v>
      </c>
      <c r="D922" s="36" t="s">
        <v>266</v>
      </c>
      <c r="E922" s="40">
        <v>41458</v>
      </c>
      <c r="F922" s="41">
        <v>256</v>
      </c>
      <c r="G922" s="21">
        <v>51</v>
      </c>
      <c r="H922" s="36" t="s">
        <v>39</v>
      </c>
      <c r="I922" s="36" t="s">
        <v>22</v>
      </c>
      <c r="J922" s="36" t="str">
        <f t="shared" si="30"/>
        <v>🍃Leaves</v>
      </c>
      <c r="K922" s="36" t="s">
        <v>23</v>
      </c>
      <c r="L922" s="6" t="str">
        <f t="shared" si="29"/>
        <v>☕Tea</v>
      </c>
      <c r="M922" s="36" t="s">
        <v>32</v>
      </c>
      <c r="N922" s="36" t="s">
        <v>33</v>
      </c>
      <c r="O922" s="42">
        <v>16</v>
      </c>
      <c r="P922" s="42">
        <v>95</v>
      </c>
      <c r="Q922" s="36" t="s">
        <v>62</v>
      </c>
      <c r="R922" s="42">
        <v>30</v>
      </c>
      <c r="S922" s="42">
        <v>40</v>
      </c>
      <c r="T922" s="42">
        <v>10</v>
      </c>
      <c r="U922" s="37">
        <v>70</v>
      </c>
      <c r="V922" s="42">
        <v>40</v>
      </c>
      <c r="W922" s="36" t="s">
        <v>35</v>
      </c>
    </row>
    <row r="923" spans="1:23" x14ac:dyDescent="0.35">
      <c r="A923" s="36">
        <v>660</v>
      </c>
      <c r="B923" s="37">
        <v>39</v>
      </c>
      <c r="C923" s="38">
        <v>3</v>
      </c>
      <c r="D923" s="36" t="s">
        <v>267</v>
      </c>
      <c r="E923" s="40">
        <v>41459</v>
      </c>
      <c r="F923" s="41">
        <v>250</v>
      </c>
      <c r="G923" s="21">
        <v>49</v>
      </c>
      <c r="H923" s="36" t="s">
        <v>39</v>
      </c>
      <c r="I923" s="36" t="s">
        <v>22</v>
      </c>
      <c r="J923" s="36" t="str">
        <f t="shared" si="30"/>
        <v>🍃Leaves</v>
      </c>
      <c r="K923" s="36" t="s">
        <v>23</v>
      </c>
      <c r="L923" s="6" t="str">
        <f t="shared" si="29"/>
        <v>☕Tea</v>
      </c>
      <c r="M923" s="36" t="s">
        <v>32</v>
      </c>
      <c r="N923" s="36" t="s">
        <v>37</v>
      </c>
      <c r="O923" s="42">
        <v>3</v>
      </c>
      <c r="P923" s="42">
        <v>94</v>
      </c>
      <c r="Q923" s="36" t="s">
        <v>62</v>
      </c>
      <c r="R923" s="42">
        <v>30</v>
      </c>
      <c r="S923" s="42">
        <v>40</v>
      </c>
      <c r="T923" s="42">
        <v>0</v>
      </c>
      <c r="U923" s="37">
        <v>70</v>
      </c>
      <c r="V923" s="42">
        <v>47</v>
      </c>
      <c r="W923" s="36" t="s">
        <v>35</v>
      </c>
    </row>
    <row r="924" spans="1:23" x14ac:dyDescent="0.35">
      <c r="A924" s="36">
        <v>603</v>
      </c>
      <c r="B924" s="37">
        <v>0</v>
      </c>
      <c r="C924" s="38">
        <v>17</v>
      </c>
      <c r="D924" s="36" t="s">
        <v>268</v>
      </c>
      <c r="E924" s="40">
        <v>41460</v>
      </c>
      <c r="F924" s="41">
        <v>344</v>
      </c>
      <c r="G924" s="21">
        <v>43</v>
      </c>
      <c r="H924" s="36" t="s">
        <v>39</v>
      </c>
      <c r="I924" s="36" t="s">
        <v>31</v>
      </c>
      <c r="J924" s="36" t="str">
        <f t="shared" si="30"/>
        <v>🍃Leaves</v>
      </c>
      <c r="K924" s="36" t="s">
        <v>23</v>
      </c>
      <c r="L924" s="6" t="str">
        <f t="shared" si="29"/>
        <v>☕Tea</v>
      </c>
      <c r="M924" s="36" t="s">
        <v>32</v>
      </c>
      <c r="N924" s="36" t="s">
        <v>37</v>
      </c>
      <c r="O924" s="42">
        <v>47</v>
      </c>
      <c r="P924" s="42">
        <v>46</v>
      </c>
      <c r="Q924" s="36" t="s">
        <v>51</v>
      </c>
      <c r="R924" s="42">
        <v>0</v>
      </c>
      <c r="S924" s="42">
        <v>40</v>
      </c>
      <c r="T924" s="42">
        <v>30</v>
      </c>
      <c r="U924" s="37">
        <v>40</v>
      </c>
      <c r="V924" s="42">
        <v>11</v>
      </c>
      <c r="W924" s="36" t="s">
        <v>35</v>
      </c>
    </row>
    <row r="925" spans="1:23" x14ac:dyDescent="0.35">
      <c r="A925" s="36">
        <v>253</v>
      </c>
      <c r="B925" s="37">
        <v>41</v>
      </c>
      <c r="C925" s="38">
        <v>25</v>
      </c>
      <c r="D925" s="36" t="s">
        <v>269</v>
      </c>
      <c r="E925" s="40">
        <v>41461</v>
      </c>
      <c r="F925" s="41">
        <v>320</v>
      </c>
      <c r="G925" s="21">
        <v>66</v>
      </c>
      <c r="H925" s="36" t="s">
        <v>39</v>
      </c>
      <c r="I925" s="36" t="s">
        <v>36</v>
      </c>
      <c r="J925" s="36" t="str">
        <f t="shared" si="30"/>
        <v>🍃Leaves</v>
      </c>
      <c r="K925" s="36" t="s">
        <v>23</v>
      </c>
      <c r="L925" s="6" t="str">
        <f t="shared" si="29"/>
        <v>☕Tea</v>
      </c>
      <c r="M925" s="36" t="s">
        <v>32</v>
      </c>
      <c r="N925" s="36" t="s">
        <v>33</v>
      </c>
      <c r="O925" s="42">
        <v>45</v>
      </c>
      <c r="P925" s="42">
        <v>114</v>
      </c>
      <c r="Q925" s="36" t="s">
        <v>67</v>
      </c>
      <c r="R925" s="42">
        <v>30</v>
      </c>
      <c r="S925" s="42">
        <v>40</v>
      </c>
      <c r="T925" s="42">
        <v>20</v>
      </c>
      <c r="U925" s="37">
        <v>70</v>
      </c>
      <c r="V925" s="42">
        <v>36</v>
      </c>
      <c r="W925" s="36" t="s">
        <v>35</v>
      </c>
    </row>
    <row r="926" spans="1:23" x14ac:dyDescent="0.35">
      <c r="A926" s="36">
        <v>435</v>
      </c>
      <c r="B926" s="37">
        <v>38</v>
      </c>
      <c r="C926" s="38">
        <v>8</v>
      </c>
      <c r="D926" s="39">
        <v>41283</v>
      </c>
      <c r="E926" s="40">
        <v>41462</v>
      </c>
      <c r="F926" s="41">
        <v>256</v>
      </c>
      <c r="G926" s="21">
        <v>51</v>
      </c>
      <c r="H926" s="36" t="s">
        <v>39</v>
      </c>
      <c r="I926" s="36" t="s">
        <v>36</v>
      </c>
      <c r="J926" s="36" t="str">
        <f t="shared" si="30"/>
        <v>🍃Leaves</v>
      </c>
      <c r="K926" s="36" t="s">
        <v>23</v>
      </c>
      <c r="L926" s="6" t="str">
        <f t="shared" si="29"/>
        <v>☕Tea</v>
      </c>
      <c r="M926" s="36" t="s">
        <v>32</v>
      </c>
      <c r="N926" s="36" t="s">
        <v>70</v>
      </c>
      <c r="O926" s="42">
        <v>18</v>
      </c>
      <c r="P926" s="42">
        <v>95</v>
      </c>
      <c r="Q926" s="36" t="s">
        <v>49</v>
      </c>
      <c r="R926" s="42">
        <v>20</v>
      </c>
      <c r="S926" s="42">
        <v>40</v>
      </c>
      <c r="T926" s="42">
        <v>10</v>
      </c>
      <c r="U926" s="37">
        <v>60</v>
      </c>
      <c r="V926" s="42">
        <v>39</v>
      </c>
      <c r="W926" s="36" t="s">
        <v>35</v>
      </c>
    </row>
    <row r="927" spans="1:23" x14ac:dyDescent="0.35">
      <c r="A927" s="36">
        <v>253</v>
      </c>
      <c r="B927" s="37">
        <v>43</v>
      </c>
      <c r="C927" s="38">
        <v>22</v>
      </c>
      <c r="D927" s="39">
        <v>41314</v>
      </c>
      <c r="E927" s="40">
        <v>41463</v>
      </c>
      <c r="F927" s="41">
        <v>466</v>
      </c>
      <c r="G927" s="21">
        <v>63</v>
      </c>
      <c r="H927" s="36" t="s">
        <v>39</v>
      </c>
      <c r="I927" s="36" t="s">
        <v>36</v>
      </c>
      <c r="J927" s="36" t="str">
        <f t="shared" si="30"/>
        <v>🍃Leaves</v>
      </c>
      <c r="K927" s="36" t="s">
        <v>23</v>
      </c>
      <c r="L927" s="6" t="str">
        <f t="shared" si="29"/>
        <v>☕Tea</v>
      </c>
      <c r="M927" s="36" t="s">
        <v>32</v>
      </c>
      <c r="N927" s="36" t="s">
        <v>70</v>
      </c>
      <c r="O927" s="42">
        <v>42</v>
      </c>
      <c r="P927" s="42">
        <v>113</v>
      </c>
      <c r="Q927" s="36" t="s">
        <v>67</v>
      </c>
      <c r="R927" s="42">
        <v>30</v>
      </c>
      <c r="S927" s="42">
        <v>40</v>
      </c>
      <c r="T927" s="42">
        <v>20</v>
      </c>
      <c r="U927" s="37">
        <v>70</v>
      </c>
      <c r="V927" s="42">
        <v>35</v>
      </c>
      <c r="W927" s="36" t="s">
        <v>35</v>
      </c>
    </row>
    <row r="928" spans="1:23" x14ac:dyDescent="0.35">
      <c r="A928" s="36">
        <v>863</v>
      </c>
      <c r="B928" s="37">
        <v>48</v>
      </c>
      <c r="C928" s="38">
        <v>-14</v>
      </c>
      <c r="D928" s="39">
        <v>41495</v>
      </c>
      <c r="E928" s="40">
        <v>41464</v>
      </c>
      <c r="F928" s="41">
        <v>851</v>
      </c>
      <c r="G928" s="21">
        <v>70</v>
      </c>
      <c r="H928" s="36" t="s">
        <v>21</v>
      </c>
      <c r="I928" s="36" t="s">
        <v>31</v>
      </c>
      <c r="J928" s="36" t="str">
        <f t="shared" si="30"/>
        <v>🍃Leaves</v>
      </c>
      <c r="K928" s="36" t="s">
        <v>23</v>
      </c>
      <c r="L928" s="6" t="str">
        <f t="shared" si="29"/>
        <v>☕Tea</v>
      </c>
      <c r="M928" s="36" t="s">
        <v>32</v>
      </c>
      <c r="N928" s="36" t="s">
        <v>37</v>
      </c>
      <c r="O928" s="42">
        <v>46</v>
      </c>
      <c r="P928" s="42">
        <v>118</v>
      </c>
      <c r="Q928" s="36" t="s">
        <v>34</v>
      </c>
      <c r="R928" s="42">
        <v>50</v>
      </c>
      <c r="S928" s="42">
        <v>70</v>
      </c>
      <c r="T928" s="42">
        <v>60</v>
      </c>
      <c r="U928" s="37">
        <v>120</v>
      </c>
      <c r="V928" s="42">
        <v>24</v>
      </c>
      <c r="W928" s="36" t="s">
        <v>35</v>
      </c>
    </row>
    <row r="929" spans="1:23" x14ac:dyDescent="0.35">
      <c r="A929" s="36">
        <v>718</v>
      </c>
      <c r="B929" s="37">
        <v>50</v>
      </c>
      <c r="C929" s="38">
        <v>-3</v>
      </c>
      <c r="D929" s="36" t="s">
        <v>276</v>
      </c>
      <c r="E929" s="40">
        <v>41465</v>
      </c>
      <c r="F929" s="41">
        <v>589</v>
      </c>
      <c r="G929" s="21">
        <v>73</v>
      </c>
      <c r="H929" s="36" t="s">
        <v>21</v>
      </c>
      <c r="I929" s="36" t="s">
        <v>31</v>
      </c>
      <c r="J929" s="36" t="str">
        <f t="shared" si="30"/>
        <v>🍃Leaves</v>
      </c>
      <c r="K929" s="36" t="s">
        <v>23</v>
      </c>
      <c r="L929" s="6" t="str">
        <f t="shared" si="29"/>
        <v>☕Tea</v>
      </c>
      <c r="M929" s="36" t="s">
        <v>32</v>
      </c>
      <c r="N929" s="36" t="s">
        <v>37</v>
      </c>
      <c r="O929" s="42">
        <v>47</v>
      </c>
      <c r="P929" s="42">
        <v>123</v>
      </c>
      <c r="Q929" s="36" t="s">
        <v>277</v>
      </c>
      <c r="R929" s="42">
        <v>50</v>
      </c>
      <c r="S929" s="42">
        <v>70</v>
      </c>
      <c r="T929" s="42">
        <v>50</v>
      </c>
      <c r="U929" s="37">
        <v>120</v>
      </c>
      <c r="V929" s="42">
        <v>26</v>
      </c>
      <c r="W929" s="36" t="s">
        <v>35</v>
      </c>
    </row>
    <row r="930" spans="1:23" x14ac:dyDescent="0.35">
      <c r="A930" s="36">
        <v>715</v>
      </c>
      <c r="B930" s="37">
        <v>61</v>
      </c>
      <c r="C930" s="38">
        <v>2</v>
      </c>
      <c r="D930" s="36" t="s">
        <v>284</v>
      </c>
      <c r="E930" s="40">
        <v>41466</v>
      </c>
      <c r="F930" s="41">
        <v>613</v>
      </c>
      <c r="G930" s="21">
        <v>86</v>
      </c>
      <c r="H930" s="36" t="s">
        <v>39</v>
      </c>
      <c r="I930" s="36" t="s">
        <v>22</v>
      </c>
      <c r="J930" s="36" t="str">
        <f t="shared" si="30"/>
        <v>🍃Leaves</v>
      </c>
      <c r="K930" s="36" t="s">
        <v>23</v>
      </c>
      <c r="L930" s="6" t="str">
        <f t="shared" si="29"/>
        <v>☕Tea</v>
      </c>
      <c r="M930" s="36" t="s">
        <v>32</v>
      </c>
      <c r="N930" s="36" t="s">
        <v>70</v>
      </c>
      <c r="O930" s="42">
        <v>2</v>
      </c>
      <c r="P930" s="42">
        <v>147</v>
      </c>
      <c r="Q930" s="36" t="s">
        <v>64</v>
      </c>
      <c r="R930" s="42">
        <v>50</v>
      </c>
      <c r="S930" s="42">
        <v>70</v>
      </c>
      <c r="T930" s="42">
        <v>0</v>
      </c>
      <c r="U930" s="37">
        <v>120</v>
      </c>
      <c r="V930" s="42">
        <v>84</v>
      </c>
      <c r="W930" s="36" t="s">
        <v>35</v>
      </c>
    </row>
    <row r="931" spans="1:23" x14ac:dyDescent="0.35">
      <c r="A931" s="36">
        <v>425</v>
      </c>
      <c r="B931" s="37">
        <v>53</v>
      </c>
      <c r="C931" s="38">
        <v>-1</v>
      </c>
      <c r="D931" s="36" t="s">
        <v>285</v>
      </c>
      <c r="E931" s="40">
        <v>41467</v>
      </c>
      <c r="F931" s="41">
        <v>321</v>
      </c>
      <c r="G931" s="21">
        <v>88</v>
      </c>
      <c r="H931" s="36" t="s">
        <v>39</v>
      </c>
      <c r="I931" s="36" t="s">
        <v>36</v>
      </c>
      <c r="J931" s="36" t="str">
        <f t="shared" si="30"/>
        <v>🍃Leaves</v>
      </c>
      <c r="K931" s="36" t="s">
        <v>23</v>
      </c>
      <c r="L931" s="6" t="str">
        <f t="shared" si="29"/>
        <v>☕Tea</v>
      </c>
      <c r="M931" s="36" t="s">
        <v>32</v>
      </c>
      <c r="N931" s="36" t="s">
        <v>33</v>
      </c>
      <c r="O931" s="42">
        <v>49</v>
      </c>
      <c r="P931" s="42">
        <v>141</v>
      </c>
      <c r="Q931" s="36" t="s">
        <v>67</v>
      </c>
      <c r="R931" s="42">
        <v>30</v>
      </c>
      <c r="S931" s="42">
        <v>70</v>
      </c>
      <c r="T931" s="42">
        <v>50</v>
      </c>
      <c r="U931" s="37">
        <v>100</v>
      </c>
      <c r="V931" s="42">
        <v>39</v>
      </c>
      <c r="W931" s="36" t="s">
        <v>35</v>
      </c>
    </row>
    <row r="932" spans="1:23" x14ac:dyDescent="0.35">
      <c r="A932" s="36">
        <v>309</v>
      </c>
      <c r="B932" s="37">
        <v>54</v>
      </c>
      <c r="C932" s="38">
        <v>3</v>
      </c>
      <c r="D932" s="39">
        <v>41284</v>
      </c>
      <c r="E932" s="40">
        <v>41468</v>
      </c>
      <c r="F932" s="41">
        <v>601</v>
      </c>
      <c r="G932" s="21">
        <v>79</v>
      </c>
      <c r="H932" s="36" t="s">
        <v>21</v>
      </c>
      <c r="I932" s="36" t="s">
        <v>22</v>
      </c>
      <c r="J932" s="36" t="str">
        <f t="shared" si="30"/>
        <v>🍃Leaves</v>
      </c>
      <c r="K932" s="36" t="s">
        <v>23</v>
      </c>
      <c r="L932" s="6" t="str">
        <f t="shared" si="29"/>
        <v>☕Tea</v>
      </c>
      <c r="M932" s="36" t="s">
        <v>32</v>
      </c>
      <c r="N932" s="36" t="s">
        <v>33</v>
      </c>
      <c r="O932" s="42">
        <v>53</v>
      </c>
      <c r="P932" s="42">
        <v>133</v>
      </c>
      <c r="Q932" s="36" t="s">
        <v>81</v>
      </c>
      <c r="R932" s="42">
        <v>40</v>
      </c>
      <c r="S932" s="42">
        <v>70</v>
      </c>
      <c r="T932" s="42">
        <v>50</v>
      </c>
      <c r="U932" s="37">
        <v>110</v>
      </c>
      <c r="V932" s="42">
        <v>26</v>
      </c>
      <c r="W932" s="36" t="s">
        <v>35</v>
      </c>
    </row>
    <row r="933" spans="1:23" x14ac:dyDescent="0.35">
      <c r="A933" s="36">
        <v>860</v>
      </c>
      <c r="B933" s="37">
        <v>50</v>
      </c>
      <c r="C933" s="38">
        <v>-3</v>
      </c>
      <c r="D933" s="36" t="s">
        <v>290</v>
      </c>
      <c r="E933" s="40">
        <v>41469</v>
      </c>
      <c r="F933" s="41">
        <v>898</v>
      </c>
      <c r="G933" s="21">
        <v>73</v>
      </c>
      <c r="H933" s="36" t="s">
        <v>39</v>
      </c>
      <c r="I933" s="36" t="s">
        <v>31</v>
      </c>
      <c r="J933" s="36" t="str">
        <f t="shared" si="30"/>
        <v>🍃Leaves</v>
      </c>
      <c r="K933" s="36" t="s">
        <v>23</v>
      </c>
      <c r="L933" s="6" t="str">
        <f t="shared" si="29"/>
        <v>☕Tea</v>
      </c>
      <c r="M933" s="36" t="s">
        <v>32</v>
      </c>
      <c r="N933" s="36" t="s">
        <v>33</v>
      </c>
      <c r="O933" s="42">
        <v>47</v>
      </c>
      <c r="P933" s="42">
        <v>123</v>
      </c>
      <c r="Q933" s="36" t="s">
        <v>44</v>
      </c>
      <c r="R933" s="42">
        <v>50</v>
      </c>
      <c r="S933" s="42">
        <v>70</v>
      </c>
      <c r="T933" s="42">
        <v>50</v>
      </c>
      <c r="U933" s="37">
        <v>120</v>
      </c>
      <c r="V933" s="42">
        <v>26</v>
      </c>
      <c r="W933" s="36" t="s">
        <v>35</v>
      </c>
    </row>
    <row r="934" spans="1:23" x14ac:dyDescent="0.35">
      <c r="A934" s="36">
        <v>772</v>
      </c>
      <c r="B934" s="37">
        <v>48</v>
      </c>
      <c r="C934" s="38">
        <v>8</v>
      </c>
      <c r="D934" s="36" t="s">
        <v>296</v>
      </c>
      <c r="E934" s="40">
        <v>41470</v>
      </c>
      <c r="F934" s="41">
        <v>851</v>
      </c>
      <c r="G934" s="21">
        <v>70</v>
      </c>
      <c r="H934" s="36" t="s">
        <v>21</v>
      </c>
      <c r="I934" s="36" t="s">
        <v>31</v>
      </c>
      <c r="J934" s="36" t="str">
        <f t="shared" si="30"/>
        <v>🍃Leaves</v>
      </c>
      <c r="K934" s="36" t="s">
        <v>23</v>
      </c>
      <c r="L934" s="6" t="str">
        <f t="shared" si="29"/>
        <v>☕Tea</v>
      </c>
      <c r="M934" s="36" t="s">
        <v>32</v>
      </c>
      <c r="N934" s="36" t="s">
        <v>37</v>
      </c>
      <c r="O934" s="42">
        <v>68</v>
      </c>
      <c r="P934" s="42">
        <v>126</v>
      </c>
      <c r="Q934" s="36" t="s">
        <v>34</v>
      </c>
      <c r="R934" s="42">
        <v>50</v>
      </c>
      <c r="S934" s="42">
        <v>70</v>
      </c>
      <c r="T934" s="42">
        <v>60</v>
      </c>
      <c r="U934" s="37">
        <v>120</v>
      </c>
      <c r="V934" s="42">
        <v>24</v>
      </c>
      <c r="W934" s="36" t="s">
        <v>35</v>
      </c>
    </row>
    <row r="935" spans="1:23" x14ac:dyDescent="0.35">
      <c r="A935" s="36">
        <v>914</v>
      </c>
      <c r="B935" s="37">
        <v>50</v>
      </c>
      <c r="C935" s="38">
        <v>20</v>
      </c>
      <c r="D935" s="36" t="s">
        <v>307</v>
      </c>
      <c r="E935" s="40">
        <v>41471</v>
      </c>
      <c r="F935" s="41">
        <v>589</v>
      </c>
      <c r="G935" s="21">
        <v>73</v>
      </c>
      <c r="H935" s="36" t="s">
        <v>21</v>
      </c>
      <c r="I935" s="36" t="s">
        <v>31</v>
      </c>
      <c r="J935" s="36" t="str">
        <f t="shared" si="30"/>
        <v>🍃Leaves</v>
      </c>
      <c r="K935" s="36" t="s">
        <v>23</v>
      </c>
      <c r="L935" s="6" t="str">
        <f t="shared" si="29"/>
        <v>☕Tea</v>
      </c>
      <c r="M935" s="36" t="s">
        <v>32</v>
      </c>
      <c r="N935" s="36" t="s">
        <v>37</v>
      </c>
      <c r="O935" s="42">
        <v>70</v>
      </c>
      <c r="P935" s="42">
        <v>131</v>
      </c>
      <c r="Q935" s="36" t="s">
        <v>277</v>
      </c>
      <c r="R935" s="42">
        <v>50</v>
      </c>
      <c r="S935" s="42">
        <v>70</v>
      </c>
      <c r="T935" s="42">
        <v>50</v>
      </c>
      <c r="U935" s="37">
        <v>120</v>
      </c>
      <c r="V935" s="42">
        <v>26</v>
      </c>
      <c r="W935" s="36" t="s">
        <v>35</v>
      </c>
    </row>
    <row r="936" spans="1:23" x14ac:dyDescent="0.35">
      <c r="A936" s="36">
        <v>715</v>
      </c>
      <c r="B936" s="37">
        <v>61</v>
      </c>
      <c r="C936" s="38">
        <v>3</v>
      </c>
      <c r="D936" s="39">
        <v>41466</v>
      </c>
      <c r="E936" s="40">
        <v>41472</v>
      </c>
      <c r="F936" s="41">
        <v>613</v>
      </c>
      <c r="G936" s="21">
        <v>86</v>
      </c>
      <c r="H936" s="36" t="s">
        <v>39</v>
      </c>
      <c r="I936" s="36" t="s">
        <v>22</v>
      </c>
      <c r="J936" s="36" t="str">
        <f t="shared" si="30"/>
        <v>🍃Leaves</v>
      </c>
      <c r="K936" s="36" t="s">
        <v>23</v>
      </c>
      <c r="L936" s="6" t="str">
        <f t="shared" si="29"/>
        <v>☕Tea</v>
      </c>
      <c r="M936" s="36" t="s">
        <v>32</v>
      </c>
      <c r="N936" s="36" t="s">
        <v>70</v>
      </c>
      <c r="O936" s="42">
        <v>3</v>
      </c>
      <c r="P936" s="42">
        <v>157</v>
      </c>
      <c r="Q936" s="36" t="s">
        <v>64</v>
      </c>
      <c r="R936" s="42">
        <v>50</v>
      </c>
      <c r="S936" s="42">
        <v>70</v>
      </c>
      <c r="T936" s="42">
        <v>0</v>
      </c>
      <c r="U936" s="37">
        <v>120</v>
      </c>
      <c r="V936" s="42">
        <v>84</v>
      </c>
      <c r="W936" s="36" t="s">
        <v>35</v>
      </c>
    </row>
    <row r="937" spans="1:23" x14ac:dyDescent="0.35">
      <c r="A937" s="36">
        <v>509</v>
      </c>
      <c r="B937" s="37">
        <v>53</v>
      </c>
      <c r="C937" s="38">
        <v>23</v>
      </c>
      <c r="D937" s="39">
        <v>41497</v>
      </c>
      <c r="E937" s="40">
        <v>41473</v>
      </c>
      <c r="F937" s="41">
        <v>321</v>
      </c>
      <c r="G937" s="21">
        <v>88</v>
      </c>
      <c r="H937" s="36" t="s">
        <v>39</v>
      </c>
      <c r="I937" s="36" t="s">
        <v>36</v>
      </c>
      <c r="J937" s="36" t="str">
        <f t="shared" si="30"/>
        <v>🍃Leaves</v>
      </c>
      <c r="K937" s="36" t="s">
        <v>23</v>
      </c>
      <c r="L937" s="6" t="str">
        <f t="shared" si="29"/>
        <v>☕Tea</v>
      </c>
      <c r="M937" s="36" t="s">
        <v>32</v>
      </c>
      <c r="N937" s="36" t="s">
        <v>33</v>
      </c>
      <c r="O937" s="42">
        <v>73</v>
      </c>
      <c r="P937" s="42">
        <v>150</v>
      </c>
      <c r="Q937" s="36" t="s">
        <v>67</v>
      </c>
      <c r="R937" s="42">
        <v>30</v>
      </c>
      <c r="S937" s="42">
        <v>70</v>
      </c>
      <c r="T937" s="42">
        <v>50</v>
      </c>
      <c r="U937" s="37">
        <v>100</v>
      </c>
      <c r="V937" s="42">
        <v>39</v>
      </c>
      <c r="W937" s="36" t="s">
        <v>35</v>
      </c>
    </row>
    <row r="938" spans="1:23" x14ac:dyDescent="0.35">
      <c r="A938" s="36">
        <v>630</v>
      </c>
      <c r="B938" s="37">
        <v>54</v>
      </c>
      <c r="C938" s="38">
        <v>29</v>
      </c>
      <c r="D938" s="39">
        <v>41619</v>
      </c>
      <c r="E938" s="40">
        <v>41474</v>
      </c>
      <c r="F938" s="41">
        <v>601</v>
      </c>
      <c r="G938" s="21">
        <v>79</v>
      </c>
      <c r="H938" s="36" t="s">
        <v>21</v>
      </c>
      <c r="I938" s="36" t="s">
        <v>22</v>
      </c>
      <c r="J938" s="36" t="str">
        <f t="shared" si="30"/>
        <v>🍃Leaves</v>
      </c>
      <c r="K938" s="36" t="s">
        <v>23</v>
      </c>
      <c r="L938" s="6" t="str">
        <f t="shared" si="29"/>
        <v>☕Tea</v>
      </c>
      <c r="M938" s="36" t="s">
        <v>32</v>
      </c>
      <c r="N938" s="36" t="s">
        <v>33</v>
      </c>
      <c r="O938" s="42">
        <v>79</v>
      </c>
      <c r="P938" s="42">
        <v>142</v>
      </c>
      <c r="Q938" s="36" t="s">
        <v>81</v>
      </c>
      <c r="R938" s="42">
        <v>40</v>
      </c>
      <c r="S938" s="42">
        <v>70</v>
      </c>
      <c r="T938" s="42">
        <v>50</v>
      </c>
      <c r="U938" s="37">
        <v>110</v>
      </c>
      <c r="V938" s="42">
        <v>26</v>
      </c>
      <c r="W938" s="36" t="s">
        <v>35</v>
      </c>
    </row>
    <row r="939" spans="1:23" x14ac:dyDescent="0.35">
      <c r="A939" s="36">
        <v>959</v>
      </c>
      <c r="B939" s="37">
        <v>50</v>
      </c>
      <c r="C939" s="38">
        <v>20</v>
      </c>
      <c r="D939" s="36" t="s">
        <v>320</v>
      </c>
      <c r="E939" s="40">
        <v>41475</v>
      </c>
      <c r="F939" s="41">
        <v>898</v>
      </c>
      <c r="G939" s="21">
        <v>73</v>
      </c>
      <c r="H939" s="36" t="s">
        <v>39</v>
      </c>
      <c r="I939" s="36" t="s">
        <v>31</v>
      </c>
      <c r="J939" s="36" t="str">
        <f t="shared" si="30"/>
        <v>🍃Leaves</v>
      </c>
      <c r="K939" s="36" t="s">
        <v>23</v>
      </c>
      <c r="L939" s="6" t="str">
        <f t="shared" si="29"/>
        <v>☕Tea</v>
      </c>
      <c r="M939" s="36" t="s">
        <v>32</v>
      </c>
      <c r="N939" s="36" t="s">
        <v>33</v>
      </c>
      <c r="O939" s="42">
        <v>70</v>
      </c>
      <c r="P939" s="42">
        <v>131</v>
      </c>
      <c r="Q939" s="36" t="s">
        <v>44</v>
      </c>
      <c r="R939" s="42">
        <v>50</v>
      </c>
      <c r="S939" s="42">
        <v>70</v>
      </c>
      <c r="T939" s="42">
        <v>50</v>
      </c>
      <c r="U939" s="37">
        <v>120</v>
      </c>
      <c r="V939" s="42">
        <v>26</v>
      </c>
      <c r="W939" s="36" t="s">
        <v>35</v>
      </c>
    </row>
    <row r="940" spans="1:23" x14ac:dyDescent="0.35">
      <c r="A940" s="36">
        <v>413</v>
      </c>
      <c r="B940" s="37">
        <v>21</v>
      </c>
      <c r="C940" s="38">
        <v>-15</v>
      </c>
      <c r="D940" s="36" t="s">
        <v>325</v>
      </c>
      <c r="E940" s="40">
        <v>41476</v>
      </c>
      <c r="F940" s="41">
        <v>480</v>
      </c>
      <c r="G940" s="21">
        <v>32</v>
      </c>
      <c r="H940" s="36" t="s">
        <v>21</v>
      </c>
      <c r="I940" s="36" t="s">
        <v>31</v>
      </c>
      <c r="J940" s="36" t="str">
        <f t="shared" si="30"/>
        <v>🍃Leaves</v>
      </c>
      <c r="K940" s="36" t="s">
        <v>23</v>
      </c>
      <c r="L940" s="6" t="str">
        <f t="shared" si="29"/>
        <v>☕Tea</v>
      </c>
      <c r="M940" s="36" t="s">
        <v>32</v>
      </c>
      <c r="N940" s="36" t="s">
        <v>37</v>
      </c>
      <c r="O940" s="42">
        <v>15</v>
      </c>
      <c r="P940" s="42">
        <v>53</v>
      </c>
      <c r="Q940" s="36" t="s">
        <v>76</v>
      </c>
      <c r="R940" s="42">
        <v>20</v>
      </c>
      <c r="S940" s="42">
        <v>30</v>
      </c>
      <c r="T940" s="42">
        <v>30</v>
      </c>
      <c r="U940" s="37">
        <v>50</v>
      </c>
      <c r="V940" s="42">
        <v>17</v>
      </c>
      <c r="W940" s="36" t="s">
        <v>35</v>
      </c>
    </row>
    <row r="941" spans="1:23" x14ac:dyDescent="0.35">
      <c r="A941" s="36">
        <v>314</v>
      </c>
      <c r="B941" s="37">
        <v>34</v>
      </c>
      <c r="C941" s="38">
        <v>-13</v>
      </c>
      <c r="D941" s="39">
        <v>41559</v>
      </c>
      <c r="E941" s="40">
        <v>41477</v>
      </c>
      <c r="F941" s="41">
        <v>240</v>
      </c>
      <c r="G941" s="21">
        <v>43</v>
      </c>
      <c r="H941" s="36" t="s">
        <v>39</v>
      </c>
      <c r="I941" s="36" t="s">
        <v>22</v>
      </c>
      <c r="J941" s="36" t="str">
        <f t="shared" si="30"/>
        <v>🍃Leaves</v>
      </c>
      <c r="K941" s="36" t="s">
        <v>23</v>
      </c>
      <c r="L941" s="6" t="str">
        <f t="shared" si="29"/>
        <v>☕Tea</v>
      </c>
      <c r="M941" s="36" t="s">
        <v>32</v>
      </c>
      <c r="N941" s="36" t="s">
        <v>37</v>
      </c>
      <c r="O941" s="42">
        <v>-3</v>
      </c>
      <c r="P941" s="42">
        <v>77</v>
      </c>
      <c r="Q941" s="36" t="s">
        <v>62</v>
      </c>
      <c r="R941" s="42">
        <v>10</v>
      </c>
      <c r="S941" s="42">
        <v>30</v>
      </c>
      <c r="T941" s="42">
        <v>10</v>
      </c>
      <c r="U941" s="37">
        <v>40</v>
      </c>
      <c r="V941" s="42">
        <v>46</v>
      </c>
      <c r="W941" s="36" t="s">
        <v>35</v>
      </c>
    </row>
    <row r="942" spans="1:23" x14ac:dyDescent="0.35">
      <c r="A942" s="36">
        <v>603</v>
      </c>
      <c r="B942" s="37">
        <v>21</v>
      </c>
      <c r="C942" s="38">
        <v>-16</v>
      </c>
      <c r="D942" s="39">
        <v>41590</v>
      </c>
      <c r="E942" s="40">
        <v>41478</v>
      </c>
      <c r="F942" s="41">
        <v>846</v>
      </c>
      <c r="G942" s="21">
        <v>31</v>
      </c>
      <c r="H942" s="36" t="s">
        <v>39</v>
      </c>
      <c r="I942" s="36" t="s">
        <v>31</v>
      </c>
      <c r="J942" s="36" t="str">
        <f t="shared" si="30"/>
        <v>🍃Leaves</v>
      </c>
      <c r="K942" s="36" t="s">
        <v>23</v>
      </c>
      <c r="L942" s="6" t="str">
        <f t="shared" si="29"/>
        <v>☕Tea</v>
      </c>
      <c r="M942" s="36" t="s">
        <v>32</v>
      </c>
      <c r="N942" s="36" t="s">
        <v>33</v>
      </c>
      <c r="O942" s="42">
        <v>14</v>
      </c>
      <c r="P942" s="42">
        <v>52</v>
      </c>
      <c r="Q942" s="36" t="s">
        <v>51</v>
      </c>
      <c r="R942" s="42">
        <v>20</v>
      </c>
      <c r="S942" s="42">
        <v>30</v>
      </c>
      <c r="T942" s="42">
        <v>30</v>
      </c>
      <c r="U942" s="37">
        <v>50</v>
      </c>
      <c r="V942" s="42">
        <v>17</v>
      </c>
      <c r="W942" s="36" t="s">
        <v>35</v>
      </c>
    </row>
    <row r="943" spans="1:23" x14ac:dyDescent="0.35">
      <c r="A943" s="36">
        <v>435</v>
      </c>
      <c r="B943" s="37">
        <v>39</v>
      </c>
      <c r="C943" s="38">
        <v>-6</v>
      </c>
      <c r="D943" s="39">
        <v>41620</v>
      </c>
      <c r="E943" s="40">
        <v>41479</v>
      </c>
      <c r="F943" s="41">
        <v>244</v>
      </c>
      <c r="G943" s="21">
        <v>53</v>
      </c>
      <c r="H943" s="36" t="s">
        <v>39</v>
      </c>
      <c r="I943" s="36" t="s">
        <v>36</v>
      </c>
      <c r="J943" s="36" t="str">
        <f t="shared" si="30"/>
        <v>🍃Leaves</v>
      </c>
      <c r="K943" s="36" t="s">
        <v>23</v>
      </c>
      <c r="L943" s="6" t="str">
        <f t="shared" si="29"/>
        <v>☕Tea</v>
      </c>
      <c r="M943" s="36" t="s">
        <v>32</v>
      </c>
      <c r="N943" s="36" t="s">
        <v>70</v>
      </c>
      <c r="O943" s="42">
        <v>14</v>
      </c>
      <c r="P943" s="42">
        <v>92</v>
      </c>
      <c r="Q943" s="36" t="s">
        <v>49</v>
      </c>
      <c r="R943" s="42">
        <v>10</v>
      </c>
      <c r="S943" s="42">
        <v>30</v>
      </c>
      <c r="T943" s="42">
        <v>20</v>
      </c>
      <c r="U943" s="37">
        <v>40</v>
      </c>
      <c r="V943" s="42">
        <v>39</v>
      </c>
      <c r="W943" s="36" t="s">
        <v>35</v>
      </c>
    </row>
    <row r="944" spans="1:23" x14ac:dyDescent="0.35">
      <c r="A944" s="36">
        <v>360</v>
      </c>
      <c r="B944" s="37">
        <v>46</v>
      </c>
      <c r="C944" s="38">
        <v>1</v>
      </c>
      <c r="D944" s="36" t="s">
        <v>326</v>
      </c>
      <c r="E944" s="40">
        <v>41480</v>
      </c>
      <c r="F944" s="41">
        <v>449</v>
      </c>
      <c r="G944" s="21">
        <v>67</v>
      </c>
      <c r="H944" s="36" t="s">
        <v>39</v>
      </c>
      <c r="I944" s="36" t="s">
        <v>36</v>
      </c>
      <c r="J944" s="36" t="str">
        <f t="shared" si="30"/>
        <v>🍃Leaves</v>
      </c>
      <c r="K944" s="36" t="s">
        <v>23</v>
      </c>
      <c r="L944" s="6" t="str">
        <f t="shared" si="29"/>
        <v>☕Tea</v>
      </c>
      <c r="M944" s="36" t="s">
        <v>32</v>
      </c>
      <c r="N944" s="36" t="s">
        <v>70</v>
      </c>
      <c r="O944" s="42">
        <v>31</v>
      </c>
      <c r="P944" s="42">
        <v>113</v>
      </c>
      <c r="Q944" s="36" t="s">
        <v>67</v>
      </c>
      <c r="R944" s="42">
        <v>20</v>
      </c>
      <c r="S944" s="42">
        <v>30</v>
      </c>
      <c r="T944" s="42">
        <v>30</v>
      </c>
      <c r="U944" s="37">
        <v>50</v>
      </c>
      <c r="V944" s="42">
        <v>36</v>
      </c>
      <c r="W944" s="36" t="s">
        <v>35</v>
      </c>
    </row>
    <row r="945" spans="1:23" x14ac:dyDescent="0.35">
      <c r="A945" s="36">
        <v>603</v>
      </c>
      <c r="B945" s="37">
        <v>15</v>
      </c>
      <c r="C945" s="38">
        <v>-12</v>
      </c>
      <c r="D945" s="36" t="s">
        <v>333</v>
      </c>
      <c r="E945" s="40">
        <v>41481</v>
      </c>
      <c r="F945" s="41">
        <v>848</v>
      </c>
      <c r="G945" s="21">
        <v>24</v>
      </c>
      <c r="H945" s="36" t="s">
        <v>39</v>
      </c>
      <c r="I945" s="36" t="s">
        <v>31</v>
      </c>
      <c r="J945" s="36" t="str">
        <f t="shared" si="30"/>
        <v>🍃Leaves</v>
      </c>
      <c r="K945" s="36" t="s">
        <v>23</v>
      </c>
      <c r="L945" s="6" t="str">
        <f t="shared" si="29"/>
        <v>☕Tea</v>
      </c>
      <c r="M945" s="36" t="s">
        <v>32</v>
      </c>
      <c r="N945" s="36" t="s">
        <v>33</v>
      </c>
      <c r="O945" s="42">
        <v>8</v>
      </c>
      <c r="P945" s="42">
        <v>39</v>
      </c>
      <c r="Q945" s="36" t="s">
        <v>51</v>
      </c>
      <c r="R945" s="42">
        <v>10</v>
      </c>
      <c r="S945" s="42">
        <v>30</v>
      </c>
      <c r="T945" s="42">
        <v>20</v>
      </c>
      <c r="U945" s="37">
        <v>40</v>
      </c>
      <c r="V945" s="42">
        <v>16</v>
      </c>
      <c r="W945" s="36" t="s">
        <v>35</v>
      </c>
    </row>
    <row r="946" spans="1:23" x14ac:dyDescent="0.35">
      <c r="A946" s="36">
        <v>541</v>
      </c>
      <c r="B946" s="37">
        <v>32</v>
      </c>
      <c r="C946" s="38">
        <v>-2</v>
      </c>
      <c r="D946" s="36" t="s">
        <v>334</v>
      </c>
      <c r="E946" s="40">
        <v>41482</v>
      </c>
      <c r="F946" s="41">
        <v>482</v>
      </c>
      <c r="G946" s="21">
        <v>48</v>
      </c>
      <c r="H946" s="36" t="s">
        <v>39</v>
      </c>
      <c r="I946" s="36" t="s">
        <v>36</v>
      </c>
      <c r="J946" s="36" t="str">
        <f t="shared" si="30"/>
        <v>🍃Leaves</v>
      </c>
      <c r="K946" s="36" t="s">
        <v>23</v>
      </c>
      <c r="L946" s="6" t="str">
        <f t="shared" si="29"/>
        <v>☕Tea</v>
      </c>
      <c r="M946" s="36" t="s">
        <v>32</v>
      </c>
      <c r="N946" s="36" t="s">
        <v>33</v>
      </c>
      <c r="O946" s="42">
        <v>28</v>
      </c>
      <c r="P946" s="42">
        <v>80</v>
      </c>
      <c r="Q946" s="36" t="s">
        <v>59</v>
      </c>
      <c r="R946" s="42">
        <v>20</v>
      </c>
      <c r="S946" s="42">
        <v>30</v>
      </c>
      <c r="T946" s="42">
        <v>30</v>
      </c>
      <c r="U946" s="37">
        <v>50</v>
      </c>
      <c r="V946" s="42">
        <v>20</v>
      </c>
      <c r="W946" s="36" t="s">
        <v>35</v>
      </c>
    </row>
    <row r="947" spans="1:23" x14ac:dyDescent="0.35">
      <c r="A947" s="36">
        <v>435</v>
      </c>
      <c r="B947" s="37">
        <v>35</v>
      </c>
      <c r="C947" s="38">
        <v>-1</v>
      </c>
      <c r="D947" s="36" t="s">
        <v>335</v>
      </c>
      <c r="E947" s="40">
        <v>41483</v>
      </c>
      <c r="F947" s="41">
        <v>248</v>
      </c>
      <c r="G947" s="21">
        <v>47</v>
      </c>
      <c r="H947" s="36" t="s">
        <v>39</v>
      </c>
      <c r="I947" s="36" t="s">
        <v>36</v>
      </c>
      <c r="J947" s="36" t="str">
        <f t="shared" si="30"/>
        <v>🍃Leaves</v>
      </c>
      <c r="K947" s="36" t="s">
        <v>23</v>
      </c>
      <c r="L947" s="6" t="str">
        <f t="shared" si="29"/>
        <v>☕Tea</v>
      </c>
      <c r="M947" s="36" t="s">
        <v>32</v>
      </c>
      <c r="N947" s="36" t="s">
        <v>70</v>
      </c>
      <c r="O947" s="42">
        <v>9</v>
      </c>
      <c r="P947" s="42">
        <v>82</v>
      </c>
      <c r="Q947" s="36" t="s">
        <v>49</v>
      </c>
      <c r="R947" s="42">
        <v>20</v>
      </c>
      <c r="S947" s="42">
        <v>30</v>
      </c>
      <c r="T947" s="42">
        <v>10</v>
      </c>
      <c r="U947" s="37">
        <v>50</v>
      </c>
      <c r="V947" s="42">
        <v>38</v>
      </c>
      <c r="W947" s="36" t="s">
        <v>35</v>
      </c>
    </row>
    <row r="948" spans="1:23" x14ac:dyDescent="0.35">
      <c r="A948" s="36">
        <v>801</v>
      </c>
      <c r="B948" s="37">
        <v>34</v>
      </c>
      <c r="C948" s="38">
        <v>-3</v>
      </c>
      <c r="D948" s="36" t="s">
        <v>336</v>
      </c>
      <c r="E948" s="40">
        <v>41484</v>
      </c>
      <c r="F948" s="41">
        <v>211</v>
      </c>
      <c r="G948" s="21">
        <v>42</v>
      </c>
      <c r="H948" s="36" t="s">
        <v>39</v>
      </c>
      <c r="I948" s="36" t="s">
        <v>36</v>
      </c>
      <c r="J948" s="36" t="str">
        <f t="shared" si="30"/>
        <v>🍃Leaves</v>
      </c>
      <c r="K948" s="36" t="s">
        <v>23</v>
      </c>
      <c r="L948" s="6" t="str">
        <f t="shared" si="29"/>
        <v>☕Tea</v>
      </c>
      <c r="M948" s="36" t="s">
        <v>32</v>
      </c>
      <c r="N948" s="36" t="s">
        <v>37</v>
      </c>
      <c r="O948" s="42">
        <v>-3</v>
      </c>
      <c r="P948" s="42">
        <v>76</v>
      </c>
      <c r="Q948" s="36" t="s">
        <v>49</v>
      </c>
      <c r="R948" s="42">
        <v>20</v>
      </c>
      <c r="S948" s="42">
        <v>30</v>
      </c>
      <c r="T948" s="42">
        <v>0</v>
      </c>
      <c r="U948" s="37">
        <v>50</v>
      </c>
      <c r="V948" s="42">
        <v>45</v>
      </c>
      <c r="W948" s="36" t="s">
        <v>35</v>
      </c>
    </row>
    <row r="949" spans="1:23" x14ac:dyDescent="0.35">
      <c r="A949" s="36">
        <v>603</v>
      </c>
      <c r="B949" s="37">
        <v>16</v>
      </c>
      <c r="C949" s="38">
        <v>-10</v>
      </c>
      <c r="D949" s="39">
        <v>41671</v>
      </c>
      <c r="E949" s="40">
        <v>41742</v>
      </c>
      <c r="F949" s="41">
        <v>851</v>
      </c>
      <c r="G949" s="21">
        <v>25</v>
      </c>
      <c r="H949" s="36" t="s">
        <v>39</v>
      </c>
      <c r="I949" s="36" t="s">
        <v>31</v>
      </c>
      <c r="J949" s="36" t="str">
        <f t="shared" si="30"/>
        <v>🍃Leaves</v>
      </c>
      <c r="K949" s="36" t="s">
        <v>23</v>
      </c>
      <c r="L949" s="6" t="str">
        <f t="shared" si="29"/>
        <v>☕Tea</v>
      </c>
      <c r="M949" s="36" t="s">
        <v>32</v>
      </c>
      <c r="N949" s="36" t="s">
        <v>33</v>
      </c>
      <c r="O949" s="42">
        <v>10</v>
      </c>
      <c r="P949" s="42">
        <v>41</v>
      </c>
      <c r="Q949" s="36" t="s">
        <v>51</v>
      </c>
      <c r="R949" s="42">
        <v>10</v>
      </c>
      <c r="S949" s="42">
        <v>30</v>
      </c>
      <c r="T949" s="42">
        <v>20</v>
      </c>
      <c r="U949" s="37">
        <v>40</v>
      </c>
      <c r="V949" s="42">
        <v>15</v>
      </c>
      <c r="W949" s="36" t="s">
        <v>35</v>
      </c>
    </row>
    <row r="950" spans="1:23" x14ac:dyDescent="0.35">
      <c r="A950" s="36">
        <v>971</v>
      </c>
      <c r="B950" s="37">
        <v>29</v>
      </c>
      <c r="C950" s="38">
        <v>-5</v>
      </c>
      <c r="D950" s="39">
        <v>41699</v>
      </c>
      <c r="E950" s="40">
        <v>41743</v>
      </c>
      <c r="F950" s="41">
        <v>490</v>
      </c>
      <c r="G950" s="21">
        <v>44</v>
      </c>
      <c r="H950" s="36" t="s">
        <v>39</v>
      </c>
      <c r="I950" s="36" t="s">
        <v>36</v>
      </c>
      <c r="J950" s="36" t="str">
        <f t="shared" si="30"/>
        <v>🍃Leaves</v>
      </c>
      <c r="K950" s="36" t="s">
        <v>23</v>
      </c>
      <c r="L950" s="6" t="str">
        <f t="shared" si="29"/>
        <v>☕Tea</v>
      </c>
      <c r="M950" s="36" t="s">
        <v>32</v>
      </c>
      <c r="N950" s="36" t="s">
        <v>33</v>
      </c>
      <c r="O950" s="42">
        <v>25</v>
      </c>
      <c r="P950" s="42">
        <v>73</v>
      </c>
      <c r="Q950" s="36" t="s">
        <v>59</v>
      </c>
      <c r="R950" s="42">
        <v>20</v>
      </c>
      <c r="S950" s="42">
        <v>30</v>
      </c>
      <c r="T950" s="42">
        <v>30</v>
      </c>
      <c r="U950" s="37">
        <v>50</v>
      </c>
      <c r="V950" s="42">
        <v>19</v>
      </c>
      <c r="W950" s="36" t="s">
        <v>35</v>
      </c>
    </row>
    <row r="951" spans="1:23" x14ac:dyDescent="0.35">
      <c r="A951" s="36">
        <v>781</v>
      </c>
      <c r="B951" s="37">
        <v>21</v>
      </c>
      <c r="C951" s="38">
        <v>-8</v>
      </c>
      <c r="D951" s="39">
        <v>41852</v>
      </c>
      <c r="E951" s="40">
        <v>41744</v>
      </c>
      <c r="F951" s="41">
        <v>480</v>
      </c>
      <c r="G951" s="21">
        <v>32</v>
      </c>
      <c r="H951" s="36" t="s">
        <v>21</v>
      </c>
      <c r="I951" s="36" t="s">
        <v>31</v>
      </c>
      <c r="J951" s="36" t="str">
        <f t="shared" si="30"/>
        <v>🍃Leaves</v>
      </c>
      <c r="K951" s="36" t="s">
        <v>23</v>
      </c>
      <c r="L951" s="6" t="str">
        <f t="shared" si="29"/>
        <v>☕Tea</v>
      </c>
      <c r="M951" s="36" t="s">
        <v>32</v>
      </c>
      <c r="N951" s="36" t="s">
        <v>37</v>
      </c>
      <c r="O951" s="42">
        <v>22</v>
      </c>
      <c r="P951" s="42">
        <v>56</v>
      </c>
      <c r="Q951" s="36" t="s">
        <v>76</v>
      </c>
      <c r="R951" s="42">
        <v>20</v>
      </c>
      <c r="S951" s="42">
        <v>30</v>
      </c>
      <c r="T951" s="42">
        <v>30</v>
      </c>
      <c r="U951" s="37">
        <v>50</v>
      </c>
      <c r="V951" s="42">
        <v>17</v>
      </c>
      <c r="W951" s="36" t="s">
        <v>35</v>
      </c>
    </row>
    <row r="952" spans="1:23" x14ac:dyDescent="0.35">
      <c r="A952" s="36">
        <v>314</v>
      </c>
      <c r="B952" s="37">
        <v>34</v>
      </c>
      <c r="C952" s="38">
        <v>-14</v>
      </c>
      <c r="D952" s="36" t="s">
        <v>350</v>
      </c>
      <c r="E952" s="40">
        <v>41745</v>
      </c>
      <c r="F952" s="41">
        <v>240</v>
      </c>
      <c r="G952" s="21">
        <v>43</v>
      </c>
      <c r="H952" s="36" t="s">
        <v>39</v>
      </c>
      <c r="I952" s="36" t="s">
        <v>22</v>
      </c>
      <c r="J952" s="36" t="str">
        <f t="shared" si="30"/>
        <v>🍃Leaves</v>
      </c>
      <c r="K952" s="36" t="s">
        <v>23</v>
      </c>
      <c r="L952" s="6" t="str">
        <f t="shared" si="29"/>
        <v>☕Tea</v>
      </c>
      <c r="M952" s="36" t="s">
        <v>32</v>
      </c>
      <c r="N952" s="36" t="s">
        <v>37</v>
      </c>
      <c r="O952" s="42">
        <v>-4</v>
      </c>
      <c r="P952" s="42">
        <v>82</v>
      </c>
      <c r="Q952" s="36" t="s">
        <v>62</v>
      </c>
      <c r="R952" s="42">
        <v>10</v>
      </c>
      <c r="S952" s="42">
        <v>30</v>
      </c>
      <c r="T952" s="42">
        <v>10</v>
      </c>
      <c r="U952" s="37">
        <v>40</v>
      </c>
      <c r="V952" s="42">
        <v>46</v>
      </c>
      <c r="W952" s="36" t="s">
        <v>35</v>
      </c>
    </row>
    <row r="953" spans="1:23" x14ac:dyDescent="0.35">
      <c r="A953" s="36">
        <v>603</v>
      </c>
      <c r="B953" s="37">
        <v>21</v>
      </c>
      <c r="C953" s="38">
        <v>-9</v>
      </c>
      <c r="D953" s="36" t="s">
        <v>351</v>
      </c>
      <c r="E953" s="40">
        <v>41746</v>
      </c>
      <c r="F953" s="41">
        <v>846</v>
      </c>
      <c r="G953" s="21">
        <v>31</v>
      </c>
      <c r="H953" s="36" t="s">
        <v>39</v>
      </c>
      <c r="I953" s="36" t="s">
        <v>31</v>
      </c>
      <c r="J953" s="36" t="str">
        <f t="shared" si="30"/>
        <v>🍃Leaves</v>
      </c>
      <c r="K953" s="36" t="s">
        <v>23</v>
      </c>
      <c r="L953" s="6" t="str">
        <f t="shared" si="29"/>
        <v>☕Tea</v>
      </c>
      <c r="M953" s="36" t="s">
        <v>32</v>
      </c>
      <c r="N953" s="36" t="s">
        <v>33</v>
      </c>
      <c r="O953" s="42">
        <v>21</v>
      </c>
      <c r="P953" s="42">
        <v>55</v>
      </c>
      <c r="Q953" s="36" t="s">
        <v>51</v>
      </c>
      <c r="R953" s="42">
        <v>20</v>
      </c>
      <c r="S953" s="42">
        <v>30</v>
      </c>
      <c r="T953" s="42">
        <v>30</v>
      </c>
      <c r="U953" s="37">
        <v>50</v>
      </c>
      <c r="V953" s="42">
        <v>17</v>
      </c>
      <c r="W953" s="36" t="s">
        <v>35</v>
      </c>
    </row>
    <row r="954" spans="1:23" x14ac:dyDescent="0.35">
      <c r="A954" s="36">
        <v>435</v>
      </c>
      <c r="B954" s="37">
        <v>39</v>
      </c>
      <c r="C954" s="38">
        <v>1</v>
      </c>
      <c r="D954" s="36" t="s">
        <v>352</v>
      </c>
      <c r="E954" s="40">
        <v>41747</v>
      </c>
      <c r="F954" s="41">
        <v>244</v>
      </c>
      <c r="G954" s="21">
        <v>53</v>
      </c>
      <c r="H954" s="36" t="s">
        <v>39</v>
      </c>
      <c r="I954" s="36" t="s">
        <v>36</v>
      </c>
      <c r="J954" s="36" t="str">
        <f t="shared" si="30"/>
        <v>🍃Leaves</v>
      </c>
      <c r="K954" s="36" t="s">
        <v>23</v>
      </c>
      <c r="L954" s="6" t="str">
        <f t="shared" si="29"/>
        <v>☕Tea</v>
      </c>
      <c r="M954" s="36" t="s">
        <v>32</v>
      </c>
      <c r="N954" s="36" t="s">
        <v>70</v>
      </c>
      <c r="O954" s="42">
        <v>21</v>
      </c>
      <c r="P954" s="42">
        <v>98</v>
      </c>
      <c r="Q954" s="36" t="s">
        <v>49</v>
      </c>
      <c r="R954" s="42">
        <v>10</v>
      </c>
      <c r="S954" s="42">
        <v>30</v>
      </c>
      <c r="T954" s="42">
        <v>20</v>
      </c>
      <c r="U954" s="37">
        <v>40</v>
      </c>
      <c r="V954" s="42">
        <v>39</v>
      </c>
      <c r="W954" s="36" t="s">
        <v>35</v>
      </c>
    </row>
    <row r="955" spans="1:23" x14ac:dyDescent="0.35">
      <c r="A955" s="36">
        <v>509</v>
      </c>
      <c r="B955" s="37">
        <v>46</v>
      </c>
      <c r="C955" s="38">
        <v>16</v>
      </c>
      <c r="D955" s="36" t="s">
        <v>353</v>
      </c>
      <c r="E955" s="40">
        <v>41748</v>
      </c>
      <c r="F955" s="41">
        <v>449</v>
      </c>
      <c r="G955" s="21">
        <v>67</v>
      </c>
      <c r="H955" s="36" t="s">
        <v>39</v>
      </c>
      <c r="I955" s="36" t="s">
        <v>36</v>
      </c>
      <c r="J955" s="36" t="str">
        <f t="shared" si="30"/>
        <v>🍃Leaves</v>
      </c>
      <c r="K955" s="36" t="s">
        <v>23</v>
      </c>
      <c r="L955" s="6" t="str">
        <f t="shared" si="29"/>
        <v>☕Tea</v>
      </c>
      <c r="M955" s="36" t="s">
        <v>32</v>
      </c>
      <c r="N955" s="36" t="s">
        <v>70</v>
      </c>
      <c r="O955" s="42">
        <v>46</v>
      </c>
      <c r="P955" s="42">
        <v>120</v>
      </c>
      <c r="Q955" s="36" t="s">
        <v>67</v>
      </c>
      <c r="R955" s="42">
        <v>20</v>
      </c>
      <c r="S955" s="42">
        <v>30</v>
      </c>
      <c r="T955" s="42">
        <v>30</v>
      </c>
      <c r="U955" s="37">
        <v>50</v>
      </c>
      <c r="V955" s="42">
        <v>36</v>
      </c>
      <c r="W955" s="36" t="s">
        <v>35</v>
      </c>
    </row>
    <row r="956" spans="1:23" x14ac:dyDescent="0.35">
      <c r="A956" s="36">
        <v>603</v>
      </c>
      <c r="B956" s="37">
        <v>15</v>
      </c>
      <c r="C956" s="38">
        <v>-8</v>
      </c>
      <c r="D956" s="36" t="s">
        <v>360</v>
      </c>
      <c r="E956" s="40">
        <v>41749</v>
      </c>
      <c r="F956" s="41">
        <v>848</v>
      </c>
      <c r="G956" s="21">
        <v>24</v>
      </c>
      <c r="H956" s="36" t="s">
        <v>39</v>
      </c>
      <c r="I956" s="36" t="s">
        <v>31</v>
      </c>
      <c r="J956" s="36" t="str">
        <f t="shared" si="30"/>
        <v>🍃Leaves</v>
      </c>
      <c r="K956" s="36" t="s">
        <v>23</v>
      </c>
      <c r="L956" s="6" t="str">
        <f t="shared" si="29"/>
        <v>☕Tea</v>
      </c>
      <c r="M956" s="36" t="s">
        <v>32</v>
      </c>
      <c r="N956" s="36" t="s">
        <v>33</v>
      </c>
      <c r="O956" s="42">
        <v>12</v>
      </c>
      <c r="P956" s="42">
        <v>42</v>
      </c>
      <c r="Q956" s="36" t="s">
        <v>51</v>
      </c>
      <c r="R956" s="42">
        <v>10</v>
      </c>
      <c r="S956" s="42">
        <v>30</v>
      </c>
      <c r="T956" s="42">
        <v>20</v>
      </c>
      <c r="U956" s="37">
        <v>40</v>
      </c>
      <c r="V956" s="42">
        <v>16</v>
      </c>
      <c r="W956" s="36" t="s">
        <v>35</v>
      </c>
    </row>
    <row r="957" spans="1:23" x14ac:dyDescent="0.35">
      <c r="A957" s="36">
        <v>503</v>
      </c>
      <c r="B957" s="37">
        <v>32</v>
      </c>
      <c r="C957" s="38">
        <v>12</v>
      </c>
      <c r="D957" s="36" t="s">
        <v>361</v>
      </c>
      <c r="E957" s="40">
        <v>41750</v>
      </c>
      <c r="F957" s="41">
        <v>482</v>
      </c>
      <c r="G957" s="21">
        <v>48</v>
      </c>
      <c r="H957" s="36" t="s">
        <v>39</v>
      </c>
      <c r="I957" s="36" t="s">
        <v>36</v>
      </c>
      <c r="J957" s="36" t="str">
        <f t="shared" si="30"/>
        <v>🍃Leaves</v>
      </c>
      <c r="K957" s="36" t="s">
        <v>23</v>
      </c>
      <c r="L957" s="6" t="str">
        <f t="shared" si="29"/>
        <v>☕Tea</v>
      </c>
      <c r="M957" s="36" t="s">
        <v>32</v>
      </c>
      <c r="N957" s="36" t="s">
        <v>33</v>
      </c>
      <c r="O957" s="42">
        <v>42</v>
      </c>
      <c r="P957" s="42">
        <v>85</v>
      </c>
      <c r="Q957" s="36" t="s">
        <v>59</v>
      </c>
      <c r="R957" s="42">
        <v>20</v>
      </c>
      <c r="S957" s="42">
        <v>30</v>
      </c>
      <c r="T957" s="42">
        <v>30</v>
      </c>
      <c r="U957" s="37">
        <v>50</v>
      </c>
      <c r="V957" s="42">
        <v>20</v>
      </c>
      <c r="W957" s="36" t="s">
        <v>35</v>
      </c>
    </row>
    <row r="958" spans="1:23" x14ac:dyDescent="0.35">
      <c r="A958" s="36">
        <v>435</v>
      </c>
      <c r="B958" s="37">
        <v>35</v>
      </c>
      <c r="C958" s="38">
        <v>3</v>
      </c>
      <c r="D958" s="36" t="s">
        <v>362</v>
      </c>
      <c r="E958" s="40">
        <v>41751</v>
      </c>
      <c r="F958" s="41">
        <v>248</v>
      </c>
      <c r="G958" s="21">
        <v>47</v>
      </c>
      <c r="H958" s="36" t="s">
        <v>39</v>
      </c>
      <c r="I958" s="36" t="s">
        <v>36</v>
      </c>
      <c r="J958" s="36" t="str">
        <f t="shared" si="30"/>
        <v>🍃Leaves</v>
      </c>
      <c r="K958" s="36" t="s">
        <v>23</v>
      </c>
      <c r="L958" s="6" t="str">
        <f t="shared" si="29"/>
        <v>☕Tea</v>
      </c>
      <c r="M958" s="36" t="s">
        <v>32</v>
      </c>
      <c r="N958" s="36" t="s">
        <v>70</v>
      </c>
      <c r="O958" s="42">
        <v>13</v>
      </c>
      <c r="P958" s="42">
        <v>87</v>
      </c>
      <c r="Q958" s="36" t="s">
        <v>49</v>
      </c>
      <c r="R958" s="42">
        <v>20</v>
      </c>
      <c r="S958" s="42">
        <v>30</v>
      </c>
      <c r="T958" s="42">
        <v>10</v>
      </c>
      <c r="U958" s="37">
        <v>50</v>
      </c>
      <c r="V958" s="42">
        <v>38</v>
      </c>
      <c r="W958" s="36" t="s">
        <v>35</v>
      </c>
    </row>
    <row r="959" spans="1:23" x14ac:dyDescent="0.35">
      <c r="A959" s="36">
        <v>435</v>
      </c>
      <c r="B959" s="37">
        <v>34</v>
      </c>
      <c r="C959" s="38">
        <v>-4</v>
      </c>
      <c r="D959" s="36" t="s">
        <v>363</v>
      </c>
      <c r="E959" s="40">
        <v>41752</v>
      </c>
      <c r="F959" s="41">
        <v>211</v>
      </c>
      <c r="G959" s="21">
        <v>42</v>
      </c>
      <c r="H959" s="36" t="s">
        <v>39</v>
      </c>
      <c r="I959" s="36" t="s">
        <v>36</v>
      </c>
      <c r="J959" s="36" t="str">
        <f t="shared" si="30"/>
        <v>🍃Leaves</v>
      </c>
      <c r="K959" s="36" t="s">
        <v>23</v>
      </c>
      <c r="L959" s="6" t="str">
        <f t="shared" si="29"/>
        <v>☕Tea</v>
      </c>
      <c r="M959" s="36" t="s">
        <v>32</v>
      </c>
      <c r="N959" s="36" t="s">
        <v>37</v>
      </c>
      <c r="O959" s="42">
        <v>-4</v>
      </c>
      <c r="P959" s="42">
        <v>81</v>
      </c>
      <c r="Q959" s="36" t="s">
        <v>49</v>
      </c>
      <c r="R959" s="42">
        <v>20</v>
      </c>
      <c r="S959" s="42">
        <v>30</v>
      </c>
      <c r="T959" s="42">
        <v>0</v>
      </c>
      <c r="U959" s="37">
        <v>50</v>
      </c>
      <c r="V959" s="42">
        <v>45</v>
      </c>
      <c r="W959" s="36" t="s">
        <v>35</v>
      </c>
    </row>
    <row r="960" spans="1:23" x14ac:dyDescent="0.35">
      <c r="A960" s="36">
        <v>603</v>
      </c>
      <c r="B960" s="37">
        <v>16</v>
      </c>
      <c r="C960" s="38">
        <v>-5</v>
      </c>
      <c r="D960" s="39">
        <v>41914</v>
      </c>
      <c r="E960" s="40">
        <v>41753</v>
      </c>
      <c r="F960" s="41">
        <v>851</v>
      </c>
      <c r="G960" s="21">
        <v>25</v>
      </c>
      <c r="H960" s="36" t="s">
        <v>39</v>
      </c>
      <c r="I960" s="36" t="s">
        <v>31</v>
      </c>
      <c r="J960" s="36" t="str">
        <f t="shared" si="30"/>
        <v>🍃Leaves</v>
      </c>
      <c r="K960" s="36" t="s">
        <v>23</v>
      </c>
      <c r="L960" s="6" t="str">
        <f t="shared" si="29"/>
        <v>☕Tea</v>
      </c>
      <c r="M960" s="36" t="s">
        <v>32</v>
      </c>
      <c r="N960" s="36" t="s">
        <v>33</v>
      </c>
      <c r="O960" s="42">
        <v>15</v>
      </c>
      <c r="P960" s="42">
        <v>44</v>
      </c>
      <c r="Q960" s="36" t="s">
        <v>51</v>
      </c>
      <c r="R960" s="42">
        <v>10</v>
      </c>
      <c r="S960" s="42">
        <v>30</v>
      </c>
      <c r="T960" s="42">
        <v>20</v>
      </c>
      <c r="U960" s="37">
        <v>40</v>
      </c>
      <c r="V960" s="42">
        <v>15</v>
      </c>
      <c r="W960" s="36" t="s">
        <v>35</v>
      </c>
    </row>
    <row r="961" spans="1:23" x14ac:dyDescent="0.35">
      <c r="A961" s="36">
        <v>541</v>
      </c>
      <c r="B961" s="37">
        <v>29</v>
      </c>
      <c r="C961" s="38">
        <v>7</v>
      </c>
      <c r="D961" s="39">
        <v>41945</v>
      </c>
      <c r="E961" s="40">
        <v>41754</v>
      </c>
      <c r="F961" s="41">
        <v>490</v>
      </c>
      <c r="G961" s="21">
        <v>44</v>
      </c>
      <c r="H961" s="36" t="s">
        <v>39</v>
      </c>
      <c r="I961" s="36" t="s">
        <v>36</v>
      </c>
      <c r="J961" s="36" t="str">
        <f t="shared" si="30"/>
        <v>🍃Leaves</v>
      </c>
      <c r="K961" s="36" t="s">
        <v>23</v>
      </c>
      <c r="L961" s="6" t="str">
        <f t="shared" si="29"/>
        <v>☕Tea</v>
      </c>
      <c r="M961" s="36" t="s">
        <v>32</v>
      </c>
      <c r="N961" s="36" t="s">
        <v>33</v>
      </c>
      <c r="O961" s="42">
        <v>37</v>
      </c>
      <c r="P961" s="42">
        <v>78</v>
      </c>
      <c r="Q961" s="36" t="s">
        <v>59</v>
      </c>
      <c r="R961" s="42">
        <v>20</v>
      </c>
      <c r="S961" s="42">
        <v>30</v>
      </c>
      <c r="T961" s="42">
        <v>30</v>
      </c>
      <c r="U961" s="37">
        <v>50</v>
      </c>
      <c r="V961" s="42">
        <v>19</v>
      </c>
      <c r="W961" s="36" t="s">
        <v>35</v>
      </c>
    </row>
    <row r="962" spans="1:23" x14ac:dyDescent="0.35">
      <c r="A962" s="36">
        <v>217</v>
      </c>
      <c r="B962" s="37">
        <v>76</v>
      </c>
      <c r="C962" s="38">
        <v>-2</v>
      </c>
      <c r="D962" s="36" t="s">
        <v>365</v>
      </c>
      <c r="E962" s="40">
        <v>41755</v>
      </c>
      <c r="F962" s="41">
        <v>580</v>
      </c>
      <c r="G962" s="21">
        <v>111</v>
      </c>
      <c r="H962" s="36" t="s">
        <v>21</v>
      </c>
      <c r="I962" s="36" t="s">
        <v>22</v>
      </c>
      <c r="J962" s="36" t="str">
        <f t="shared" si="30"/>
        <v>🍃Leaves</v>
      </c>
      <c r="K962" s="36" t="s">
        <v>23</v>
      </c>
      <c r="L962" s="6" t="str">
        <f t="shared" ref="L962:L1025" si="31">_xlfn.CONCAT(_xlfn.UNICHAR(9749),M962)</f>
        <v>☕Tea</v>
      </c>
      <c r="M962" s="36" t="s">
        <v>32</v>
      </c>
      <c r="N962" s="36" t="s">
        <v>33</v>
      </c>
      <c r="O962" s="42">
        <v>78</v>
      </c>
      <c r="P962" s="42">
        <v>187</v>
      </c>
      <c r="Q962" s="36" t="s">
        <v>81</v>
      </c>
      <c r="R962" s="42">
        <v>50</v>
      </c>
      <c r="S962" s="42">
        <v>80</v>
      </c>
      <c r="T962" s="42">
        <v>80</v>
      </c>
      <c r="U962" s="37">
        <v>130</v>
      </c>
      <c r="V962" s="42">
        <v>33</v>
      </c>
      <c r="W962" s="36" t="s">
        <v>35</v>
      </c>
    </row>
    <row r="963" spans="1:23" x14ac:dyDescent="0.35">
      <c r="A963" s="36">
        <v>847</v>
      </c>
      <c r="B963" s="37">
        <v>72</v>
      </c>
      <c r="C963" s="38">
        <v>5</v>
      </c>
      <c r="D963" s="36" t="s">
        <v>366</v>
      </c>
      <c r="E963" s="40">
        <v>41756</v>
      </c>
      <c r="F963" s="41">
        <v>650</v>
      </c>
      <c r="G963" s="21">
        <v>110</v>
      </c>
      <c r="H963" s="36" t="s">
        <v>21</v>
      </c>
      <c r="I963" s="36" t="s">
        <v>22</v>
      </c>
      <c r="J963" s="36" t="str">
        <f t="shared" si="30"/>
        <v>🍃Leaves</v>
      </c>
      <c r="K963" s="36" t="s">
        <v>23</v>
      </c>
      <c r="L963" s="6" t="str">
        <f t="shared" si="31"/>
        <v>☕Tea</v>
      </c>
      <c r="M963" s="36" t="s">
        <v>32</v>
      </c>
      <c r="N963" s="36" t="s">
        <v>70</v>
      </c>
      <c r="O963" s="42">
        <v>55</v>
      </c>
      <c r="P963" s="42">
        <v>182</v>
      </c>
      <c r="Q963" s="36" t="s">
        <v>81</v>
      </c>
      <c r="R963" s="42">
        <v>50</v>
      </c>
      <c r="S963" s="42">
        <v>80</v>
      </c>
      <c r="T963" s="42">
        <v>50</v>
      </c>
      <c r="U963" s="37">
        <v>130</v>
      </c>
      <c r="V963" s="42">
        <v>55</v>
      </c>
      <c r="W963" s="36" t="s">
        <v>35</v>
      </c>
    </row>
    <row r="964" spans="1:23" x14ac:dyDescent="0.35">
      <c r="A964" s="36">
        <v>650</v>
      </c>
      <c r="B964" s="37">
        <v>75</v>
      </c>
      <c r="C964" s="38">
        <v>19</v>
      </c>
      <c r="D964" s="36" t="s">
        <v>375</v>
      </c>
      <c r="E964" s="40">
        <v>41757</v>
      </c>
      <c r="F964" s="41">
        <v>659</v>
      </c>
      <c r="G964" s="21">
        <v>114</v>
      </c>
      <c r="H964" s="36" t="s">
        <v>21</v>
      </c>
      <c r="I964" s="36" t="s">
        <v>36</v>
      </c>
      <c r="J964" s="36" t="str">
        <f t="shared" ref="J964:J1027" si="32">_xlfn.CONCAT(_xlfn.UNICHAR(127811),K964)</f>
        <v>🍃Leaves</v>
      </c>
      <c r="K964" s="36" t="s">
        <v>23</v>
      </c>
      <c r="L964" s="6" t="str">
        <f t="shared" si="31"/>
        <v>☕Tea</v>
      </c>
      <c r="M964" s="36" t="s">
        <v>32</v>
      </c>
      <c r="N964" s="36" t="s">
        <v>37</v>
      </c>
      <c r="O964" s="42">
        <v>59</v>
      </c>
      <c r="P964" s="42">
        <v>189</v>
      </c>
      <c r="Q964" s="36" t="s">
        <v>38</v>
      </c>
      <c r="R964" s="42">
        <v>50</v>
      </c>
      <c r="S964" s="42">
        <v>80</v>
      </c>
      <c r="T964" s="42">
        <v>40</v>
      </c>
      <c r="U964" s="37">
        <v>130</v>
      </c>
      <c r="V964" s="42">
        <v>55</v>
      </c>
      <c r="W964" s="36" t="s">
        <v>35</v>
      </c>
    </row>
    <row r="965" spans="1:23" x14ac:dyDescent="0.35">
      <c r="A965" s="36">
        <v>959</v>
      </c>
      <c r="B965" s="37">
        <v>54</v>
      </c>
      <c r="C965" s="38">
        <v>-9</v>
      </c>
      <c r="D965" s="39">
        <v>41793</v>
      </c>
      <c r="E965" s="40">
        <v>41758</v>
      </c>
      <c r="F965" s="41">
        <v>885</v>
      </c>
      <c r="G965" s="21">
        <v>78</v>
      </c>
      <c r="H965" s="36" t="s">
        <v>39</v>
      </c>
      <c r="I965" s="36" t="s">
        <v>31</v>
      </c>
      <c r="J965" s="36" t="str">
        <f t="shared" si="32"/>
        <v>🍃Leaves</v>
      </c>
      <c r="K965" s="36" t="s">
        <v>23</v>
      </c>
      <c r="L965" s="6" t="str">
        <f t="shared" si="31"/>
        <v>☕Tea</v>
      </c>
      <c r="M965" s="36" t="s">
        <v>32</v>
      </c>
      <c r="N965" s="36" t="s">
        <v>33</v>
      </c>
      <c r="O965" s="42">
        <v>51</v>
      </c>
      <c r="P965" s="42">
        <v>132</v>
      </c>
      <c r="Q965" s="36" t="s">
        <v>44</v>
      </c>
      <c r="R965" s="42">
        <v>50</v>
      </c>
      <c r="S965" s="42">
        <v>80</v>
      </c>
      <c r="T965" s="42">
        <v>60</v>
      </c>
      <c r="U965" s="37">
        <v>130</v>
      </c>
      <c r="V965" s="42">
        <v>27</v>
      </c>
      <c r="W965" s="36" t="s">
        <v>35</v>
      </c>
    </row>
    <row r="966" spans="1:23" x14ac:dyDescent="0.35">
      <c r="A966" s="36">
        <v>630</v>
      </c>
      <c r="B966" s="37">
        <v>67</v>
      </c>
      <c r="C966" s="38">
        <v>7</v>
      </c>
      <c r="D966" s="39">
        <v>41854</v>
      </c>
      <c r="E966" s="40">
        <v>41759</v>
      </c>
      <c r="F966" s="41">
        <v>677</v>
      </c>
      <c r="G966" s="21">
        <v>101</v>
      </c>
      <c r="H966" s="36" t="s">
        <v>21</v>
      </c>
      <c r="I966" s="36" t="s">
        <v>22</v>
      </c>
      <c r="J966" s="36" t="str">
        <f t="shared" si="32"/>
        <v>🍃Leaves</v>
      </c>
      <c r="K966" s="36" t="s">
        <v>23</v>
      </c>
      <c r="L966" s="6" t="str">
        <f t="shared" si="31"/>
        <v>☕Tea</v>
      </c>
      <c r="M966" s="36" t="s">
        <v>32</v>
      </c>
      <c r="N966" s="36" t="s">
        <v>70</v>
      </c>
      <c r="O966" s="42">
        <v>47</v>
      </c>
      <c r="P966" s="42">
        <v>168</v>
      </c>
      <c r="Q966" s="36" t="s">
        <v>81</v>
      </c>
      <c r="R966" s="42">
        <v>50</v>
      </c>
      <c r="S966" s="42">
        <v>80</v>
      </c>
      <c r="T966" s="42">
        <v>40</v>
      </c>
      <c r="U966" s="37">
        <v>130</v>
      </c>
      <c r="V966" s="42">
        <v>54</v>
      </c>
      <c r="W966" s="36" t="s">
        <v>35</v>
      </c>
    </row>
    <row r="967" spans="1:23" x14ac:dyDescent="0.35">
      <c r="A967" s="36">
        <v>518</v>
      </c>
      <c r="B967" s="37">
        <v>54</v>
      </c>
      <c r="C967" s="38">
        <v>-8</v>
      </c>
      <c r="D967" s="39">
        <v>41885</v>
      </c>
      <c r="E967" s="40">
        <v>41760</v>
      </c>
      <c r="F967" s="41">
        <v>601</v>
      </c>
      <c r="G967" s="21">
        <v>79</v>
      </c>
      <c r="H967" s="36" t="s">
        <v>21</v>
      </c>
      <c r="I967" s="36" t="s">
        <v>31</v>
      </c>
      <c r="J967" s="36" t="str">
        <f t="shared" si="32"/>
        <v>🍃Leaves</v>
      </c>
      <c r="K967" s="36" t="s">
        <v>23</v>
      </c>
      <c r="L967" s="6" t="str">
        <f t="shared" si="31"/>
        <v>☕Tea</v>
      </c>
      <c r="M967" s="36" t="s">
        <v>32</v>
      </c>
      <c r="N967" s="36" t="s">
        <v>37</v>
      </c>
      <c r="O967" s="42">
        <v>52</v>
      </c>
      <c r="P967" s="42">
        <v>133</v>
      </c>
      <c r="Q967" s="36" t="s">
        <v>277</v>
      </c>
      <c r="R967" s="42">
        <v>50</v>
      </c>
      <c r="S967" s="42">
        <v>80</v>
      </c>
      <c r="T967" s="42">
        <v>60</v>
      </c>
      <c r="U967" s="37">
        <v>130</v>
      </c>
      <c r="V967" s="42">
        <v>27</v>
      </c>
      <c r="W967" s="36" t="s">
        <v>35</v>
      </c>
    </row>
    <row r="968" spans="1:23" x14ac:dyDescent="0.35">
      <c r="A968" s="36">
        <v>213</v>
      </c>
      <c r="B968" s="37">
        <v>67</v>
      </c>
      <c r="C968" s="38">
        <v>-3</v>
      </c>
      <c r="D968" s="39">
        <v>41915</v>
      </c>
      <c r="E968" s="40">
        <v>41761</v>
      </c>
      <c r="F968" s="41">
        <v>677</v>
      </c>
      <c r="G968" s="21">
        <v>101</v>
      </c>
      <c r="H968" s="36" t="s">
        <v>21</v>
      </c>
      <c r="I968" s="36" t="s">
        <v>36</v>
      </c>
      <c r="J968" s="36" t="str">
        <f t="shared" si="32"/>
        <v>🍃Leaves</v>
      </c>
      <c r="K968" s="36" t="s">
        <v>23</v>
      </c>
      <c r="L968" s="6" t="str">
        <f t="shared" si="31"/>
        <v>☕Tea</v>
      </c>
      <c r="M968" s="36" t="s">
        <v>32</v>
      </c>
      <c r="N968" s="36" t="s">
        <v>37</v>
      </c>
      <c r="O968" s="42">
        <v>47</v>
      </c>
      <c r="P968" s="42">
        <v>168</v>
      </c>
      <c r="Q968" s="36" t="s">
        <v>38</v>
      </c>
      <c r="R968" s="42">
        <v>40</v>
      </c>
      <c r="S968" s="42">
        <v>80</v>
      </c>
      <c r="T968" s="42">
        <v>50</v>
      </c>
      <c r="U968" s="37">
        <v>120</v>
      </c>
      <c r="V968" s="42">
        <v>54</v>
      </c>
      <c r="W968" s="36" t="s">
        <v>35</v>
      </c>
    </row>
    <row r="969" spans="1:23" x14ac:dyDescent="0.35">
      <c r="A969" s="36">
        <v>815</v>
      </c>
      <c r="B969" s="37">
        <v>76</v>
      </c>
      <c r="C969" s="38">
        <v>36</v>
      </c>
      <c r="D969" s="36" t="s">
        <v>386</v>
      </c>
      <c r="E969" s="40">
        <v>41762</v>
      </c>
      <c r="F969" s="41">
        <v>580</v>
      </c>
      <c r="G969" s="21">
        <v>111</v>
      </c>
      <c r="H969" s="36" t="s">
        <v>21</v>
      </c>
      <c r="I969" s="36" t="s">
        <v>22</v>
      </c>
      <c r="J969" s="36" t="str">
        <f t="shared" si="32"/>
        <v>🍃Leaves</v>
      </c>
      <c r="K969" s="36" t="s">
        <v>23</v>
      </c>
      <c r="L969" s="6" t="str">
        <f t="shared" si="31"/>
        <v>☕Tea</v>
      </c>
      <c r="M969" s="36" t="s">
        <v>32</v>
      </c>
      <c r="N969" s="36" t="s">
        <v>33</v>
      </c>
      <c r="O969" s="42">
        <v>116</v>
      </c>
      <c r="P969" s="42">
        <v>199</v>
      </c>
      <c r="Q969" s="36" t="s">
        <v>81</v>
      </c>
      <c r="R969" s="42">
        <v>50</v>
      </c>
      <c r="S969" s="42">
        <v>80</v>
      </c>
      <c r="T969" s="42">
        <v>80</v>
      </c>
      <c r="U969" s="37">
        <v>130</v>
      </c>
      <c r="V969" s="42">
        <v>33</v>
      </c>
      <c r="W969" s="36" t="s">
        <v>35</v>
      </c>
    </row>
    <row r="970" spans="1:23" x14ac:dyDescent="0.35">
      <c r="A970" s="36">
        <v>815</v>
      </c>
      <c r="B970" s="37">
        <v>72</v>
      </c>
      <c r="C970" s="38">
        <v>32</v>
      </c>
      <c r="D970" s="36" t="s">
        <v>387</v>
      </c>
      <c r="E970" s="40">
        <v>41763</v>
      </c>
      <c r="F970" s="41">
        <v>650</v>
      </c>
      <c r="G970" s="21">
        <v>110</v>
      </c>
      <c r="H970" s="36" t="s">
        <v>21</v>
      </c>
      <c r="I970" s="36" t="s">
        <v>22</v>
      </c>
      <c r="J970" s="36" t="str">
        <f t="shared" si="32"/>
        <v>🍃Leaves</v>
      </c>
      <c r="K970" s="36" t="s">
        <v>23</v>
      </c>
      <c r="L970" s="6" t="str">
        <f t="shared" si="31"/>
        <v>☕Tea</v>
      </c>
      <c r="M970" s="36" t="s">
        <v>32</v>
      </c>
      <c r="N970" s="36" t="s">
        <v>70</v>
      </c>
      <c r="O970" s="42">
        <v>82</v>
      </c>
      <c r="P970" s="42">
        <v>194</v>
      </c>
      <c r="Q970" s="36" t="s">
        <v>81</v>
      </c>
      <c r="R970" s="42">
        <v>50</v>
      </c>
      <c r="S970" s="42">
        <v>80</v>
      </c>
      <c r="T970" s="42">
        <v>50</v>
      </c>
      <c r="U970" s="37">
        <v>130</v>
      </c>
      <c r="V970" s="42">
        <v>55</v>
      </c>
      <c r="W970" s="36" t="s">
        <v>35</v>
      </c>
    </row>
    <row r="971" spans="1:23" x14ac:dyDescent="0.35">
      <c r="A971" s="36">
        <v>209</v>
      </c>
      <c r="B971" s="37">
        <v>75</v>
      </c>
      <c r="C971" s="38">
        <v>48</v>
      </c>
      <c r="D971" s="36" t="s">
        <v>396</v>
      </c>
      <c r="E971" s="40">
        <v>41764</v>
      </c>
      <c r="F971" s="41">
        <v>659</v>
      </c>
      <c r="G971" s="21">
        <v>114</v>
      </c>
      <c r="H971" s="36" t="s">
        <v>21</v>
      </c>
      <c r="I971" s="36" t="s">
        <v>36</v>
      </c>
      <c r="J971" s="36" t="str">
        <f t="shared" si="32"/>
        <v>🍃Leaves</v>
      </c>
      <c r="K971" s="36" t="s">
        <v>23</v>
      </c>
      <c r="L971" s="6" t="str">
        <f t="shared" si="31"/>
        <v>☕Tea</v>
      </c>
      <c r="M971" s="36" t="s">
        <v>32</v>
      </c>
      <c r="N971" s="36" t="s">
        <v>37</v>
      </c>
      <c r="O971" s="42">
        <v>88</v>
      </c>
      <c r="P971" s="42">
        <v>201</v>
      </c>
      <c r="Q971" s="36" t="s">
        <v>38</v>
      </c>
      <c r="R971" s="42">
        <v>50</v>
      </c>
      <c r="S971" s="42">
        <v>80</v>
      </c>
      <c r="T971" s="42">
        <v>40</v>
      </c>
      <c r="U971" s="37">
        <v>130</v>
      </c>
      <c r="V971" s="42">
        <v>55</v>
      </c>
      <c r="W971" s="36" t="s">
        <v>35</v>
      </c>
    </row>
    <row r="972" spans="1:23" x14ac:dyDescent="0.35">
      <c r="A972" s="36">
        <v>860</v>
      </c>
      <c r="B972" s="37">
        <v>54</v>
      </c>
      <c r="C972" s="38">
        <v>16</v>
      </c>
      <c r="D972" s="39">
        <v>41855</v>
      </c>
      <c r="E972" s="40">
        <v>41765</v>
      </c>
      <c r="F972" s="41">
        <v>885</v>
      </c>
      <c r="G972" s="21">
        <v>78</v>
      </c>
      <c r="H972" s="36" t="s">
        <v>39</v>
      </c>
      <c r="I972" s="36" t="s">
        <v>31</v>
      </c>
      <c r="J972" s="36" t="str">
        <f t="shared" si="32"/>
        <v>🍃Leaves</v>
      </c>
      <c r="K972" s="36" t="s">
        <v>23</v>
      </c>
      <c r="L972" s="6" t="str">
        <f t="shared" si="31"/>
        <v>☕Tea</v>
      </c>
      <c r="M972" s="36" t="s">
        <v>32</v>
      </c>
      <c r="N972" s="36" t="s">
        <v>33</v>
      </c>
      <c r="O972" s="42">
        <v>76</v>
      </c>
      <c r="P972" s="42">
        <v>141</v>
      </c>
      <c r="Q972" s="36" t="s">
        <v>44</v>
      </c>
      <c r="R972" s="42">
        <v>50</v>
      </c>
      <c r="S972" s="42">
        <v>80</v>
      </c>
      <c r="T972" s="42">
        <v>60</v>
      </c>
      <c r="U972" s="37">
        <v>130</v>
      </c>
      <c r="V972" s="42">
        <v>27</v>
      </c>
      <c r="W972" s="36" t="s">
        <v>35</v>
      </c>
    </row>
    <row r="973" spans="1:23" x14ac:dyDescent="0.35">
      <c r="A973" s="36">
        <v>708</v>
      </c>
      <c r="B973" s="37">
        <v>67</v>
      </c>
      <c r="C973" s="38">
        <v>30</v>
      </c>
      <c r="D973" s="39">
        <v>41916</v>
      </c>
      <c r="E973" s="40">
        <v>41766</v>
      </c>
      <c r="F973" s="41">
        <v>677</v>
      </c>
      <c r="G973" s="21">
        <v>101</v>
      </c>
      <c r="H973" s="36" t="s">
        <v>21</v>
      </c>
      <c r="I973" s="36" t="s">
        <v>22</v>
      </c>
      <c r="J973" s="36" t="str">
        <f t="shared" si="32"/>
        <v>🍃Leaves</v>
      </c>
      <c r="K973" s="36" t="s">
        <v>23</v>
      </c>
      <c r="L973" s="6" t="str">
        <f t="shared" si="31"/>
        <v>☕Tea</v>
      </c>
      <c r="M973" s="36" t="s">
        <v>32</v>
      </c>
      <c r="N973" s="36" t="s">
        <v>70</v>
      </c>
      <c r="O973" s="42">
        <v>70</v>
      </c>
      <c r="P973" s="42">
        <v>179</v>
      </c>
      <c r="Q973" s="36" t="s">
        <v>81</v>
      </c>
      <c r="R973" s="42">
        <v>50</v>
      </c>
      <c r="S973" s="42">
        <v>80</v>
      </c>
      <c r="T973" s="42">
        <v>40</v>
      </c>
      <c r="U973" s="37">
        <v>130</v>
      </c>
      <c r="V973" s="42">
        <v>54</v>
      </c>
      <c r="W973" s="36" t="s">
        <v>35</v>
      </c>
    </row>
    <row r="974" spans="1:23" x14ac:dyDescent="0.35">
      <c r="A974" s="36">
        <v>585</v>
      </c>
      <c r="B974" s="37">
        <v>54</v>
      </c>
      <c r="C974" s="38">
        <v>17</v>
      </c>
      <c r="D974" s="39">
        <v>41947</v>
      </c>
      <c r="E974" s="40">
        <v>41767</v>
      </c>
      <c r="F974" s="41">
        <v>601</v>
      </c>
      <c r="G974" s="21">
        <v>79</v>
      </c>
      <c r="H974" s="36" t="s">
        <v>21</v>
      </c>
      <c r="I974" s="36" t="s">
        <v>31</v>
      </c>
      <c r="J974" s="36" t="str">
        <f t="shared" si="32"/>
        <v>🍃Leaves</v>
      </c>
      <c r="K974" s="36" t="s">
        <v>23</v>
      </c>
      <c r="L974" s="6" t="str">
        <f t="shared" si="31"/>
        <v>☕Tea</v>
      </c>
      <c r="M974" s="36" t="s">
        <v>32</v>
      </c>
      <c r="N974" s="36" t="s">
        <v>37</v>
      </c>
      <c r="O974" s="42">
        <v>77</v>
      </c>
      <c r="P974" s="42">
        <v>142</v>
      </c>
      <c r="Q974" s="36" t="s">
        <v>277</v>
      </c>
      <c r="R974" s="42">
        <v>50</v>
      </c>
      <c r="S974" s="42">
        <v>80</v>
      </c>
      <c r="T974" s="42">
        <v>60</v>
      </c>
      <c r="U974" s="37">
        <v>130</v>
      </c>
      <c r="V974" s="42">
        <v>27</v>
      </c>
      <c r="W974" s="36" t="s">
        <v>35</v>
      </c>
    </row>
    <row r="975" spans="1:23" x14ac:dyDescent="0.35">
      <c r="A975" s="36">
        <v>510</v>
      </c>
      <c r="B975" s="37">
        <v>67</v>
      </c>
      <c r="C975" s="38">
        <v>20</v>
      </c>
      <c r="D975" s="39">
        <v>41977</v>
      </c>
      <c r="E975" s="40">
        <v>41768</v>
      </c>
      <c r="F975" s="41">
        <v>677</v>
      </c>
      <c r="G975" s="21">
        <v>101</v>
      </c>
      <c r="H975" s="36" t="s">
        <v>21</v>
      </c>
      <c r="I975" s="36" t="s">
        <v>36</v>
      </c>
      <c r="J975" s="36" t="str">
        <f t="shared" si="32"/>
        <v>🍃Leaves</v>
      </c>
      <c r="K975" s="36" t="s">
        <v>23</v>
      </c>
      <c r="L975" s="6" t="str">
        <f t="shared" si="31"/>
        <v>☕Tea</v>
      </c>
      <c r="M975" s="36" t="s">
        <v>32</v>
      </c>
      <c r="N975" s="36" t="s">
        <v>37</v>
      </c>
      <c r="O975" s="42">
        <v>70</v>
      </c>
      <c r="P975" s="42">
        <v>179</v>
      </c>
      <c r="Q975" s="36" t="s">
        <v>38</v>
      </c>
      <c r="R975" s="42">
        <v>40</v>
      </c>
      <c r="S975" s="42">
        <v>80</v>
      </c>
      <c r="T975" s="42">
        <v>50</v>
      </c>
      <c r="U975" s="37">
        <v>120</v>
      </c>
      <c r="V975" s="42">
        <v>54</v>
      </c>
      <c r="W975" s="36" t="s">
        <v>35</v>
      </c>
    </row>
    <row r="976" spans="1:23" x14ac:dyDescent="0.35">
      <c r="A976" s="36">
        <v>516</v>
      </c>
      <c r="B976" s="37">
        <v>108</v>
      </c>
      <c r="C976" s="38">
        <v>-25</v>
      </c>
      <c r="D976" s="36" t="s">
        <v>455</v>
      </c>
      <c r="E976" s="40">
        <v>41769</v>
      </c>
      <c r="F976" s="41">
        <v>971</v>
      </c>
      <c r="G976" s="21">
        <v>157</v>
      </c>
      <c r="H976" s="36" t="s">
        <v>21</v>
      </c>
      <c r="I976" s="36" t="s">
        <v>31</v>
      </c>
      <c r="J976" s="36" t="str">
        <f t="shared" si="32"/>
        <v>🍃Leaves</v>
      </c>
      <c r="K976" s="36" t="s">
        <v>23</v>
      </c>
      <c r="L976" s="6" t="str">
        <f t="shared" si="31"/>
        <v>☕Tea</v>
      </c>
      <c r="M976" s="36" t="s">
        <v>32</v>
      </c>
      <c r="N976" s="36" t="s">
        <v>33</v>
      </c>
      <c r="O976" s="42">
        <v>115</v>
      </c>
      <c r="P976" s="42">
        <v>265</v>
      </c>
      <c r="Q976" s="36" t="s">
        <v>277</v>
      </c>
      <c r="R976" s="42">
        <v>110</v>
      </c>
      <c r="S976" s="42">
        <v>170</v>
      </c>
      <c r="T976" s="42">
        <v>140</v>
      </c>
      <c r="U976" s="37">
        <v>280</v>
      </c>
      <c r="V976" s="42">
        <v>42</v>
      </c>
      <c r="W976" s="36" t="s">
        <v>35</v>
      </c>
    </row>
    <row r="977" spans="1:23" x14ac:dyDescent="0.35">
      <c r="A977" s="36">
        <v>716</v>
      </c>
      <c r="B977" s="37">
        <v>123</v>
      </c>
      <c r="C977" s="38">
        <v>-26</v>
      </c>
      <c r="D977" s="36" t="s">
        <v>456</v>
      </c>
      <c r="E977" s="40">
        <v>41770</v>
      </c>
      <c r="F977" s="41">
        <v>915</v>
      </c>
      <c r="G977" s="21">
        <v>179</v>
      </c>
      <c r="H977" s="36" t="s">
        <v>21</v>
      </c>
      <c r="I977" s="36" t="s">
        <v>31</v>
      </c>
      <c r="J977" s="36" t="str">
        <f t="shared" si="32"/>
        <v>🍃Leaves</v>
      </c>
      <c r="K977" s="36" t="s">
        <v>23</v>
      </c>
      <c r="L977" s="6" t="str">
        <f t="shared" si="31"/>
        <v>☕Tea</v>
      </c>
      <c r="M977" s="36" t="s">
        <v>32</v>
      </c>
      <c r="N977" s="36" t="s">
        <v>70</v>
      </c>
      <c r="O977" s="42">
        <v>134</v>
      </c>
      <c r="P977" s="42">
        <v>302</v>
      </c>
      <c r="Q977" s="36" t="s">
        <v>277</v>
      </c>
      <c r="R977" s="42">
        <v>130</v>
      </c>
      <c r="S977" s="42">
        <v>190</v>
      </c>
      <c r="T977" s="42">
        <v>160</v>
      </c>
      <c r="U977" s="37">
        <v>320</v>
      </c>
      <c r="V977" s="42">
        <v>45</v>
      </c>
      <c r="W977" s="36" t="s">
        <v>35</v>
      </c>
    </row>
    <row r="978" spans="1:23" x14ac:dyDescent="0.35">
      <c r="A978" s="36">
        <v>518</v>
      </c>
      <c r="B978" s="37">
        <v>76</v>
      </c>
      <c r="C978" s="38">
        <v>-22</v>
      </c>
      <c r="D978" s="36" t="s">
        <v>457</v>
      </c>
      <c r="E978" s="40">
        <v>41771</v>
      </c>
      <c r="F978" s="41">
        <v>580</v>
      </c>
      <c r="G978" s="21">
        <v>111</v>
      </c>
      <c r="H978" s="36" t="s">
        <v>21</v>
      </c>
      <c r="I978" s="36" t="s">
        <v>31</v>
      </c>
      <c r="J978" s="36" t="str">
        <f t="shared" si="32"/>
        <v>🍃Leaves</v>
      </c>
      <c r="K978" s="36" t="s">
        <v>23</v>
      </c>
      <c r="L978" s="6" t="str">
        <f t="shared" si="31"/>
        <v>☕Tea</v>
      </c>
      <c r="M978" s="36" t="s">
        <v>32</v>
      </c>
      <c r="N978" s="36" t="s">
        <v>37</v>
      </c>
      <c r="O978" s="42">
        <v>78</v>
      </c>
      <c r="P978" s="42">
        <v>187</v>
      </c>
      <c r="Q978" s="36" t="s">
        <v>277</v>
      </c>
      <c r="R978" s="42">
        <v>80</v>
      </c>
      <c r="S978" s="42">
        <v>120</v>
      </c>
      <c r="T978" s="42">
        <v>100</v>
      </c>
      <c r="U978" s="37">
        <v>200</v>
      </c>
      <c r="V978" s="42">
        <v>33</v>
      </c>
      <c r="W978" s="36" t="s">
        <v>35</v>
      </c>
    </row>
    <row r="979" spans="1:23" x14ac:dyDescent="0.35">
      <c r="A979" s="36">
        <v>518</v>
      </c>
      <c r="B979" s="37">
        <v>81</v>
      </c>
      <c r="C979" s="38">
        <v>-6</v>
      </c>
      <c r="D979" s="36" t="s">
        <v>470</v>
      </c>
      <c r="E979" s="40">
        <v>41772</v>
      </c>
      <c r="F979" s="41">
        <v>984</v>
      </c>
      <c r="G979" s="21">
        <v>117</v>
      </c>
      <c r="H979" s="36" t="s">
        <v>21</v>
      </c>
      <c r="I979" s="36" t="s">
        <v>31</v>
      </c>
      <c r="J979" s="36" t="str">
        <f t="shared" si="32"/>
        <v>🍃Leaves</v>
      </c>
      <c r="K979" s="36" t="s">
        <v>23</v>
      </c>
      <c r="L979" s="6" t="str">
        <f t="shared" si="31"/>
        <v>☕Tea</v>
      </c>
      <c r="M979" s="36" t="s">
        <v>32</v>
      </c>
      <c r="N979" s="36" t="s">
        <v>33</v>
      </c>
      <c r="O979" s="42">
        <v>84</v>
      </c>
      <c r="P979" s="42">
        <v>198</v>
      </c>
      <c r="Q979" s="36" t="s">
        <v>277</v>
      </c>
      <c r="R979" s="42">
        <v>80</v>
      </c>
      <c r="S979" s="42">
        <v>120</v>
      </c>
      <c r="T979" s="42">
        <v>90</v>
      </c>
      <c r="U979" s="37">
        <v>200</v>
      </c>
      <c r="V979" s="42">
        <v>33</v>
      </c>
      <c r="W979" s="36" t="s">
        <v>35</v>
      </c>
    </row>
    <row r="980" spans="1:23" x14ac:dyDescent="0.35">
      <c r="A980" s="36">
        <v>315</v>
      </c>
      <c r="B980" s="37">
        <v>118</v>
      </c>
      <c r="C980" s="38">
        <v>-3</v>
      </c>
      <c r="D980" s="36" t="s">
        <v>471</v>
      </c>
      <c r="E980" s="40">
        <v>41773</v>
      </c>
      <c r="F980" s="41">
        <v>930</v>
      </c>
      <c r="G980" s="21">
        <v>172</v>
      </c>
      <c r="H980" s="36" t="s">
        <v>21</v>
      </c>
      <c r="I980" s="36" t="s">
        <v>31</v>
      </c>
      <c r="J980" s="36" t="str">
        <f t="shared" si="32"/>
        <v>🍃Leaves</v>
      </c>
      <c r="K980" s="36" t="s">
        <v>23</v>
      </c>
      <c r="L980" s="6" t="str">
        <f t="shared" si="31"/>
        <v>☕Tea</v>
      </c>
      <c r="M980" s="36" t="s">
        <v>32</v>
      </c>
      <c r="N980" s="36" t="s">
        <v>70</v>
      </c>
      <c r="O980" s="42">
        <v>127</v>
      </c>
      <c r="P980" s="42">
        <v>290</v>
      </c>
      <c r="Q980" s="36" t="s">
        <v>277</v>
      </c>
      <c r="R980" s="42">
        <v>120</v>
      </c>
      <c r="S980" s="42">
        <v>170</v>
      </c>
      <c r="T980" s="42">
        <v>130</v>
      </c>
      <c r="U980" s="37">
        <v>290</v>
      </c>
      <c r="V980" s="42">
        <v>45</v>
      </c>
      <c r="W980" s="36" t="s">
        <v>35</v>
      </c>
    </row>
    <row r="981" spans="1:23" x14ac:dyDescent="0.35">
      <c r="A981" s="36">
        <v>716</v>
      </c>
      <c r="B981" s="37">
        <v>86</v>
      </c>
      <c r="C981" s="38">
        <v>-1</v>
      </c>
      <c r="D981" s="39">
        <v>41951</v>
      </c>
      <c r="E981" s="40">
        <v>41774</v>
      </c>
      <c r="F981" s="41">
        <v>1003</v>
      </c>
      <c r="G981" s="21">
        <v>124</v>
      </c>
      <c r="H981" s="36" t="s">
        <v>21</v>
      </c>
      <c r="I981" s="36" t="s">
        <v>31</v>
      </c>
      <c r="J981" s="36" t="str">
        <f t="shared" si="32"/>
        <v>🍃Leaves</v>
      </c>
      <c r="K981" s="36" t="s">
        <v>23</v>
      </c>
      <c r="L981" s="6" t="str">
        <f t="shared" si="31"/>
        <v>☕Tea</v>
      </c>
      <c r="M981" s="36" t="s">
        <v>32</v>
      </c>
      <c r="N981" s="36" t="s">
        <v>33</v>
      </c>
      <c r="O981" s="42">
        <v>89</v>
      </c>
      <c r="P981" s="42">
        <v>210</v>
      </c>
      <c r="Q981" s="36" t="s">
        <v>277</v>
      </c>
      <c r="R981" s="42">
        <v>90</v>
      </c>
      <c r="S981" s="42">
        <v>120</v>
      </c>
      <c r="T981" s="42">
        <v>90</v>
      </c>
      <c r="U981" s="37">
        <v>210</v>
      </c>
      <c r="V981" s="42">
        <v>35</v>
      </c>
      <c r="W981" s="36" t="s">
        <v>35</v>
      </c>
    </row>
    <row r="982" spans="1:23" x14ac:dyDescent="0.35">
      <c r="A982" s="36">
        <v>718</v>
      </c>
      <c r="B982" s="37">
        <v>123</v>
      </c>
      <c r="C982" s="38">
        <v>-17</v>
      </c>
      <c r="D982" s="39">
        <v>41981</v>
      </c>
      <c r="E982" s="40">
        <v>41775</v>
      </c>
      <c r="F982" s="41">
        <v>959</v>
      </c>
      <c r="G982" s="21">
        <v>179</v>
      </c>
      <c r="H982" s="36" t="s">
        <v>21</v>
      </c>
      <c r="I982" s="36" t="s">
        <v>31</v>
      </c>
      <c r="J982" s="36" t="str">
        <f t="shared" si="32"/>
        <v>🍃Leaves</v>
      </c>
      <c r="K982" s="36" t="s">
        <v>23</v>
      </c>
      <c r="L982" s="6" t="str">
        <f t="shared" si="31"/>
        <v>☕Tea</v>
      </c>
      <c r="M982" s="36" t="s">
        <v>32</v>
      </c>
      <c r="N982" s="36" t="s">
        <v>70</v>
      </c>
      <c r="O982" s="42">
        <v>133</v>
      </c>
      <c r="P982" s="42">
        <v>302</v>
      </c>
      <c r="Q982" s="36" t="s">
        <v>277</v>
      </c>
      <c r="R982" s="42">
        <v>120</v>
      </c>
      <c r="S982" s="42">
        <v>190</v>
      </c>
      <c r="T982" s="42">
        <v>150</v>
      </c>
      <c r="U982" s="37">
        <v>310</v>
      </c>
      <c r="V982" s="42">
        <v>46</v>
      </c>
      <c r="W982" s="36" t="s">
        <v>35</v>
      </c>
    </row>
    <row r="983" spans="1:23" x14ac:dyDescent="0.35">
      <c r="A983" s="36">
        <v>585</v>
      </c>
      <c r="B983" s="37">
        <v>108</v>
      </c>
      <c r="C983" s="38">
        <v>31</v>
      </c>
      <c r="D983" s="36" t="s">
        <v>485</v>
      </c>
      <c r="E983" s="40">
        <v>41776</v>
      </c>
      <c r="F983" s="41">
        <v>971</v>
      </c>
      <c r="G983" s="21">
        <v>157</v>
      </c>
      <c r="H983" s="36" t="s">
        <v>21</v>
      </c>
      <c r="I983" s="36" t="s">
        <v>31</v>
      </c>
      <c r="J983" s="36" t="str">
        <f t="shared" si="32"/>
        <v>🍃Leaves</v>
      </c>
      <c r="K983" s="36" t="s">
        <v>23</v>
      </c>
      <c r="L983" s="6" t="str">
        <f t="shared" si="31"/>
        <v>☕Tea</v>
      </c>
      <c r="M983" s="36" t="s">
        <v>32</v>
      </c>
      <c r="N983" s="36" t="s">
        <v>33</v>
      </c>
      <c r="O983" s="42">
        <v>171</v>
      </c>
      <c r="P983" s="42">
        <v>282</v>
      </c>
      <c r="Q983" s="36" t="s">
        <v>277</v>
      </c>
      <c r="R983" s="42">
        <v>110</v>
      </c>
      <c r="S983" s="42">
        <v>170</v>
      </c>
      <c r="T983" s="42">
        <v>140</v>
      </c>
      <c r="U983" s="37">
        <v>280</v>
      </c>
      <c r="V983" s="42">
        <v>42</v>
      </c>
      <c r="W983" s="36" t="s">
        <v>35</v>
      </c>
    </row>
    <row r="984" spans="1:23" x14ac:dyDescent="0.35">
      <c r="A984" s="36">
        <v>718</v>
      </c>
      <c r="B984" s="37">
        <v>123</v>
      </c>
      <c r="C984" s="38">
        <v>39</v>
      </c>
      <c r="D984" s="36" t="s">
        <v>486</v>
      </c>
      <c r="E984" s="40">
        <v>41777</v>
      </c>
      <c r="F984" s="41">
        <v>915</v>
      </c>
      <c r="G984" s="21">
        <v>179</v>
      </c>
      <c r="H984" s="36" t="s">
        <v>21</v>
      </c>
      <c r="I984" s="36" t="s">
        <v>31</v>
      </c>
      <c r="J984" s="36" t="str">
        <f t="shared" si="32"/>
        <v>🍃Leaves</v>
      </c>
      <c r="K984" s="36" t="s">
        <v>23</v>
      </c>
      <c r="L984" s="6" t="str">
        <f t="shared" si="31"/>
        <v>☕Tea</v>
      </c>
      <c r="M984" s="36" t="s">
        <v>32</v>
      </c>
      <c r="N984" s="36" t="s">
        <v>70</v>
      </c>
      <c r="O984" s="42">
        <v>199</v>
      </c>
      <c r="P984" s="42">
        <v>322</v>
      </c>
      <c r="Q984" s="36" t="s">
        <v>277</v>
      </c>
      <c r="R984" s="42">
        <v>130</v>
      </c>
      <c r="S984" s="42">
        <v>190</v>
      </c>
      <c r="T984" s="42">
        <v>160</v>
      </c>
      <c r="U984" s="37">
        <v>320</v>
      </c>
      <c r="V984" s="42">
        <v>45</v>
      </c>
      <c r="W984" s="36" t="s">
        <v>35</v>
      </c>
    </row>
    <row r="985" spans="1:23" x14ac:dyDescent="0.35">
      <c r="A985" s="36">
        <v>607</v>
      </c>
      <c r="B985" s="37">
        <v>76</v>
      </c>
      <c r="C985" s="38">
        <v>16</v>
      </c>
      <c r="D985" s="36" t="s">
        <v>487</v>
      </c>
      <c r="E985" s="40">
        <v>41778</v>
      </c>
      <c r="F985" s="41">
        <v>580</v>
      </c>
      <c r="G985" s="21">
        <v>111</v>
      </c>
      <c r="H985" s="36" t="s">
        <v>21</v>
      </c>
      <c r="I985" s="36" t="s">
        <v>31</v>
      </c>
      <c r="J985" s="36" t="str">
        <f t="shared" si="32"/>
        <v>🍃Leaves</v>
      </c>
      <c r="K985" s="36" t="s">
        <v>23</v>
      </c>
      <c r="L985" s="6" t="str">
        <f t="shared" si="31"/>
        <v>☕Tea</v>
      </c>
      <c r="M985" s="36" t="s">
        <v>32</v>
      </c>
      <c r="N985" s="36" t="s">
        <v>37</v>
      </c>
      <c r="O985" s="42">
        <v>116</v>
      </c>
      <c r="P985" s="42">
        <v>199</v>
      </c>
      <c r="Q985" s="36" t="s">
        <v>277</v>
      </c>
      <c r="R985" s="42">
        <v>80</v>
      </c>
      <c r="S985" s="42">
        <v>120</v>
      </c>
      <c r="T985" s="42">
        <v>100</v>
      </c>
      <c r="U985" s="37">
        <v>200</v>
      </c>
      <c r="V985" s="42">
        <v>33</v>
      </c>
      <c r="W985" s="36" t="s">
        <v>35</v>
      </c>
    </row>
    <row r="986" spans="1:23" x14ac:dyDescent="0.35">
      <c r="A986" s="36">
        <v>516</v>
      </c>
      <c r="B986" s="37">
        <v>81</v>
      </c>
      <c r="C986" s="38">
        <v>35</v>
      </c>
      <c r="D986" s="39">
        <v>41891</v>
      </c>
      <c r="E986" s="40">
        <v>41779</v>
      </c>
      <c r="F986" s="41">
        <v>984</v>
      </c>
      <c r="G986" s="21">
        <v>117</v>
      </c>
      <c r="H986" s="36" t="s">
        <v>21</v>
      </c>
      <c r="I986" s="36" t="s">
        <v>31</v>
      </c>
      <c r="J986" s="36" t="str">
        <f t="shared" si="32"/>
        <v>🍃Leaves</v>
      </c>
      <c r="K986" s="36" t="s">
        <v>23</v>
      </c>
      <c r="L986" s="6" t="str">
        <f t="shared" si="31"/>
        <v>☕Tea</v>
      </c>
      <c r="M986" s="36" t="s">
        <v>32</v>
      </c>
      <c r="N986" s="36" t="s">
        <v>33</v>
      </c>
      <c r="O986" s="42">
        <v>125</v>
      </c>
      <c r="P986" s="42">
        <v>211</v>
      </c>
      <c r="Q986" s="36" t="s">
        <v>277</v>
      </c>
      <c r="R986" s="42">
        <v>80</v>
      </c>
      <c r="S986" s="42">
        <v>120</v>
      </c>
      <c r="T986" s="42">
        <v>90</v>
      </c>
      <c r="U986" s="37">
        <v>200</v>
      </c>
      <c r="V986" s="42">
        <v>33</v>
      </c>
      <c r="W986" s="36" t="s">
        <v>35</v>
      </c>
    </row>
    <row r="987" spans="1:23" x14ac:dyDescent="0.35">
      <c r="A987" s="36">
        <v>914</v>
      </c>
      <c r="B987" s="37">
        <v>118</v>
      </c>
      <c r="C987" s="38">
        <v>58</v>
      </c>
      <c r="D987" s="39">
        <v>41921</v>
      </c>
      <c r="E987" s="40">
        <v>41780</v>
      </c>
      <c r="F987" s="41">
        <v>930</v>
      </c>
      <c r="G987" s="21">
        <v>172</v>
      </c>
      <c r="H987" s="36" t="s">
        <v>21</v>
      </c>
      <c r="I987" s="36" t="s">
        <v>31</v>
      </c>
      <c r="J987" s="36" t="str">
        <f t="shared" si="32"/>
        <v>🍃Leaves</v>
      </c>
      <c r="K987" s="36" t="s">
        <v>23</v>
      </c>
      <c r="L987" s="6" t="str">
        <f t="shared" si="31"/>
        <v>☕Tea</v>
      </c>
      <c r="M987" s="36" t="s">
        <v>32</v>
      </c>
      <c r="N987" s="36" t="s">
        <v>70</v>
      </c>
      <c r="O987" s="42">
        <v>188</v>
      </c>
      <c r="P987" s="42">
        <v>309</v>
      </c>
      <c r="Q987" s="36" t="s">
        <v>277</v>
      </c>
      <c r="R987" s="42">
        <v>120</v>
      </c>
      <c r="S987" s="42">
        <v>170</v>
      </c>
      <c r="T987" s="42">
        <v>130</v>
      </c>
      <c r="U987" s="37">
        <v>290</v>
      </c>
      <c r="V987" s="42">
        <v>45</v>
      </c>
      <c r="W987" s="36" t="s">
        <v>35</v>
      </c>
    </row>
    <row r="988" spans="1:23" x14ac:dyDescent="0.35">
      <c r="A988" s="36">
        <v>718</v>
      </c>
      <c r="B988" s="37">
        <v>86</v>
      </c>
      <c r="C988" s="38">
        <v>42</v>
      </c>
      <c r="D988" s="36" t="s">
        <v>501</v>
      </c>
      <c r="E988" s="40">
        <v>41781</v>
      </c>
      <c r="F988" s="41">
        <v>1003</v>
      </c>
      <c r="G988" s="21">
        <v>124</v>
      </c>
      <c r="H988" s="36" t="s">
        <v>21</v>
      </c>
      <c r="I988" s="36" t="s">
        <v>31</v>
      </c>
      <c r="J988" s="36" t="str">
        <f t="shared" si="32"/>
        <v>🍃Leaves</v>
      </c>
      <c r="K988" s="36" t="s">
        <v>23</v>
      </c>
      <c r="L988" s="6" t="str">
        <f t="shared" si="31"/>
        <v>☕Tea</v>
      </c>
      <c r="M988" s="36" t="s">
        <v>32</v>
      </c>
      <c r="N988" s="36" t="s">
        <v>33</v>
      </c>
      <c r="O988" s="42">
        <v>132</v>
      </c>
      <c r="P988" s="42">
        <v>224</v>
      </c>
      <c r="Q988" s="36" t="s">
        <v>277</v>
      </c>
      <c r="R988" s="42">
        <v>90</v>
      </c>
      <c r="S988" s="42">
        <v>120</v>
      </c>
      <c r="T988" s="42">
        <v>90</v>
      </c>
      <c r="U988" s="37">
        <v>210</v>
      </c>
      <c r="V988" s="42">
        <v>35</v>
      </c>
      <c r="W988" s="36" t="s">
        <v>35</v>
      </c>
    </row>
    <row r="989" spans="1:23" x14ac:dyDescent="0.35">
      <c r="A989" s="36">
        <v>518</v>
      </c>
      <c r="B989" s="37">
        <v>123</v>
      </c>
      <c r="C989" s="38">
        <v>47</v>
      </c>
      <c r="D989" s="36" t="s">
        <v>502</v>
      </c>
      <c r="E989" s="40">
        <v>41782</v>
      </c>
      <c r="F989" s="41">
        <v>959</v>
      </c>
      <c r="G989" s="21">
        <v>179</v>
      </c>
      <c r="H989" s="36" t="s">
        <v>21</v>
      </c>
      <c r="I989" s="36" t="s">
        <v>31</v>
      </c>
      <c r="J989" s="36" t="str">
        <f t="shared" si="32"/>
        <v>🍃Leaves</v>
      </c>
      <c r="K989" s="36" t="s">
        <v>23</v>
      </c>
      <c r="L989" s="6" t="str">
        <f t="shared" si="31"/>
        <v>☕Tea</v>
      </c>
      <c r="M989" s="36" t="s">
        <v>32</v>
      </c>
      <c r="N989" s="36" t="s">
        <v>70</v>
      </c>
      <c r="O989" s="42">
        <v>197</v>
      </c>
      <c r="P989" s="42">
        <v>322</v>
      </c>
      <c r="Q989" s="36" t="s">
        <v>277</v>
      </c>
      <c r="R989" s="42">
        <v>120</v>
      </c>
      <c r="S989" s="42">
        <v>190</v>
      </c>
      <c r="T989" s="42">
        <v>150</v>
      </c>
      <c r="U989" s="37">
        <v>310</v>
      </c>
      <c r="V989" s="42">
        <v>46</v>
      </c>
      <c r="W989" s="36" t="s">
        <v>35</v>
      </c>
    </row>
    <row r="990" spans="1:23" x14ac:dyDescent="0.35">
      <c r="A990" s="36">
        <v>234</v>
      </c>
      <c r="B990" s="37">
        <v>82</v>
      </c>
      <c r="C990" s="38">
        <v>5</v>
      </c>
      <c r="D990" s="39">
        <v>41830</v>
      </c>
      <c r="E990" s="40">
        <v>41783</v>
      </c>
      <c r="F990" s="41">
        <v>788</v>
      </c>
      <c r="G990" s="21">
        <v>123</v>
      </c>
      <c r="H990" s="36" t="s">
        <v>21</v>
      </c>
      <c r="I990" s="36" t="s">
        <v>22</v>
      </c>
      <c r="J990" s="36" t="str">
        <f t="shared" si="32"/>
        <v>🍃Leaves</v>
      </c>
      <c r="K990" s="36" t="s">
        <v>23</v>
      </c>
      <c r="L990" s="6" t="str">
        <f t="shared" si="31"/>
        <v>☕Tea</v>
      </c>
      <c r="M990" s="36" t="s">
        <v>32</v>
      </c>
      <c r="N990" s="36" t="s">
        <v>33</v>
      </c>
      <c r="O990" s="42">
        <v>65</v>
      </c>
      <c r="P990" s="42">
        <v>205</v>
      </c>
      <c r="Q990" s="36" t="s">
        <v>156</v>
      </c>
      <c r="R990" s="42">
        <v>50</v>
      </c>
      <c r="S990" s="42">
        <v>90</v>
      </c>
      <c r="T990" s="42">
        <v>60</v>
      </c>
      <c r="U990" s="37">
        <v>140</v>
      </c>
      <c r="V990" s="42">
        <v>58</v>
      </c>
      <c r="W990" s="36" t="s">
        <v>35</v>
      </c>
    </row>
    <row r="991" spans="1:23" x14ac:dyDescent="0.35">
      <c r="A991" s="36">
        <v>614</v>
      </c>
      <c r="B991" s="37">
        <v>91</v>
      </c>
      <c r="C991" s="38">
        <v>-4</v>
      </c>
      <c r="D991" s="39">
        <v>41861</v>
      </c>
      <c r="E991" s="40">
        <v>41784</v>
      </c>
      <c r="F991" s="41">
        <v>656</v>
      </c>
      <c r="G991" s="21">
        <v>127</v>
      </c>
      <c r="H991" s="36" t="s">
        <v>21</v>
      </c>
      <c r="I991" s="36" t="s">
        <v>22</v>
      </c>
      <c r="J991" s="36" t="str">
        <f t="shared" si="32"/>
        <v>🍃Leaves</v>
      </c>
      <c r="K991" s="36" t="s">
        <v>23</v>
      </c>
      <c r="L991" s="6" t="str">
        <f t="shared" si="31"/>
        <v>☕Tea</v>
      </c>
      <c r="M991" s="36" t="s">
        <v>32</v>
      </c>
      <c r="N991" s="36" t="s">
        <v>70</v>
      </c>
      <c r="O991" s="42">
        <v>76</v>
      </c>
      <c r="P991" s="42">
        <v>218</v>
      </c>
      <c r="Q991" s="36" t="s">
        <v>156</v>
      </c>
      <c r="R991" s="42">
        <v>50</v>
      </c>
      <c r="S991" s="42">
        <v>100</v>
      </c>
      <c r="T991" s="42">
        <v>80</v>
      </c>
      <c r="U991" s="37">
        <v>150</v>
      </c>
      <c r="V991" s="42">
        <v>51</v>
      </c>
      <c r="W991" s="36" t="s">
        <v>35</v>
      </c>
    </row>
    <row r="992" spans="1:23" x14ac:dyDescent="0.35">
      <c r="A992" s="36">
        <v>720</v>
      </c>
      <c r="B992" s="37">
        <v>90</v>
      </c>
      <c r="C992" s="38">
        <v>-6</v>
      </c>
      <c r="D992" s="39">
        <v>41892</v>
      </c>
      <c r="E992" s="40">
        <v>41785</v>
      </c>
      <c r="F992" s="41">
        <v>572</v>
      </c>
      <c r="G992" s="21">
        <v>115</v>
      </c>
      <c r="H992" s="36" t="s">
        <v>21</v>
      </c>
      <c r="I992" s="36" t="s">
        <v>22</v>
      </c>
      <c r="J992" s="36" t="str">
        <f t="shared" si="32"/>
        <v>🍃Leaves</v>
      </c>
      <c r="K992" s="36" t="s">
        <v>23</v>
      </c>
      <c r="L992" s="6" t="str">
        <f t="shared" si="31"/>
        <v>☕Tea</v>
      </c>
      <c r="M992" s="36" t="s">
        <v>32</v>
      </c>
      <c r="N992" s="36" t="s">
        <v>37</v>
      </c>
      <c r="O992" s="42">
        <v>74</v>
      </c>
      <c r="P992" s="42">
        <v>205</v>
      </c>
      <c r="Q992" s="36" t="s">
        <v>26</v>
      </c>
      <c r="R992" s="42">
        <v>50</v>
      </c>
      <c r="S992" s="42">
        <v>90</v>
      </c>
      <c r="T992" s="42">
        <v>80</v>
      </c>
      <c r="U992" s="37">
        <v>140</v>
      </c>
      <c r="V992" s="42">
        <v>41</v>
      </c>
      <c r="W992" s="36" t="s">
        <v>35</v>
      </c>
    </row>
    <row r="993" spans="1:23" x14ac:dyDescent="0.35">
      <c r="A993" s="36">
        <v>563</v>
      </c>
      <c r="B993" s="37">
        <v>239</v>
      </c>
      <c r="C993" s="38">
        <v>39</v>
      </c>
      <c r="D993" s="36" t="s">
        <v>516</v>
      </c>
      <c r="E993" s="40">
        <v>41786</v>
      </c>
      <c r="F993" s="41">
        <v>1755</v>
      </c>
      <c r="G993" s="21">
        <v>239</v>
      </c>
      <c r="H993" s="36" t="s">
        <v>39</v>
      </c>
      <c r="I993" s="36" t="s">
        <v>22</v>
      </c>
      <c r="J993" s="36" t="str">
        <f t="shared" si="32"/>
        <v>🍃Leaves</v>
      </c>
      <c r="K993" s="36" t="s">
        <v>23</v>
      </c>
      <c r="L993" s="6" t="str">
        <f t="shared" si="31"/>
        <v>☕Tea</v>
      </c>
      <c r="M993" s="36" t="s">
        <v>32</v>
      </c>
      <c r="N993" s="36" t="s">
        <v>33</v>
      </c>
      <c r="O993" s="42">
        <v>149</v>
      </c>
      <c r="P993" s="42">
        <v>478</v>
      </c>
      <c r="Q993" s="36" t="s">
        <v>43</v>
      </c>
      <c r="R993" s="42">
        <v>170</v>
      </c>
      <c r="S993" s="42">
        <v>170</v>
      </c>
      <c r="T993" s="42">
        <v>110</v>
      </c>
      <c r="U993" s="37">
        <v>340</v>
      </c>
      <c r="V993" s="42">
        <v>90</v>
      </c>
      <c r="W993" s="36" t="s">
        <v>35</v>
      </c>
    </row>
    <row r="994" spans="1:23" x14ac:dyDescent="0.35">
      <c r="A994" s="36">
        <v>563</v>
      </c>
      <c r="B994" s="37">
        <v>255</v>
      </c>
      <c r="C994" s="38">
        <v>53</v>
      </c>
      <c r="D994" s="36" t="s">
        <v>517</v>
      </c>
      <c r="E994" s="40">
        <v>41787</v>
      </c>
      <c r="F994" s="41">
        <v>1756</v>
      </c>
      <c r="G994" s="21">
        <v>312</v>
      </c>
      <c r="H994" s="36" t="s">
        <v>39</v>
      </c>
      <c r="I994" s="36" t="s">
        <v>22</v>
      </c>
      <c r="J994" s="36" t="str">
        <f t="shared" si="32"/>
        <v>🍃Leaves</v>
      </c>
      <c r="K994" s="36" t="s">
        <v>23</v>
      </c>
      <c r="L994" s="6" t="str">
        <f t="shared" si="31"/>
        <v>☕Tea</v>
      </c>
      <c r="M994" s="36" t="s">
        <v>32</v>
      </c>
      <c r="N994" s="36" t="s">
        <v>70</v>
      </c>
      <c r="O994" s="42">
        <v>183</v>
      </c>
      <c r="P994" s="42">
        <v>567</v>
      </c>
      <c r="Q994" s="36" t="s">
        <v>43</v>
      </c>
      <c r="R994" s="42">
        <v>170</v>
      </c>
      <c r="S994" s="42">
        <v>230</v>
      </c>
      <c r="T994" s="42">
        <v>130</v>
      </c>
      <c r="U994" s="37">
        <v>400</v>
      </c>
      <c r="V994" s="42">
        <v>129</v>
      </c>
      <c r="W994" s="36" t="s">
        <v>35</v>
      </c>
    </row>
    <row r="995" spans="1:23" x14ac:dyDescent="0.35">
      <c r="A995" s="36">
        <v>417</v>
      </c>
      <c r="B995" s="37">
        <v>25</v>
      </c>
      <c r="C995" s="38">
        <v>-11</v>
      </c>
      <c r="D995" s="36" t="s">
        <v>518</v>
      </c>
      <c r="E995" s="40">
        <v>41788</v>
      </c>
      <c r="F995" s="41">
        <v>209</v>
      </c>
      <c r="G995" s="21">
        <v>31</v>
      </c>
      <c r="H995" s="36" t="s">
        <v>39</v>
      </c>
      <c r="I995" s="36" t="s">
        <v>22</v>
      </c>
      <c r="J995" s="36" t="str">
        <f t="shared" si="32"/>
        <v>🍃Leaves</v>
      </c>
      <c r="K995" s="36" t="s">
        <v>23</v>
      </c>
      <c r="L995" s="6" t="str">
        <f t="shared" si="31"/>
        <v>☕Tea</v>
      </c>
      <c r="M995" s="36" t="s">
        <v>32</v>
      </c>
      <c r="N995" s="36" t="s">
        <v>70</v>
      </c>
      <c r="O995" s="42">
        <v>-11</v>
      </c>
      <c r="P995" s="42">
        <v>56</v>
      </c>
      <c r="Q995" s="36" t="s">
        <v>62</v>
      </c>
      <c r="R995" s="42">
        <v>10</v>
      </c>
      <c r="S995" s="42">
        <v>20</v>
      </c>
      <c r="T995" s="42">
        <v>0</v>
      </c>
      <c r="U995" s="37">
        <v>30</v>
      </c>
      <c r="V995" s="42">
        <v>42</v>
      </c>
      <c r="W995" s="36" t="s">
        <v>35</v>
      </c>
    </row>
    <row r="996" spans="1:23" x14ac:dyDescent="0.35">
      <c r="A996" s="36">
        <v>330</v>
      </c>
      <c r="B996" s="37">
        <v>78</v>
      </c>
      <c r="C996" s="38">
        <v>2</v>
      </c>
      <c r="D996" s="39">
        <v>41709</v>
      </c>
      <c r="E996" s="40">
        <v>41789</v>
      </c>
      <c r="F996" s="41">
        <v>798</v>
      </c>
      <c r="G996" s="21">
        <v>119</v>
      </c>
      <c r="H996" s="36" t="s">
        <v>21</v>
      </c>
      <c r="I996" s="36" t="s">
        <v>22</v>
      </c>
      <c r="J996" s="36" t="str">
        <f t="shared" si="32"/>
        <v>🍃Leaves</v>
      </c>
      <c r="K996" s="36" t="s">
        <v>23</v>
      </c>
      <c r="L996" s="6" t="str">
        <f t="shared" si="31"/>
        <v>☕Tea</v>
      </c>
      <c r="M996" s="36" t="s">
        <v>32</v>
      </c>
      <c r="N996" s="36" t="s">
        <v>33</v>
      </c>
      <c r="O996" s="42">
        <v>62</v>
      </c>
      <c r="P996" s="42">
        <v>197</v>
      </c>
      <c r="Q996" s="36" t="s">
        <v>156</v>
      </c>
      <c r="R996" s="42">
        <v>60</v>
      </c>
      <c r="S996" s="42">
        <v>100</v>
      </c>
      <c r="T996" s="42">
        <v>60</v>
      </c>
      <c r="U996" s="37">
        <v>160</v>
      </c>
      <c r="V996" s="42">
        <v>57</v>
      </c>
      <c r="W996" s="36" t="s">
        <v>35</v>
      </c>
    </row>
    <row r="997" spans="1:23" x14ac:dyDescent="0.35">
      <c r="A997" s="36">
        <v>630</v>
      </c>
      <c r="B997" s="37">
        <v>75</v>
      </c>
      <c r="C997" s="38">
        <v>9</v>
      </c>
      <c r="D997" s="39">
        <v>41740</v>
      </c>
      <c r="E997" s="40">
        <v>41790</v>
      </c>
      <c r="F997" s="41">
        <v>659</v>
      </c>
      <c r="G997" s="21">
        <v>114</v>
      </c>
      <c r="H997" s="36" t="s">
        <v>21</v>
      </c>
      <c r="I997" s="36" t="s">
        <v>22</v>
      </c>
      <c r="J997" s="36" t="str">
        <f t="shared" si="32"/>
        <v>🍃Leaves</v>
      </c>
      <c r="K997" s="36" t="s">
        <v>23</v>
      </c>
      <c r="L997" s="6" t="str">
        <f t="shared" si="31"/>
        <v>☕Tea</v>
      </c>
      <c r="M997" s="36" t="s">
        <v>32</v>
      </c>
      <c r="N997" s="36" t="s">
        <v>70</v>
      </c>
      <c r="O997" s="42">
        <v>59</v>
      </c>
      <c r="P997" s="42">
        <v>189</v>
      </c>
      <c r="Q997" s="36" t="s">
        <v>81</v>
      </c>
      <c r="R997" s="42">
        <v>60</v>
      </c>
      <c r="S997" s="42">
        <v>90</v>
      </c>
      <c r="T997" s="42">
        <v>50</v>
      </c>
      <c r="U997" s="37">
        <v>150</v>
      </c>
      <c r="V997" s="42">
        <v>55</v>
      </c>
      <c r="W997" s="36" t="s">
        <v>35</v>
      </c>
    </row>
    <row r="998" spans="1:23" x14ac:dyDescent="0.35">
      <c r="A998" s="36">
        <v>419</v>
      </c>
      <c r="B998" s="37">
        <v>102</v>
      </c>
      <c r="C998" s="38">
        <v>19</v>
      </c>
      <c r="D998" s="39">
        <v>41770</v>
      </c>
      <c r="E998" s="40">
        <v>41791</v>
      </c>
      <c r="F998" s="41">
        <v>666</v>
      </c>
      <c r="G998" s="21">
        <v>143</v>
      </c>
      <c r="H998" s="36" t="s">
        <v>21</v>
      </c>
      <c r="I998" s="36" t="s">
        <v>22</v>
      </c>
      <c r="J998" s="36" t="str">
        <f t="shared" si="32"/>
        <v>🍃Leaves</v>
      </c>
      <c r="K998" s="36" t="s">
        <v>23</v>
      </c>
      <c r="L998" s="6" t="str">
        <f t="shared" si="31"/>
        <v>☕Tea</v>
      </c>
      <c r="M998" s="36" t="s">
        <v>32</v>
      </c>
      <c r="N998" s="36" t="s">
        <v>70</v>
      </c>
      <c r="O998" s="42">
        <v>89</v>
      </c>
      <c r="P998" s="42">
        <v>245</v>
      </c>
      <c r="Q998" s="36" t="s">
        <v>156</v>
      </c>
      <c r="R998" s="42">
        <v>80</v>
      </c>
      <c r="S998" s="42">
        <v>120</v>
      </c>
      <c r="T998" s="42">
        <v>70</v>
      </c>
      <c r="U998" s="37">
        <v>200</v>
      </c>
      <c r="V998" s="42">
        <v>54</v>
      </c>
      <c r="W998" s="36" t="s">
        <v>35</v>
      </c>
    </row>
    <row r="999" spans="1:23" x14ac:dyDescent="0.35">
      <c r="A999" s="36">
        <v>719</v>
      </c>
      <c r="B999" s="37">
        <v>88</v>
      </c>
      <c r="C999" s="38">
        <v>10</v>
      </c>
      <c r="D999" s="39">
        <v>41801</v>
      </c>
      <c r="E999" s="40">
        <v>41792</v>
      </c>
      <c r="F999" s="41">
        <v>561</v>
      </c>
      <c r="G999" s="21">
        <v>112</v>
      </c>
      <c r="H999" s="36" t="s">
        <v>21</v>
      </c>
      <c r="I999" s="36" t="s">
        <v>22</v>
      </c>
      <c r="J999" s="36" t="str">
        <f t="shared" si="32"/>
        <v>🍃Leaves</v>
      </c>
      <c r="K999" s="36" t="s">
        <v>23</v>
      </c>
      <c r="L999" s="6" t="str">
        <f t="shared" si="31"/>
        <v>☕Tea</v>
      </c>
      <c r="M999" s="36" t="s">
        <v>32</v>
      </c>
      <c r="N999" s="36" t="s">
        <v>37</v>
      </c>
      <c r="O999" s="42">
        <v>70</v>
      </c>
      <c r="P999" s="42">
        <v>200</v>
      </c>
      <c r="Q999" s="36" t="s">
        <v>26</v>
      </c>
      <c r="R999" s="42">
        <v>70</v>
      </c>
      <c r="S999" s="42">
        <v>90</v>
      </c>
      <c r="T999" s="42">
        <v>60</v>
      </c>
      <c r="U999" s="37">
        <v>160</v>
      </c>
      <c r="V999" s="42">
        <v>42</v>
      </c>
      <c r="W999" s="36" t="s">
        <v>35</v>
      </c>
    </row>
    <row r="1000" spans="1:23" x14ac:dyDescent="0.35">
      <c r="A1000" s="36">
        <v>712</v>
      </c>
      <c r="B1000" s="37">
        <v>211</v>
      </c>
      <c r="C1000" s="38">
        <v>19</v>
      </c>
      <c r="D1000" s="36" t="s">
        <v>532</v>
      </c>
      <c r="E1000" s="40">
        <v>41793</v>
      </c>
      <c r="F1000" s="41">
        <v>1778</v>
      </c>
      <c r="G1000" s="21">
        <v>212</v>
      </c>
      <c r="H1000" s="36" t="s">
        <v>39</v>
      </c>
      <c r="I1000" s="36" t="s">
        <v>22</v>
      </c>
      <c r="J1000" s="36" t="str">
        <f t="shared" si="32"/>
        <v>🍃Leaves</v>
      </c>
      <c r="K1000" s="36" t="s">
        <v>23</v>
      </c>
      <c r="L1000" s="6" t="str">
        <f t="shared" si="31"/>
        <v>☕Tea</v>
      </c>
      <c r="M1000" s="36" t="s">
        <v>32</v>
      </c>
      <c r="N1000" s="36" t="s">
        <v>33</v>
      </c>
      <c r="O1000" s="42">
        <v>129</v>
      </c>
      <c r="P1000" s="42">
        <v>423</v>
      </c>
      <c r="Q1000" s="36" t="s">
        <v>43</v>
      </c>
      <c r="R1000" s="42">
        <v>170</v>
      </c>
      <c r="S1000" s="42">
        <v>180</v>
      </c>
      <c r="T1000" s="42">
        <v>110</v>
      </c>
      <c r="U1000" s="37">
        <v>350</v>
      </c>
      <c r="V1000" s="42">
        <v>83</v>
      </c>
      <c r="W1000" s="36" t="s">
        <v>35</v>
      </c>
    </row>
    <row r="1001" spans="1:23" x14ac:dyDescent="0.35">
      <c r="A1001" s="36">
        <v>319</v>
      </c>
      <c r="B1001" s="37">
        <v>245</v>
      </c>
      <c r="C1001" s="38">
        <v>43</v>
      </c>
      <c r="D1001" s="36" t="s">
        <v>533</v>
      </c>
      <c r="E1001" s="40">
        <v>41794</v>
      </c>
      <c r="F1001" s="41">
        <v>1784</v>
      </c>
      <c r="G1001" s="21">
        <v>300</v>
      </c>
      <c r="H1001" s="36" t="s">
        <v>39</v>
      </c>
      <c r="I1001" s="36" t="s">
        <v>22</v>
      </c>
      <c r="J1001" s="36" t="str">
        <f t="shared" si="32"/>
        <v>🍃Leaves</v>
      </c>
      <c r="K1001" s="36" t="s">
        <v>23</v>
      </c>
      <c r="L1001" s="6" t="str">
        <f t="shared" si="31"/>
        <v>☕Tea</v>
      </c>
      <c r="M1001" s="36" t="s">
        <v>32</v>
      </c>
      <c r="N1001" s="36" t="s">
        <v>70</v>
      </c>
      <c r="O1001" s="42">
        <v>173</v>
      </c>
      <c r="P1001" s="42">
        <v>545</v>
      </c>
      <c r="Q1001" s="36" t="s">
        <v>43</v>
      </c>
      <c r="R1001" s="42">
        <v>200</v>
      </c>
      <c r="S1001" s="42">
        <v>250</v>
      </c>
      <c r="T1001" s="42">
        <v>130</v>
      </c>
      <c r="U1001" s="37">
        <v>450</v>
      </c>
      <c r="V1001" s="42">
        <v>127</v>
      </c>
      <c r="W1001" s="36" t="s">
        <v>35</v>
      </c>
    </row>
    <row r="1002" spans="1:23" x14ac:dyDescent="0.35">
      <c r="A1002" s="36">
        <v>513</v>
      </c>
      <c r="B1002" s="37">
        <v>88</v>
      </c>
      <c r="C1002" s="38">
        <v>2</v>
      </c>
      <c r="D1002" s="36" t="s">
        <v>546</v>
      </c>
      <c r="E1002" s="40">
        <v>41795</v>
      </c>
      <c r="F1002" s="41">
        <v>817</v>
      </c>
      <c r="G1002" s="21">
        <v>133</v>
      </c>
      <c r="H1002" s="36" t="s">
        <v>21</v>
      </c>
      <c r="I1002" s="36" t="s">
        <v>22</v>
      </c>
      <c r="J1002" s="36" t="str">
        <f t="shared" si="32"/>
        <v>🍃Leaves</v>
      </c>
      <c r="K1002" s="36" t="s">
        <v>23</v>
      </c>
      <c r="L1002" s="6" t="str">
        <f t="shared" si="31"/>
        <v>☕Tea</v>
      </c>
      <c r="M1002" s="36" t="s">
        <v>32</v>
      </c>
      <c r="N1002" s="36" t="s">
        <v>33</v>
      </c>
      <c r="O1002" s="42">
        <v>72</v>
      </c>
      <c r="P1002" s="42">
        <v>221</v>
      </c>
      <c r="Q1002" s="36" t="s">
        <v>156</v>
      </c>
      <c r="R1002" s="42">
        <v>70</v>
      </c>
      <c r="S1002" s="42">
        <v>110</v>
      </c>
      <c r="T1002" s="42">
        <v>70</v>
      </c>
      <c r="U1002" s="37">
        <v>180</v>
      </c>
      <c r="V1002" s="42">
        <v>61</v>
      </c>
      <c r="W1002" s="36" t="s">
        <v>35</v>
      </c>
    </row>
    <row r="1003" spans="1:23" x14ac:dyDescent="0.35">
      <c r="A1003" s="36">
        <v>740</v>
      </c>
      <c r="B1003" s="37">
        <v>134</v>
      </c>
      <c r="C1003" s="38">
        <v>31</v>
      </c>
      <c r="D1003" s="39">
        <v>41651</v>
      </c>
      <c r="E1003" s="40">
        <v>41796</v>
      </c>
      <c r="F1003" s="41">
        <v>690</v>
      </c>
      <c r="G1003" s="21">
        <v>186</v>
      </c>
      <c r="H1003" s="36" t="s">
        <v>21</v>
      </c>
      <c r="I1003" s="36" t="s">
        <v>22</v>
      </c>
      <c r="J1003" s="36" t="str">
        <f t="shared" si="32"/>
        <v>🍃Leaves</v>
      </c>
      <c r="K1003" s="36" t="s">
        <v>23</v>
      </c>
      <c r="L1003" s="6" t="str">
        <f t="shared" si="31"/>
        <v>☕Tea</v>
      </c>
      <c r="M1003" s="36" t="s">
        <v>32</v>
      </c>
      <c r="N1003" s="36" t="s">
        <v>70</v>
      </c>
      <c r="O1003" s="42">
        <v>121</v>
      </c>
      <c r="P1003" s="42">
        <v>320</v>
      </c>
      <c r="Q1003" s="36" t="s">
        <v>156</v>
      </c>
      <c r="R1003" s="42">
        <v>110</v>
      </c>
      <c r="S1003" s="42">
        <v>150</v>
      </c>
      <c r="T1003" s="42">
        <v>90</v>
      </c>
      <c r="U1003" s="37">
        <v>260</v>
      </c>
      <c r="V1003" s="42">
        <v>65</v>
      </c>
      <c r="W1003" s="36" t="s">
        <v>35</v>
      </c>
    </row>
    <row r="1004" spans="1:23" x14ac:dyDescent="0.35">
      <c r="A1004" s="36">
        <v>719</v>
      </c>
      <c r="B1004" s="37">
        <v>81</v>
      </c>
      <c r="C1004" s="38">
        <v>6</v>
      </c>
      <c r="D1004" s="39">
        <v>41682</v>
      </c>
      <c r="E1004" s="40">
        <v>41797</v>
      </c>
      <c r="F1004" s="41">
        <v>551</v>
      </c>
      <c r="G1004" s="21">
        <v>104</v>
      </c>
      <c r="H1004" s="36" t="s">
        <v>21</v>
      </c>
      <c r="I1004" s="36" t="s">
        <v>22</v>
      </c>
      <c r="J1004" s="36" t="str">
        <f t="shared" si="32"/>
        <v>🍃Leaves</v>
      </c>
      <c r="K1004" s="36" t="s">
        <v>23</v>
      </c>
      <c r="L1004" s="6" t="str">
        <f t="shared" si="31"/>
        <v>☕Tea</v>
      </c>
      <c r="M1004" s="36" t="s">
        <v>32</v>
      </c>
      <c r="N1004" s="36" t="s">
        <v>37</v>
      </c>
      <c r="O1004" s="42">
        <v>66</v>
      </c>
      <c r="P1004" s="42">
        <v>185</v>
      </c>
      <c r="Q1004" s="36" t="s">
        <v>26</v>
      </c>
      <c r="R1004" s="42">
        <v>60</v>
      </c>
      <c r="S1004" s="42">
        <v>90</v>
      </c>
      <c r="T1004" s="42">
        <v>60</v>
      </c>
      <c r="U1004" s="37">
        <v>150</v>
      </c>
      <c r="V1004" s="42">
        <v>38</v>
      </c>
      <c r="W1004" s="36" t="s">
        <v>35</v>
      </c>
    </row>
    <row r="1005" spans="1:23" x14ac:dyDescent="0.35">
      <c r="A1005" s="36">
        <v>641</v>
      </c>
      <c r="B1005" s="37">
        <v>250</v>
      </c>
      <c r="C1005" s="38">
        <v>36</v>
      </c>
      <c r="D1005" s="39">
        <v>41955</v>
      </c>
      <c r="E1005" s="40">
        <v>41798</v>
      </c>
      <c r="F1005" s="41">
        <v>1820</v>
      </c>
      <c r="G1005" s="21">
        <v>251</v>
      </c>
      <c r="H1005" s="36" t="s">
        <v>39</v>
      </c>
      <c r="I1005" s="36" t="s">
        <v>22</v>
      </c>
      <c r="J1005" s="36" t="str">
        <f t="shared" si="32"/>
        <v>🍃Leaves</v>
      </c>
      <c r="K1005" s="36" t="s">
        <v>23</v>
      </c>
      <c r="L1005" s="6" t="str">
        <f t="shared" si="31"/>
        <v>☕Tea</v>
      </c>
      <c r="M1005" s="36" t="s">
        <v>32</v>
      </c>
      <c r="N1005" s="36" t="s">
        <v>33</v>
      </c>
      <c r="O1005" s="42">
        <v>156</v>
      </c>
      <c r="P1005" s="42">
        <v>501</v>
      </c>
      <c r="Q1005" s="36" t="s">
        <v>43</v>
      </c>
      <c r="R1005" s="42">
        <v>210</v>
      </c>
      <c r="S1005" s="42">
        <v>200</v>
      </c>
      <c r="T1005" s="42">
        <v>120</v>
      </c>
      <c r="U1005" s="37">
        <v>410</v>
      </c>
      <c r="V1005" s="42">
        <v>95</v>
      </c>
      <c r="W1005" s="36" t="s">
        <v>35</v>
      </c>
    </row>
    <row r="1006" spans="1:23" x14ac:dyDescent="0.35">
      <c r="A1006" s="36">
        <v>641</v>
      </c>
      <c r="B1006" s="37">
        <v>294</v>
      </c>
      <c r="C1006" s="38">
        <v>46</v>
      </c>
      <c r="D1006" s="39">
        <v>41985</v>
      </c>
      <c r="E1006" s="40">
        <v>41799</v>
      </c>
      <c r="F1006" s="41">
        <v>1838</v>
      </c>
      <c r="G1006" s="21">
        <v>360</v>
      </c>
      <c r="H1006" s="36" t="s">
        <v>39</v>
      </c>
      <c r="I1006" s="36" t="s">
        <v>22</v>
      </c>
      <c r="J1006" s="36" t="str">
        <f t="shared" si="32"/>
        <v>🍃Leaves</v>
      </c>
      <c r="K1006" s="36" t="s">
        <v>23</v>
      </c>
      <c r="L1006" s="6" t="str">
        <f t="shared" si="31"/>
        <v>☕Tea</v>
      </c>
      <c r="M1006" s="36" t="s">
        <v>32</v>
      </c>
      <c r="N1006" s="36" t="s">
        <v>70</v>
      </c>
      <c r="O1006" s="42">
        <v>216</v>
      </c>
      <c r="P1006" s="42">
        <v>654</v>
      </c>
      <c r="Q1006" s="36" t="s">
        <v>43</v>
      </c>
      <c r="R1006" s="42">
        <v>240</v>
      </c>
      <c r="S1006" s="42">
        <v>300</v>
      </c>
      <c r="T1006" s="42">
        <v>170</v>
      </c>
      <c r="U1006" s="37">
        <v>540</v>
      </c>
      <c r="V1006" s="42">
        <v>144</v>
      </c>
      <c r="W1006" s="36" t="s">
        <v>35</v>
      </c>
    </row>
    <row r="1007" spans="1:23" x14ac:dyDescent="0.35">
      <c r="A1007" s="36">
        <v>573</v>
      </c>
      <c r="B1007" s="37">
        <v>20</v>
      </c>
      <c r="C1007" s="38">
        <v>-6</v>
      </c>
      <c r="D1007" s="36" t="s">
        <v>547</v>
      </c>
      <c r="E1007" s="40">
        <v>41800</v>
      </c>
      <c r="F1007" s="41">
        <v>218</v>
      </c>
      <c r="G1007" s="21">
        <v>25</v>
      </c>
      <c r="H1007" s="36" t="s">
        <v>39</v>
      </c>
      <c r="I1007" s="36" t="s">
        <v>22</v>
      </c>
      <c r="J1007" s="36" t="str">
        <f t="shared" si="32"/>
        <v>🍃Leaves</v>
      </c>
      <c r="K1007" s="36" t="s">
        <v>23</v>
      </c>
      <c r="L1007" s="6" t="str">
        <f t="shared" si="31"/>
        <v>☕Tea</v>
      </c>
      <c r="M1007" s="36" t="s">
        <v>32</v>
      </c>
      <c r="N1007" s="36" t="s">
        <v>70</v>
      </c>
      <c r="O1007" s="42">
        <v>-16</v>
      </c>
      <c r="P1007" s="42">
        <v>45</v>
      </c>
      <c r="Q1007" s="36" t="s">
        <v>62</v>
      </c>
      <c r="R1007" s="42">
        <v>10</v>
      </c>
      <c r="S1007" s="42">
        <v>20</v>
      </c>
      <c r="T1007" s="42">
        <v>-10</v>
      </c>
      <c r="U1007" s="37">
        <v>30</v>
      </c>
      <c r="V1007" s="42">
        <v>41</v>
      </c>
      <c r="W1007" s="36" t="s">
        <v>35</v>
      </c>
    </row>
    <row r="1008" spans="1:23" x14ac:dyDescent="0.35">
      <c r="A1008" s="36">
        <v>419</v>
      </c>
      <c r="B1008" s="37">
        <v>82</v>
      </c>
      <c r="C1008" s="38">
        <v>36</v>
      </c>
      <c r="D1008" s="36" t="s">
        <v>561</v>
      </c>
      <c r="E1008" s="40">
        <v>41801</v>
      </c>
      <c r="F1008" s="41">
        <v>788</v>
      </c>
      <c r="G1008" s="21">
        <v>123</v>
      </c>
      <c r="H1008" s="36" t="s">
        <v>21</v>
      </c>
      <c r="I1008" s="36" t="s">
        <v>22</v>
      </c>
      <c r="J1008" s="36" t="str">
        <f t="shared" si="32"/>
        <v>🍃Leaves</v>
      </c>
      <c r="K1008" s="36" t="s">
        <v>23</v>
      </c>
      <c r="L1008" s="6" t="str">
        <f t="shared" si="31"/>
        <v>☕Tea</v>
      </c>
      <c r="M1008" s="36" t="s">
        <v>32</v>
      </c>
      <c r="N1008" s="36" t="s">
        <v>33</v>
      </c>
      <c r="O1008" s="42">
        <v>96</v>
      </c>
      <c r="P1008" s="42">
        <v>218</v>
      </c>
      <c r="Q1008" s="36" t="s">
        <v>156</v>
      </c>
      <c r="R1008" s="42">
        <v>50</v>
      </c>
      <c r="S1008" s="42">
        <v>90</v>
      </c>
      <c r="T1008" s="42">
        <v>60</v>
      </c>
      <c r="U1008" s="37">
        <v>140</v>
      </c>
      <c r="V1008" s="42">
        <v>58</v>
      </c>
      <c r="W1008" s="36" t="s">
        <v>35</v>
      </c>
    </row>
    <row r="1009" spans="1:23" x14ac:dyDescent="0.35">
      <c r="A1009" s="36">
        <v>419</v>
      </c>
      <c r="B1009" s="37">
        <v>91</v>
      </c>
      <c r="C1009" s="38">
        <v>33</v>
      </c>
      <c r="D1009" s="36" t="s">
        <v>562</v>
      </c>
      <c r="E1009" s="40">
        <v>41802</v>
      </c>
      <c r="F1009" s="41">
        <v>656</v>
      </c>
      <c r="G1009" s="21">
        <v>127</v>
      </c>
      <c r="H1009" s="36" t="s">
        <v>21</v>
      </c>
      <c r="I1009" s="36" t="s">
        <v>22</v>
      </c>
      <c r="J1009" s="36" t="str">
        <f t="shared" si="32"/>
        <v>🍃Leaves</v>
      </c>
      <c r="K1009" s="36" t="s">
        <v>23</v>
      </c>
      <c r="L1009" s="6" t="str">
        <f t="shared" si="31"/>
        <v>☕Tea</v>
      </c>
      <c r="M1009" s="36" t="s">
        <v>32</v>
      </c>
      <c r="N1009" s="36" t="s">
        <v>70</v>
      </c>
      <c r="O1009" s="42">
        <v>113</v>
      </c>
      <c r="P1009" s="42">
        <v>232</v>
      </c>
      <c r="Q1009" s="36" t="s">
        <v>156</v>
      </c>
      <c r="R1009" s="42">
        <v>50</v>
      </c>
      <c r="S1009" s="42">
        <v>100</v>
      </c>
      <c r="T1009" s="42">
        <v>80</v>
      </c>
      <c r="U1009" s="37">
        <v>150</v>
      </c>
      <c r="V1009" s="42">
        <v>51</v>
      </c>
      <c r="W1009" s="36" t="s">
        <v>35</v>
      </c>
    </row>
    <row r="1010" spans="1:23" x14ac:dyDescent="0.35">
      <c r="A1010" s="36">
        <v>970</v>
      </c>
      <c r="B1010" s="37">
        <v>90</v>
      </c>
      <c r="C1010" s="38">
        <v>30</v>
      </c>
      <c r="D1010" s="36" t="s">
        <v>563</v>
      </c>
      <c r="E1010" s="40">
        <v>41803</v>
      </c>
      <c r="F1010" s="41">
        <v>572</v>
      </c>
      <c r="G1010" s="21">
        <v>115</v>
      </c>
      <c r="H1010" s="36" t="s">
        <v>21</v>
      </c>
      <c r="I1010" s="36" t="s">
        <v>22</v>
      </c>
      <c r="J1010" s="36" t="str">
        <f t="shared" si="32"/>
        <v>🍃Leaves</v>
      </c>
      <c r="K1010" s="36" t="s">
        <v>23</v>
      </c>
      <c r="L1010" s="6" t="str">
        <f t="shared" si="31"/>
        <v>☕Tea</v>
      </c>
      <c r="M1010" s="36" t="s">
        <v>32</v>
      </c>
      <c r="N1010" s="36" t="s">
        <v>37</v>
      </c>
      <c r="O1010" s="42">
        <v>110</v>
      </c>
      <c r="P1010" s="42">
        <v>218</v>
      </c>
      <c r="Q1010" s="36" t="s">
        <v>26</v>
      </c>
      <c r="R1010" s="42">
        <v>50</v>
      </c>
      <c r="S1010" s="42">
        <v>90</v>
      </c>
      <c r="T1010" s="42">
        <v>80</v>
      </c>
      <c r="U1010" s="37">
        <v>140</v>
      </c>
      <c r="V1010" s="42">
        <v>41</v>
      </c>
      <c r="W1010" s="36" t="s">
        <v>35</v>
      </c>
    </row>
    <row r="1011" spans="1:23" x14ac:dyDescent="0.35">
      <c r="A1011" s="36">
        <v>515</v>
      </c>
      <c r="B1011" s="37">
        <v>239</v>
      </c>
      <c r="C1011" s="38">
        <v>111</v>
      </c>
      <c r="D1011" s="39">
        <v>42217</v>
      </c>
      <c r="E1011" s="40">
        <v>42113</v>
      </c>
      <c r="F1011" s="41">
        <v>1755</v>
      </c>
      <c r="G1011" s="21">
        <v>239</v>
      </c>
      <c r="H1011" s="36" t="s">
        <v>39</v>
      </c>
      <c r="I1011" s="36" t="s">
        <v>22</v>
      </c>
      <c r="J1011" s="36" t="str">
        <f t="shared" si="32"/>
        <v>🍃Leaves</v>
      </c>
      <c r="K1011" s="36" t="s">
        <v>23</v>
      </c>
      <c r="L1011" s="6" t="str">
        <f t="shared" si="31"/>
        <v>☕Tea</v>
      </c>
      <c r="M1011" s="36" t="s">
        <v>32</v>
      </c>
      <c r="N1011" s="36" t="s">
        <v>33</v>
      </c>
      <c r="O1011" s="42">
        <v>221</v>
      </c>
      <c r="P1011" s="42">
        <v>509</v>
      </c>
      <c r="Q1011" s="36" t="s">
        <v>43</v>
      </c>
      <c r="R1011" s="42">
        <v>170</v>
      </c>
      <c r="S1011" s="42">
        <v>170</v>
      </c>
      <c r="T1011" s="42">
        <v>110</v>
      </c>
      <c r="U1011" s="37">
        <v>340</v>
      </c>
      <c r="V1011" s="42">
        <v>90</v>
      </c>
      <c r="W1011" s="36" t="s">
        <v>35</v>
      </c>
    </row>
    <row r="1012" spans="1:23" x14ac:dyDescent="0.35">
      <c r="A1012" s="36">
        <v>515</v>
      </c>
      <c r="B1012" s="37">
        <v>255</v>
      </c>
      <c r="C1012" s="38">
        <v>142</v>
      </c>
      <c r="D1012" s="39">
        <v>42248</v>
      </c>
      <c r="E1012" s="40">
        <v>42114</v>
      </c>
      <c r="F1012" s="41">
        <v>1756</v>
      </c>
      <c r="G1012" s="21">
        <v>312</v>
      </c>
      <c r="H1012" s="36" t="s">
        <v>39</v>
      </c>
      <c r="I1012" s="36" t="s">
        <v>22</v>
      </c>
      <c r="J1012" s="36" t="str">
        <f t="shared" si="32"/>
        <v>🍃Leaves</v>
      </c>
      <c r="K1012" s="36" t="s">
        <v>23</v>
      </c>
      <c r="L1012" s="6" t="str">
        <f t="shared" si="31"/>
        <v>☕Tea</v>
      </c>
      <c r="M1012" s="36" t="s">
        <v>32</v>
      </c>
      <c r="N1012" s="36" t="s">
        <v>70</v>
      </c>
      <c r="O1012" s="42">
        <v>272</v>
      </c>
      <c r="P1012" s="42">
        <v>604</v>
      </c>
      <c r="Q1012" s="36" t="s">
        <v>43</v>
      </c>
      <c r="R1012" s="42">
        <v>170</v>
      </c>
      <c r="S1012" s="42">
        <v>230</v>
      </c>
      <c r="T1012" s="42">
        <v>130</v>
      </c>
      <c r="U1012" s="37">
        <v>400</v>
      </c>
      <c r="V1012" s="42">
        <v>129</v>
      </c>
      <c r="W1012" s="36" t="s">
        <v>35</v>
      </c>
    </row>
    <row r="1013" spans="1:23" x14ac:dyDescent="0.35">
      <c r="A1013" s="36">
        <v>573</v>
      </c>
      <c r="B1013" s="37">
        <v>25</v>
      </c>
      <c r="C1013" s="38">
        <v>-16</v>
      </c>
      <c r="D1013" s="39">
        <v>42278</v>
      </c>
      <c r="E1013" s="40">
        <v>42115</v>
      </c>
      <c r="F1013" s="41">
        <v>209</v>
      </c>
      <c r="G1013" s="21">
        <v>31</v>
      </c>
      <c r="H1013" s="36" t="s">
        <v>39</v>
      </c>
      <c r="I1013" s="36" t="s">
        <v>22</v>
      </c>
      <c r="J1013" s="36" t="str">
        <f t="shared" si="32"/>
        <v>🍃Leaves</v>
      </c>
      <c r="K1013" s="36" t="s">
        <v>23</v>
      </c>
      <c r="L1013" s="6" t="str">
        <f t="shared" si="31"/>
        <v>☕Tea</v>
      </c>
      <c r="M1013" s="36" t="s">
        <v>32</v>
      </c>
      <c r="N1013" s="36" t="s">
        <v>70</v>
      </c>
      <c r="O1013" s="42">
        <v>-16</v>
      </c>
      <c r="P1013" s="42">
        <v>60</v>
      </c>
      <c r="Q1013" s="36" t="s">
        <v>62</v>
      </c>
      <c r="R1013" s="42">
        <v>10</v>
      </c>
      <c r="S1013" s="42">
        <v>20</v>
      </c>
      <c r="T1013" s="42">
        <v>0</v>
      </c>
      <c r="U1013" s="37">
        <v>30</v>
      </c>
      <c r="V1013" s="42">
        <v>42</v>
      </c>
      <c r="W1013" s="36" t="s">
        <v>35</v>
      </c>
    </row>
    <row r="1014" spans="1:23" x14ac:dyDescent="0.35">
      <c r="A1014" s="36">
        <v>614</v>
      </c>
      <c r="B1014" s="37">
        <v>78</v>
      </c>
      <c r="C1014" s="38">
        <v>32</v>
      </c>
      <c r="D1014" s="36" t="s">
        <v>576</v>
      </c>
      <c r="E1014" s="40">
        <v>42116</v>
      </c>
      <c r="F1014" s="41">
        <v>798</v>
      </c>
      <c r="G1014" s="21">
        <v>119</v>
      </c>
      <c r="H1014" s="36" t="s">
        <v>21</v>
      </c>
      <c r="I1014" s="36" t="s">
        <v>22</v>
      </c>
      <c r="J1014" s="36" t="str">
        <f t="shared" si="32"/>
        <v>🍃Leaves</v>
      </c>
      <c r="K1014" s="36" t="s">
        <v>23</v>
      </c>
      <c r="L1014" s="6" t="str">
        <f t="shared" si="31"/>
        <v>☕Tea</v>
      </c>
      <c r="M1014" s="36" t="s">
        <v>32</v>
      </c>
      <c r="N1014" s="36" t="s">
        <v>33</v>
      </c>
      <c r="O1014" s="42">
        <v>92</v>
      </c>
      <c r="P1014" s="42">
        <v>210</v>
      </c>
      <c r="Q1014" s="36" t="s">
        <v>156</v>
      </c>
      <c r="R1014" s="42">
        <v>60</v>
      </c>
      <c r="S1014" s="42">
        <v>100</v>
      </c>
      <c r="T1014" s="42">
        <v>60</v>
      </c>
      <c r="U1014" s="37">
        <v>160</v>
      </c>
      <c r="V1014" s="42">
        <v>57</v>
      </c>
      <c r="W1014" s="36" t="s">
        <v>35</v>
      </c>
    </row>
    <row r="1015" spans="1:23" x14ac:dyDescent="0.35">
      <c r="A1015" s="36">
        <v>309</v>
      </c>
      <c r="B1015" s="37">
        <v>75</v>
      </c>
      <c r="C1015" s="38">
        <v>38</v>
      </c>
      <c r="D1015" s="36" t="s">
        <v>577</v>
      </c>
      <c r="E1015" s="40">
        <v>42117</v>
      </c>
      <c r="F1015" s="41">
        <v>659</v>
      </c>
      <c r="G1015" s="21">
        <v>114</v>
      </c>
      <c r="H1015" s="36" t="s">
        <v>21</v>
      </c>
      <c r="I1015" s="36" t="s">
        <v>22</v>
      </c>
      <c r="J1015" s="36" t="str">
        <f t="shared" si="32"/>
        <v>🍃Leaves</v>
      </c>
      <c r="K1015" s="36" t="s">
        <v>23</v>
      </c>
      <c r="L1015" s="6" t="str">
        <f t="shared" si="31"/>
        <v>☕Tea</v>
      </c>
      <c r="M1015" s="36" t="s">
        <v>32</v>
      </c>
      <c r="N1015" s="36" t="s">
        <v>70</v>
      </c>
      <c r="O1015" s="42">
        <v>88</v>
      </c>
      <c r="P1015" s="42">
        <v>201</v>
      </c>
      <c r="Q1015" s="36" t="s">
        <v>81</v>
      </c>
      <c r="R1015" s="42">
        <v>60</v>
      </c>
      <c r="S1015" s="42">
        <v>90</v>
      </c>
      <c r="T1015" s="42">
        <v>50</v>
      </c>
      <c r="U1015" s="37">
        <v>150</v>
      </c>
      <c r="V1015" s="42">
        <v>55</v>
      </c>
      <c r="W1015" s="36" t="s">
        <v>35</v>
      </c>
    </row>
    <row r="1016" spans="1:23" x14ac:dyDescent="0.35">
      <c r="A1016" s="36">
        <v>740</v>
      </c>
      <c r="B1016" s="37">
        <v>102</v>
      </c>
      <c r="C1016" s="38">
        <v>62</v>
      </c>
      <c r="D1016" s="36" t="s">
        <v>578</v>
      </c>
      <c r="E1016" s="40">
        <v>42118</v>
      </c>
      <c r="F1016" s="41">
        <v>666</v>
      </c>
      <c r="G1016" s="21">
        <v>143</v>
      </c>
      <c r="H1016" s="36" t="s">
        <v>21</v>
      </c>
      <c r="I1016" s="36" t="s">
        <v>22</v>
      </c>
      <c r="J1016" s="36" t="str">
        <f t="shared" si="32"/>
        <v>🍃Leaves</v>
      </c>
      <c r="K1016" s="36" t="s">
        <v>23</v>
      </c>
      <c r="L1016" s="6" t="str">
        <f t="shared" si="31"/>
        <v>☕Tea</v>
      </c>
      <c r="M1016" s="36" t="s">
        <v>32</v>
      </c>
      <c r="N1016" s="36" t="s">
        <v>70</v>
      </c>
      <c r="O1016" s="42">
        <v>132</v>
      </c>
      <c r="P1016" s="42">
        <v>261</v>
      </c>
      <c r="Q1016" s="36" t="s">
        <v>156</v>
      </c>
      <c r="R1016" s="42">
        <v>80</v>
      </c>
      <c r="S1016" s="42">
        <v>120</v>
      </c>
      <c r="T1016" s="42">
        <v>70</v>
      </c>
      <c r="U1016" s="37">
        <v>200</v>
      </c>
      <c r="V1016" s="42">
        <v>54</v>
      </c>
      <c r="W1016" s="36" t="s">
        <v>35</v>
      </c>
    </row>
    <row r="1017" spans="1:23" x14ac:dyDescent="0.35">
      <c r="A1017" s="36">
        <v>970</v>
      </c>
      <c r="B1017" s="37">
        <v>88</v>
      </c>
      <c r="C1017" s="38">
        <v>44</v>
      </c>
      <c r="D1017" s="36" t="s">
        <v>579</v>
      </c>
      <c r="E1017" s="40">
        <v>42119</v>
      </c>
      <c r="F1017" s="41">
        <v>561</v>
      </c>
      <c r="G1017" s="21">
        <v>112</v>
      </c>
      <c r="H1017" s="36" t="s">
        <v>21</v>
      </c>
      <c r="I1017" s="36" t="s">
        <v>22</v>
      </c>
      <c r="J1017" s="36" t="str">
        <f t="shared" si="32"/>
        <v>🍃Leaves</v>
      </c>
      <c r="K1017" s="36" t="s">
        <v>23</v>
      </c>
      <c r="L1017" s="6" t="str">
        <f t="shared" si="31"/>
        <v>☕Tea</v>
      </c>
      <c r="M1017" s="36" t="s">
        <v>32</v>
      </c>
      <c r="N1017" s="36" t="s">
        <v>37</v>
      </c>
      <c r="O1017" s="42">
        <v>104</v>
      </c>
      <c r="P1017" s="42">
        <v>213</v>
      </c>
      <c r="Q1017" s="36" t="s">
        <v>26</v>
      </c>
      <c r="R1017" s="42">
        <v>70</v>
      </c>
      <c r="S1017" s="42">
        <v>90</v>
      </c>
      <c r="T1017" s="42">
        <v>60</v>
      </c>
      <c r="U1017" s="37">
        <v>160</v>
      </c>
      <c r="V1017" s="42">
        <v>42</v>
      </c>
      <c r="W1017" s="36" t="s">
        <v>35</v>
      </c>
    </row>
    <row r="1018" spans="1:23" x14ac:dyDescent="0.35">
      <c r="A1018" s="36">
        <v>563</v>
      </c>
      <c r="B1018" s="37">
        <v>211</v>
      </c>
      <c r="C1018" s="38">
        <v>81</v>
      </c>
      <c r="D1018" s="39">
        <v>42126</v>
      </c>
      <c r="E1018" s="40">
        <v>42120</v>
      </c>
      <c r="F1018" s="41">
        <v>1778</v>
      </c>
      <c r="G1018" s="21">
        <v>212</v>
      </c>
      <c r="H1018" s="36" t="s">
        <v>39</v>
      </c>
      <c r="I1018" s="36" t="s">
        <v>22</v>
      </c>
      <c r="J1018" s="36" t="str">
        <f t="shared" si="32"/>
        <v>🍃Leaves</v>
      </c>
      <c r="K1018" s="36" t="s">
        <v>23</v>
      </c>
      <c r="L1018" s="6" t="str">
        <f t="shared" si="31"/>
        <v>☕Tea</v>
      </c>
      <c r="M1018" s="36" t="s">
        <v>32</v>
      </c>
      <c r="N1018" s="36" t="s">
        <v>33</v>
      </c>
      <c r="O1018" s="42">
        <v>191</v>
      </c>
      <c r="P1018" s="42">
        <v>451</v>
      </c>
      <c r="Q1018" s="36" t="s">
        <v>43</v>
      </c>
      <c r="R1018" s="42">
        <v>170</v>
      </c>
      <c r="S1018" s="42">
        <v>180</v>
      </c>
      <c r="T1018" s="42">
        <v>110</v>
      </c>
      <c r="U1018" s="37">
        <v>350</v>
      </c>
      <c r="V1018" s="42">
        <v>83</v>
      </c>
      <c r="W1018" s="36" t="s">
        <v>35</v>
      </c>
    </row>
    <row r="1019" spans="1:23" x14ac:dyDescent="0.35">
      <c r="A1019" s="36">
        <v>641</v>
      </c>
      <c r="B1019" s="37">
        <v>245</v>
      </c>
      <c r="C1019" s="38">
        <v>127</v>
      </c>
      <c r="D1019" s="39">
        <v>42157</v>
      </c>
      <c r="E1019" s="40">
        <v>42121</v>
      </c>
      <c r="F1019" s="41">
        <v>1784</v>
      </c>
      <c r="G1019" s="21">
        <v>300</v>
      </c>
      <c r="H1019" s="36" t="s">
        <v>39</v>
      </c>
      <c r="I1019" s="36" t="s">
        <v>22</v>
      </c>
      <c r="J1019" s="36" t="str">
        <f t="shared" si="32"/>
        <v>🍃Leaves</v>
      </c>
      <c r="K1019" s="36" t="s">
        <v>23</v>
      </c>
      <c r="L1019" s="6" t="str">
        <f t="shared" si="31"/>
        <v>☕Tea</v>
      </c>
      <c r="M1019" s="36" t="s">
        <v>32</v>
      </c>
      <c r="N1019" s="36" t="s">
        <v>70</v>
      </c>
      <c r="O1019" s="42">
        <v>257</v>
      </c>
      <c r="P1019" s="42">
        <v>581</v>
      </c>
      <c r="Q1019" s="36" t="s">
        <v>43</v>
      </c>
      <c r="R1019" s="42">
        <v>200</v>
      </c>
      <c r="S1019" s="42">
        <v>250</v>
      </c>
      <c r="T1019" s="42">
        <v>130</v>
      </c>
      <c r="U1019" s="37">
        <v>450</v>
      </c>
      <c r="V1019" s="42">
        <v>127</v>
      </c>
      <c r="W1019" s="36" t="s">
        <v>35</v>
      </c>
    </row>
    <row r="1020" spans="1:23" x14ac:dyDescent="0.35">
      <c r="A1020" s="36">
        <v>513</v>
      </c>
      <c r="B1020" s="37">
        <v>88</v>
      </c>
      <c r="C1020" s="38">
        <v>37</v>
      </c>
      <c r="D1020" s="36" t="s">
        <v>591</v>
      </c>
      <c r="E1020" s="40">
        <v>42122</v>
      </c>
      <c r="F1020" s="41">
        <v>817</v>
      </c>
      <c r="G1020" s="21">
        <v>133</v>
      </c>
      <c r="H1020" s="36" t="s">
        <v>21</v>
      </c>
      <c r="I1020" s="36" t="s">
        <v>22</v>
      </c>
      <c r="J1020" s="36" t="str">
        <f t="shared" si="32"/>
        <v>🍃Leaves</v>
      </c>
      <c r="K1020" s="36" t="s">
        <v>23</v>
      </c>
      <c r="L1020" s="6" t="str">
        <f t="shared" si="31"/>
        <v>☕Tea</v>
      </c>
      <c r="M1020" s="36" t="s">
        <v>32</v>
      </c>
      <c r="N1020" s="36" t="s">
        <v>33</v>
      </c>
      <c r="O1020" s="42">
        <v>107</v>
      </c>
      <c r="P1020" s="42">
        <v>236</v>
      </c>
      <c r="Q1020" s="36" t="s">
        <v>156</v>
      </c>
      <c r="R1020" s="42">
        <v>70</v>
      </c>
      <c r="S1020" s="42">
        <v>110</v>
      </c>
      <c r="T1020" s="42">
        <v>70</v>
      </c>
      <c r="U1020" s="37">
        <v>180</v>
      </c>
      <c r="V1020" s="42">
        <v>61</v>
      </c>
      <c r="W1020" s="36" t="s">
        <v>35</v>
      </c>
    </row>
    <row r="1021" spans="1:23" x14ac:dyDescent="0.35">
      <c r="A1021" s="36">
        <v>513</v>
      </c>
      <c r="B1021" s="37">
        <v>134</v>
      </c>
      <c r="C1021" s="38">
        <v>90</v>
      </c>
      <c r="D1021" s="36" t="s">
        <v>592</v>
      </c>
      <c r="E1021" s="40">
        <v>42123</v>
      </c>
      <c r="F1021" s="41">
        <v>690</v>
      </c>
      <c r="G1021" s="21">
        <v>186</v>
      </c>
      <c r="H1021" s="36" t="s">
        <v>21</v>
      </c>
      <c r="I1021" s="36" t="s">
        <v>22</v>
      </c>
      <c r="J1021" s="36" t="str">
        <f t="shared" si="32"/>
        <v>🍃Leaves</v>
      </c>
      <c r="K1021" s="36" t="s">
        <v>23</v>
      </c>
      <c r="L1021" s="6" t="str">
        <f t="shared" si="31"/>
        <v>☕Tea</v>
      </c>
      <c r="M1021" s="36" t="s">
        <v>32</v>
      </c>
      <c r="N1021" s="36" t="s">
        <v>70</v>
      </c>
      <c r="O1021" s="42">
        <v>180</v>
      </c>
      <c r="P1021" s="42">
        <v>341</v>
      </c>
      <c r="Q1021" s="36" t="s">
        <v>156</v>
      </c>
      <c r="R1021" s="42">
        <v>110</v>
      </c>
      <c r="S1021" s="42">
        <v>150</v>
      </c>
      <c r="T1021" s="42">
        <v>90</v>
      </c>
      <c r="U1021" s="37">
        <v>260</v>
      </c>
      <c r="V1021" s="42">
        <v>65</v>
      </c>
      <c r="W1021" s="36" t="s">
        <v>35</v>
      </c>
    </row>
    <row r="1022" spans="1:23" x14ac:dyDescent="0.35">
      <c r="A1022" s="36">
        <v>719</v>
      </c>
      <c r="B1022" s="37">
        <v>81</v>
      </c>
      <c r="C1022" s="38">
        <v>38</v>
      </c>
      <c r="D1022" s="36" t="s">
        <v>593</v>
      </c>
      <c r="E1022" s="40">
        <v>42124</v>
      </c>
      <c r="F1022" s="41">
        <v>551</v>
      </c>
      <c r="G1022" s="21">
        <v>104</v>
      </c>
      <c r="H1022" s="36" t="s">
        <v>21</v>
      </c>
      <c r="I1022" s="36" t="s">
        <v>22</v>
      </c>
      <c r="J1022" s="36" t="str">
        <f t="shared" si="32"/>
        <v>🍃Leaves</v>
      </c>
      <c r="K1022" s="36" t="s">
        <v>23</v>
      </c>
      <c r="L1022" s="6" t="str">
        <f t="shared" si="31"/>
        <v>☕Tea</v>
      </c>
      <c r="M1022" s="36" t="s">
        <v>32</v>
      </c>
      <c r="N1022" s="36" t="s">
        <v>37</v>
      </c>
      <c r="O1022" s="42">
        <v>98</v>
      </c>
      <c r="P1022" s="42">
        <v>197</v>
      </c>
      <c r="Q1022" s="36" t="s">
        <v>26</v>
      </c>
      <c r="R1022" s="42">
        <v>60</v>
      </c>
      <c r="S1022" s="42">
        <v>90</v>
      </c>
      <c r="T1022" s="42">
        <v>60</v>
      </c>
      <c r="U1022" s="37">
        <v>150</v>
      </c>
      <c r="V1022" s="42">
        <v>38</v>
      </c>
      <c r="W1022" s="36" t="s">
        <v>35</v>
      </c>
    </row>
    <row r="1023" spans="1:23" x14ac:dyDescent="0.35">
      <c r="A1023" s="36">
        <v>641</v>
      </c>
      <c r="B1023" s="37">
        <v>250</v>
      </c>
      <c r="C1023" s="38">
        <v>112</v>
      </c>
      <c r="D1023" s="39">
        <v>42038</v>
      </c>
      <c r="E1023" s="40">
        <v>42125</v>
      </c>
      <c r="F1023" s="41">
        <v>1820</v>
      </c>
      <c r="G1023" s="21">
        <v>251</v>
      </c>
      <c r="H1023" s="36" t="s">
        <v>39</v>
      </c>
      <c r="I1023" s="36" t="s">
        <v>22</v>
      </c>
      <c r="J1023" s="36" t="str">
        <f t="shared" si="32"/>
        <v>🍃Leaves</v>
      </c>
      <c r="K1023" s="36" t="s">
        <v>23</v>
      </c>
      <c r="L1023" s="6" t="str">
        <f t="shared" si="31"/>
        <v>☕Tea</v>
      </c>
      <c r="M1023" s="36" t="s">
        <v>32</v>
      </c>
      <c r="N1023" s="36" t="s">
        <v>33</v>
      </c>
      <c r="O1023" s="42">
        <v>232</v>
      </c>
      <c r="P1023" s="42">
        <v>534</v>
      </c>
      <c r="Q1023" s="36" t="s">
        <v>43</v>
      </c>
      <c r="R1023" s="42">
        <v>210</v>
      </c>
      <c r="S1023" s="42">
        <v>200</v>
      </c>
      <c r="T1023" s="42">
        <v>120</v>
      </c>
      <c r="U1023" s="37">
        <v>410</v>
      </c>
      <c r="V1023" s="42">
        <v>95</v>
      </c>
      <c r="W1023" s="36" t="s">
        <v>35</v>
      </c>
    </row>
    <row r="1024" spans="1:23" x14ac:dyDescent="0.35">
      <c r="A1024" s="36">
        <v>563</v>
      </c>
      <c r="B1024" s="37">
        <v>294</v>
      </c>
      <c r="C1024" s="38">
        <v>151</v>
      </c>
      <c r="D1024" s="39">
        <v>42066</v>
      </c>
      <c r="E1024" s="40">
        <v>42126</v>
      </c>
      <c r="F1024" s="41">
        <v>1838</v>
      </c>
      <c r="G1024" s="21">
        <v>360</v>
      </c>
      <c r="H1024" s="36" t="s">
        <v>39</v>
      </c>
      <c r="I1024" s="36" t="s">
        <v>22</v>
      </c>
      <c r="J1024" s="36" t="str">
        <f t="shared" si="32"/>
        <v>🍃Leaves</v>
      </c>
      <c r="K1024" s="36" t="s">
        <v>23</v>
      </c>
      <c r="L1024" s="6" t="str">
        <f t="shared" si="31"/>
        <v>☕Tea</v>
      </c>
      <c r="M1024" s="36" t="s">
        <v>32</v>
      </c>
      <c r="N1024" s="36" t="s">
        <v>70</v>
      </c>
      <c r="O1024" s="42">
        <v>321</v>
      </c>
      <c r="P1024" s="42">
        <v>697</v>
      </c>
      <c r="Q1024" s="36" t="s">
        <v>43</v>
      </c>
      <c r="R1024" s="42">
        <v>240</v>
      </c>
      <c r="S1024" s="42">
        <v>300</v>
      </c>
      <c r="T1024" s="42">
        <v>170</v>
      </c>
      <c r="U1024" s="37">
        <v>540</v>
      </c>
      <c r="V1024" s="42">
        <v>144</v>
      </c>
      <c r="W1024" s="36" t="s">
        <v>35</v>
      </c>
    </row>
    <row r="1025" spans="1:23" x14ac:dyDescent="0.35">
      <c r="A1025" s="36">
        <v>816</v>
      </c>
      <c r="B1025" s="37">
        <v>20</v>
      </c>
      <c r="C1025" s="38">
        <v>-14</v>
      </c>
      <c r="D1025" s="39">
        <v>42097</v>
      </c>
      <c r="E1025" s="40">
        <v>42127</v>
      </c>
      <c r="F1025" s="41">
        <v>218</v>
      </c>
      <c r="G1025" s="21">
        <v>25</v>
      </c>
      <c r="H1025" s="36" t="s">
        <v>39</v>
      </c>
      <c r="I1025" s="36" t="s">
        <v>22</v>
      </c>
      <c r="J1025" s="36" t="str">
        <f t="shared" si="32"/>
        <v>🍃Leaves</v>
      </c>
      <c r="K1025" s="36" t="s">
        <v>23</v>
      </c>
      <c r="L1025" s="6" t="str">
        <f t="shared" si="31"/>
        <v>☕Tea</v>
      </c>
      <c r="M1025" s="36" t="s">
        <v>32</v>
      </c>
      <c r="N1025" s="36" t="s">
        <v>70</v>
      </c>
      <c r="O1025" s="42">
        <v>-24</v>
      </c>
      <c r="P1025" s="42">
        <v>48</v>
      </c>
      <c r="Q1025" s="36" t="s">
        <v>62</v>
      </c>
      <c r="R1025" s="42">
        <v>10</v>
      </c>
      <c r="S1025" s="42">
        <v>20</v>
      </c>
      <c r="T1025" s="42">
        <v>-10</v>
      </c>
      <c r="U1025" s="37">
        <v>30</v>
      </c>
      <c r="V1025" s="42">
        <v>41</v>
      </c>
      <c r="W1025" s="36" t="s">
        <v>35</v>
      </c>
    </row>
    <row r="1026" spans="1:23" x14ac:dyDescent="0.35">
      <c r="A1026" s="36">
        <v>562</v>
      </c>
      <c r="B1026" s="37">
        <v>123</v>
      </c>
      <c r="C1026" s="38">
        <v>54</v>
      </c>
      <c r="D1026" s="36" t="s">
        <v>601</v>
      </c>
      <c r="E1026" s="40">
        <v>42128</v>
      </c>
      <c r="F1026" s="41">
        <v>915</v>
      </c>
      <c r="G1026" s="21">
        <v>179</v>
      </c>
      <c r="H1026" s="36" t="s">
        <v>21</v>
      </c>
      <c r="I1026" s="36" t="s">
        <v>36</v>
      </c>
      <c r="J1026" s="36" t="str">
        <f t="shared" si="32"/>
        <v>🍃Leaves</v>
      </c>
      <c r="K1026" s="36" t="s">
        <v>23</v>
      </c>
      <c r="L1026" s="6" t="str">
        <f t="shared" ref="L1026:L1063" si="33">_xlfn.CONCAT(_xlfn.UNICHAR(9749),M1026)</f>
        <v>☕Tea</v>
      </c>
      <c r="M1026" s="36" t="s">
        <v>32</v>
      </c>
      <c r="N1026" s="36" t="s">
        <v>33</v>
      </c>
      <c r="O1026" s="42">
        <v>134</v>
      </c>
      <c r="P1026" s="42">
        <v>302</v>
      </c>
      <c r="Q1026" s="36" t="s">
        <v>38</v>
      </c>
      <c r="R1026" s="42">
        <v>50</v>
      </c>
      <c r="S1026" s="42">
        <v>90</v>
      </c>
      <c r="T1026" s="42">
        <v>80</v>
      </c>
      <c r="U1026" s="37">
        <v>140</v>
      </c>
      <c r="V1026" s="42">
        <v>45</v>
      </c>
      <c r="W1026" s="36" t="s">
        <v>35</v>
      </c>
    </row>
    <row r="1027" spans="1:23" x14ac:dyDescent="0.35">
      <c r="A1027" s="36">
        <v>702</v>
      </c>
      <c r="B1027" s="37">
        <v>257</v>
      </c>
      <c r="C1027" s="38">
        <v>94</v>
      </c>
      <c r="D1027" s="39">
        <v>42039</v>
      </c>
      <c r="E1027" s="40">
        <v>42129</v>
      </c>
      <c r="F1027" s="41">
        <v>1662</v>
      </c>
      <c r="G1027" s="21">
        <v>341</v>
      </c>
      <c r="H1027" s="36" t="s">
        <v>39</v>
      </c>
      <c r="I1027" s="36" t="s">
        <v>36</v>
      </c>
      <c r="J1027" s="36" t="str">
        <f t="shared" si="32"/>
        <v>🍃Leaves</v>
      </c>
      <c r="K1027" s="36" t="s">
        <v>23</v>
      </c>
      <c r="L1027" s="6" t="str">
        <f t="shared" si="33"/>
        <v>☕Tea</v>
      </c>
      <c r="M1027" s="36" t="s">
        <v>32</v>
      </c>
      <c r="N1027" s="36" t="s">
        <v>33</v>
      </c>
      <c r="O1027" s="42">
        <v>224</v>
      </c>
      <c r="P1027" s="42">
        <v>598</v>
      </c>
      <c r="Q1027" s="36" t="s">
        <v>48</v>
      </c>
      <c r="R1027" s="42">
        <v>110</v>
      </c>
      <c r="S1027" s="42">
        <v>180</v>
      </c>
      <c r="T1027" s="42">
        <v>130</v>
      </c>
      <c r="U1027" s="37">
        <v>290</v>
      </c>
      <c r="V1027" s="42">
        <v>117</v>
      </c>
      <c r="W1027" s="36" t="s">
        <v>35</v>
      </c>
    </row>
    <row r="1028" spans="1:23" x14ac:dyDescent="0.35">
      <c r="A1028" s="36">
        <v>541</v>
      </c>
      <c r="B1028" s="37">
        <v>21</v>
      </c>
      <c r="C1028" s="38">
        <v>-4</v>
      </c>
      <c r="D1028" s="39">
        <v>42067</v>
      </c>
      <c r="E1028" s="40">
        <v>42130</v>
      </c>
      <c r="F1028" s="41">
        <v>480</v>
      </c>
      <c r="G1028" s="21">
        <v>32</v>
      </c>
      <c r="H1028" s="36" t="s">
        <v>39</v>
      </c>
      <c r="I1028" s="36" t="s">
        <v>36</v>
      </c>
      <c r="J1028" s="36" t="str">
        <f t="shared" ref="J1028:J1063" si="34">_xlfn.CONCAT(_xlfn.UNICHAR(127811),K1028)</f>
        <v>🍃Leaves</v>
      </c>
      <c r="K1028" s="36" t="s">
        <v>23</v>
      </c>
      <c r="L1028" s="6" t="str">
        <f t="shared" si="33"/>
        <v>☕Tea</v>
      </c>
      <c r="M1028" s="36" t="s">
        <v>32</v>
      </c>
      <c r="N1028" s="36" t="s">
        <v>33</v>
      </c>
      <c r="O1028" s="42">
        <v>16</v>
      </c>
      <c r="P1028" s="42">
        <v>53</v>
      </c>
      <c r="Q1028" s="36" t="s">
        <v>59</v>
      </c>
      <c r="R1028" s="42">
        <v>0</v>
      </c>
      <c r="S1028" s="42">
        <v>20</v>
      </c>
      <c r="T1028" s="42">
        <v>20</v>
      </c>
      <c r="U1028" s="37">
        <v>20</v>
      </c>
      <c r="V1028" s="42">
        <v>16</v>
      </c>
      <c r="W1028" s="36" t="s">
        <v>35</v>
      </c>
    </row>
    <row r="1029" spans="1:23" x14ac:dyDescent="0.35">
      <c r="A1029" s="36">
        <v>775</v>
      </c>
      <c r="B1029" s="37">
        <v>239</v>
      </c>
      <c r="C1029" s="38">
        <v>69</v>
      </c>
      <c r="D1029" s="39">
        <v>42098</v>
      </c>
      <c r="E1029" s="40">
        <v>42131</v>
      </c>
      <c r="F1029" s="41">
        <v>1755</v>
      </c>
      <c r="G1029" s="21">
        <v>239</v>
      </c>
      <c r="H1029" s="36" t="s">
        <v>39</v>
      </c>
      <c r="I1029" s="36" t="s">
        <v>36</v>
      </c>
      <c r="J1029" s="36" t="str">
        <f t="shared" si="34"/>
        <v>🍃Leaves</v>
      </c>
      <c r="K1029" s="36" t="s">
        <v>23</v>
      </c>
      <c r="L1029" s="6" t="str">
        <f t="shared" si="33"/>
        <v>☕Tea</v>
      </c>
      <c r="M1029" s="36" t="s">
        <v>32</v>
      </c>
      <c r="N1029" s="36" t="s">
        <v>70</v>
      </c>
      <c r="O1029" s="42">
        <v>149</v>
      </c>
      <c r="P1029" s="42">
        <v>478</v>
      </c>
      <c r="Q1029" s="36" t="s">
        <v>48</v>
      </c>
      <c r="R1029" s="42">
        <v>110</v>
      </c>
      <c r="S1029" s="42">
        <v>120</v>
      </c>
      <c r="T1029" s="42">
        <v>80</v>
      </c>
      <c r="U1029" s="37">
        <v>230</v>
      </c>
      <c r="V1029" s="42">
        <v>90</v>
      </c>
      <c r="W1029" s="36" t="s">
        <v>35</v>
      </c>
    </row>
    <row r="1030" spans="1:23" x14ac:dyDescent="0.35">
      <c r="A1030" s="36">
        <v>702</v>
      </c>
      <c r="B1030" s="37">
        <v>255</v>
      </c>
      <c r="C1030" s="38">
        <v>-193</v>
      </c>
      <c r="D1030" s="39">
        <v>42128</v>
      </c>
      <c r="E1030" s="40">
        <v>42132</v>
      </c>
      <c r="F1030" s="41">
        <v>7058</v>
      </c>
      <c r="G1030" s="21">
        <v>-255</v>
      </c>
      <c r="H1030" s="36" t="s">
        <v>39</v>
      </c>
      <c r="I1030" s="36" t="s">
        <v>36</v>
      </c>
      <c r="J1030" s="36" t="str">
        <f t="shared" si="34"/>
        <v>🍃Leaves</v>
      </c>
      <c r="K1030" s="36" t="s">
        <v>23</v>
      </c>
      <c r="L1030" s="6" t="str">
        <f t="shared" si="33"/>
        <v>☕Tea</v>
      </c>
      <c r="M1030" s="36" t="s">
        <v>32</v>
      </c>
      <c r="N1030" s="36" t="s">
        <v>37</v>
      </c>
      <c r="O1030" s="42">
        <v>-363</v>
      </c>
      <c r="P1030" s="42">
        <v>21</v>
      </c>
      <c r="Q1030" s="36" t="s">
        <v>48</v>
      </c>
      <c r="R1030" s="42">
        <v>110</v>
      </c>
      <c r="S1030" s="42">
        <v>-110</v>
      </c>
      <c r="T1030" s="42">
        <v>-170</v>
      </c>
      <c r="U1030" s="37">
        <v>0</v>
      </c>
      <c r="V1030" s="42">
        <v>129</v>
      </c>
      <c r="W1030" s="36" t="s">
        <v>35</v>
      </c>
    </row>
    <row r="1031" spans="1:23" x14ac:dyDescent="0.35">
      <c r="A1031" s="36">
        <v>435</v>
      </c>
      <c r="B1031" s="37">
        <v>25</v>
      </c>
      <c r="C1031" s="38">
        <v>-22</v>
      </c>
      <c r="D1031" s="39">
        <v>42159</v>
      </c>
      <c r="E1031" s="40">
        <v>42133</v>
      </c>
      <c r="F1031" s="41">
        <v>209</v>
      </c>
      <c r="G1031" s="21">
        <v>31</v>
      </c>
      <c r="H1031" s="36" t="s">
        <v>39</v>
      </c>
      <c r="I1031" s="36" t="s">
        <v>36</v>
      </c>
      <c r="J1031" s="36" t="str">
        <f t="shared" si="34"/>
        <v>🍃Leaves</v>
      </c>
      <c r="K1031" s="36" t="s">
        <v>23</v>
      </c>
      <c r="L1031" s="6" t="str">
        <f t="shared" si="33"/>
        <v>☕Tea</v>
      </c>
      <c r="M1031" s="36" t="s">
        <v>32</v>
      </c>
      <c r="N1031" s="36" t="s">
        <v>37</v>
      </c>
      <c r="O1031" s="42">
        <v>-12</v>
      </c>
      <c r="P1031" s="42">
        <v>56</v>
      </c>
      <c r="Q1031" s="36" t="s">
        <v>49</v>
      </c>
      <c r="R1031" s="42">
        <v>0</v>
      </c>
      <c r="S1031" s="42">
        <v>20</v>
      </c>
      <c r="T1031" s="42">
        <v>10</v>
      </c>
      <c r="U1031" s="37">
        <v>20</v>
      </c>
      <c r="V1031" s="42">
        <v>43</v>
      </c>
      <c r="W1031" s="36" t="s">
        <v>35</v>
      </c>
    </row>
    <row r="1032" spans="1:23" x14ac:dyDescent="0.35">
      <c r="A1032" s="36">
        <v>213</v>
      </c>
      <c r="B1032" s="37">
        <v>118</v>
      </c>
      <c r="C1032" s="38">
        <v>18</v>
      </c>
      <c r="D1032" s="36" t="s">
        <v>622</v>
      </c>
      <c r="E1032" s="40">
        <v>42134</v>
      </c>
      <c r="F1032" s="41">
        <v>930</v>
      </c>
      <c r="G1032" s="21">
        <v>172</v>
      </c>
      <c r="H1032" s="36" t="s">
        <v>21</v>
      </c>
      <c r="I1032" s="36" t="s">
        <v>36</v>
      </c>
      <c r="J1032" s="36" t="str">
        <f t="shared" si="34"/>
        <v>🍃Leaves</v>
      </c>
      <c r="K1032" s="36" t="s">
        <v>23</v>
      </c>
      <c r="L1032" s="6" t="str">
        <f t="shared" si="33"/>
        <v>☕Tea</v>
      </c>
      <c r="M1032" s="36" t="s">
        <v>32</v>
      </c>
      <c r="N1032" s="36" t="s">
        <v>33</v>
      </c>
      <c r="O1032" s="42">
        <v>128</v>
      </c>
      <c r="P1032" s="42">
        <v>290</v>
      </c>
      <c r="Q1032" s="36" t="s">
        <v>38</v>
      </c>
      <c r="R1032" s="42">
        <v>80</v>
      </c>
      <c r="S1032" s="42">
        <v>130</v>
      </c>
      <c r="T1032" s="42">
        <v>110</v>
      </c>
      <c r="U1032" s="37">
        <v>210</v>
      </c>
      <c r="V1032" s="42">
        <v>44</v>
      </c>
      <c r="W1032" s="36" t="s">
        <v>35</v>
      </c>
    </row>
    <row r="1033" spans="1:23" x14ac:dyDescent="0.35">
      <c r="A1033" s="36">
        <v>702</v>
      </c>
      <c r="B1033" s="37">
        <v>228</v>
      </c>
      <c r="C1033" s="38">
        <v>56</v>
      </c>
      <c r="D1033" s="36" t="s">
        <v>636</v>
      </c>
      <c r="E1033" s="40">
        <v>42135</v>
      </c>
      <c r="F1033" s="41">
        <v>1691</v>
      </c>
      <c r="G1033" s="21">
        <v>304</v>
      </c>
      <c r="H1033" s="36" t="s">
        <v>39</v>
      </c>
      <c r="I1033" s="36" t="s">
        <v>36</v>
      </c>
      <c r="J1033" s="36" t="str">
        <f t="shared" si="34"/>
        <v>🍃Leaves</v>
      </c>
      <c r="K1033" s="36" t="s">
        <v>23</v>
      </c>
      <c r="L1033" s="6" t="str">
        <f t="shared" si="33"/>
        <v>☕Tea</v>
      </c>
      <c r="M1033" s="36" t="s">
        <v>32</v>
      </c>
      <c r="N1033" s="36" t="s">
        <v>33</v>
      </c>
      <c r="O1033" s="42">
        <v>196</v>
      </c>
      <c r="P1033" s="42">
        <v>532</v>
      </c>
      <c r="Q1033" s="36" t="s">
        <v>48</v>
      </c>
      <c r="R1033" s="42">
        <v>160</v>
      </c>
      <c r="S1033" s="42">
        <v>220</v>
      </c>
      <c r="T1033" s="42">
        <v>140</v>
      </c>
      <c r="U1033" s="37">
        <v>380</v>
      </c>
      <c r="V1033" s="42">
        <v>108</v>
      </c>
      <c r="W1033" s="36" t="s">
        <v>35</v>
      </c>
    </row>
    <row r="1034" spans="1:23" x14ac:dyDescent="0.35">
      <c r="A1034" s="36">
        <v>702</v>
      </c>
      <c r="B1034" s="37">
        <v>211</v>
      </c>
      <c r="C1034" s="38">
        <v>48</v>
      </c>
      <c r="D1034" s="36" t="s">
        <v>637</v>
      </c>
      <c r="E1034" s="40">
        <v>42136</v>
      </c>
      <c r="F1034" s="41">
        <v>1778</v>
      </c>
      <c r="G1034" s="21">
        <v>212</v>
      </c>
      <c r="H1034" s="36" t="s">
        <v>39</v>
      </c>
      <c r="I1034" s="36" t="s">
        <v>36</v>
      </c>
      <c r="J1034" s="36" t="str">
        <f t="shared" si="34"/>
        <v>🍃Leaves</v>
      </c>
      <c r="K1034" s="36" t="s">
        <v>23</v>
      </c>
      <c r="L1034" s="6" t="str">
        <f t="shared" si="33"/>
        <v>☕Tea</v>
      </c>
      <c r="M1034" s="36" t="s">
        <v>32</v>
      </c>
      <c r="N1034" s="36" t="s">
        <v>70</v>
      </c>
      <c r="O1034" s="42">
        <v>128</v>
      </c>
      <c r="P1034" s="42">
        <v>423</v>
      </c>
      <c r="Q1034" s="36" t="s">
        <v>48</v>
      </c>
      <c r="R1034" s="42">
        <v>150</v>
      </c>
      <c r="S1034" s="42">
        <v>150</v>
      </c>
      <c r="T1034" s="42">
        <v>80</v>
      </c>
      <c r="U1034" s="37">
        <v>300</v>
      </c>
      <c r="V1034" s="42">
        <v>84</v>
      </c>
      <c r="W1034" s="36" t="s">
        <v>35</v>
      </c>
    </row>
    <row r="1035" spans="1:23" x14ac:dyDescent="0.35">
      <c r="A1035" s="36">
        <v>971</v>
      </c>
      <c r="B1035" s="37">
        <v>78</v>
      </c>
      <c r="C1035" s="38">
        <v>12</v>
      </c>
      <c r="D1035" s="39">
        <v>42009</v>
      </c>
      <c r="E1035" s="40">
        <v>42137</v>
      </c>
      <c r="F1035" s="41">
        <v>798</v>
      </c>
      <c r="G1035" s="21">
        <v>119</v>
      </c>
      <c r="H1035" s="36" t="s">
        <v>39</v>
      </c>
      <c r="I1035" s="36" t="s">
        <v>36</v>
      </c>
      <c r="J1035" s="36" t="str">
        <f t="shared" si="34"/>
        <v>🍃Leaves</v>
      </c>
      <c r="K1035" s="36" t="s">
        <v>23</v>
      </c>
      <c r="L1035" s="6" t="str">
        <f t="shared" si="33"/>
        <v>☕Tea</v>
      </c>
      <c r="M1035" s="36" t="s">
        <v>32</v>
      </c>
      <c r="N1035" s="36" t="s">
        <v>70</v>
      </c>
      <c r="O1035" s="42">
        <v>62</v>
      </c>
      <c r="P1035" s="42">
        <v>197</v>
      </c>
      <c r="Q1035" s="36" t="s">
        <v>59</v>
      </c>
      <c r="R1035" s="42">
        <v>50</v>
      </c>
      <c r="S1035" s="42">
        <v>90</v>
      </c>
      <c r="T1035" s="42">
        <v>50</v>
      </c>
      <c r="U1035" s="37">
        <v>140</v>
      </c>
      <c r="V1035" s="42">
        <v>57</v>
      </c>
      <c r="W1035" s="36" t="s">
        <v>35</v>
      </c>
    </row>
    <row r="1036" spans="1:23" x14ac:dyDescent="0.35">
      <c r="A1036" s="36">
        <v>702</v>
      </c>
      <c r="B1036" s="37">
        <v>245</v>
      </c>
      <c r="C1036" s="38">
        <v>-60</v>
      </c>
      <c r="D1036" s="39">
        <v>42040</v>
      </c>
      <c r="E1036" s="40">
        <v>42138</v>
      </c>
      <c r="F1036" s="41">
        <v>7653</v>
      </c>
      <c r="G1036" s="21">
        <v>-245</v>
      </c>
      <c r="H1036" s="36" t="s">
        <v>39</v>
      </c>
      <c r="I1036" s="36" t="s">
        <v>36</v>
      </c>
      <c r="J1036" s="36" t="str">
        <f t="shared" si="34"/>
        <v>🍃Leaves</v>
      </c>
      <c r="K1036" s="36" t="s">
        <v>23</v>
      </c>
      <c r="L1036" s="6" t="str">
        <f t="shared" si="33"/>
        <v>☕Tea</v>
      </c>
      <c r="M1036" s="36" t="s">
        <v>32</v>
      </c>
      <c r="N1036" s="36" t="s">
        <v>37</v>
      </c>
      <c r="O1036" s="42">
        <v>-340</v>
      </c>
      <c r="P1036" s="42">
        <v>32</v>
      </c>
      <c r="Q1036" s="36" t="s">
        <v>48</v>
      </c>
      <c r="R1036" s="42">
        <v>180</v>
      </c>
      <c r="S1036" s="42">
        <v>-180</v>
      </c>
      <c r="T1036" s="42">
        <v>-280</v>
      </c>
      <c r="U1036" s="37">
        <v>0</v>
      </c>
      <c r="V1036" s="42">
        <v>127</v>
      </c>
      <c r="W1036" s="36" t="s">
        <v>35</v>
      </c>
    </row>
    <row r="1037" spans="1:23" x14ac:dyDescent="0.35">
      <c r="A1037" s="36">
        <v>971</v>
      </c>
      <c r="B1037" s="37">
        <v>102</v>
      </c>
      <c r="C1037" s="38">
        <v>19</v>
      </c>
      <c r="D1037" s="39">
        <v>42068</v>
      </c>
      <c r="E1037" s="40">
        <v>42139</v>
      </c>
      <c r="F1037" s="41">
        <v>666</v>
      </c>
      <c r="G1037" s="21">
        <v>143</v>
      </c>
      <c r="H1037" s="36" t="s">
        <v>39</v>
      </c>
      <c r="I1037" s="36" t="s">
        <v>36</v>
      </c>
      <c r="J1037" s="36" t="str">
        <f t="shared" si="34"/>
        <v>🍃Leaves</v>
      </c>
      <c r="K1037" s="36" t="s">
        <v>23</v>
      </c>
      <c r="L1037" s="6" t="str">
        <f t="shared" si="33"/>
        <v>☕Tea</v>
      </c>
      <c r="M1037" s="36" t="s">
        <v>32</v>
      </c>
      <c r="N1037" s="36" t="s">
        <v>37</v>
      </c>
      <c r="O1037" s="42">
        <v>89</v>
      </c>
      <c r="P1037" s="42">
        <v>245</v>
      </c>
      <c r="Q1037" s="36" t="s">
        <v>59</v>
      </c>
      <c r="R1037" s="42">
        <v>70</v>
      </c>
      <c r="S1037" s="42">
        <v>100</v>
      </c>
      <c r="T1037" s="42">
        <v>70</v>
      </c>
      <c r="U1037" s="37">
        <v>170</v>
      </c>
      <c r="V1037" s="42">
        <v>54</v>
      </c>
      <c r="W1037" s="36" t="s">
        <v>35</v>
      </c>
    </row>
    <row r="1038" spans="1:23" x14ac:dyDescent="0.35">
      <c r="A1038" s="36">
        <v>916</v>
      </c>
      <c r="B1038" s="37">
        <v>123</v>
      </c>
      <c r="C1038" s="38">
        <v>24</v>
      </c>
      <c r="D1038" s="39">
        <v>42343</v>
      </c>
      <c r="E1038" s="40">
        <v>42140</v>
      </c>
      <c r="F1038" s="41">
        <v>959</v>
      </c>
      <c r="G1038" s="21">
        <v>179</v>
      </c>
      <c r="H1038" s="36" t="s">
        <v>21</v>
      </c>
      <c r="I1038" s="36" t="s">
        <v>36</v>
      </c>
      <c r="J1038" s="36" t="str">
        <f t="shared" si="34"/>
        <v>🍃Leaves</v>
      </c>
      <c r="K1038" s="36" t="s">
        <v>23</v>
      </c>
      <c r="L1038" s="6" t="str">
        <f t="shared" si="33"/>
        <v>☕Tea</v>
      </c>
      <c r="M1038" s="36" t="s">
        <v>32</v>
      </c>
      <c r="N1038" s="36" t="s">
        <v>33</v>
      </c>
      <c r="O1038" s="42">
        <v>134</v>
      </c>
      <c r="P1038" s="42">
        <v>302</v>
      </c>
      <c r="Q1038" s="36" t="s">
        <v>38</v>
      </c>
      <c r="R1038" s="42">
        <v>90</v>
      </c>
      <c r="S1038" s="42">
        <v>130</v>
      </c>
      <c r="T1038" s="42">
        <v>110</v>
      </c>
      <c r="U1038" s="37">
        <v>220</v>
      </c>
      <c r="V1038" s="42">
        <v>45</v>
      </c>
      <c r="W1038" s="36" t="s">
        <v>35</v>
      </c>
    </row>
    <row r="1039" spans="1:23" x14ac:dyDescent="0.35">
      <c r="A1039" s="36">
        <v>702</v>
      </c>
      <c r="B1039" s="37">
        <v>247</v>
      </c>
      <c r="C1039" s="38">
        <v>65</v>
      </c>
      <c r="D1039" s="36" t="s">
        <v>651</v>
      </c>
      <c r="E1039" s="40">
        <v>42141</v>
      </c>
      <c r="F1039" s="41">
        <v>1744</v>
      </c>
      <c r="G1039" s="21">
        <v>329</v>
      </c>
      <c r="H1039" s="36" t="s">
        <v>39</v>
      </c>
      <c r="I1039" s="36" t="s">
        <v>36</v>
      </c>
      <c r="J1039" s="36" t="str">
        <f t="shared" si="34"/>
        <v>🍃Leaves</v>
      </c>
      <c r="K1039" s="36" t="s">
        <v>23</v>
      </c>
      <c r="L1039" s="6" t="str">
        <f t="shared" si="33"/>
        <v>☕Tea</v>
      </c>
      <c r="M1039" s="36" t="s">
        <v>32</v>
      </c>
      <c r="N1039" s="36" t="s">
        <v>33</v>
      </c>
      <c r="O1039" s="42">
        <v>215</v>
      </c>
      <c r="P1039" s="42">
        <v>576</v>
      </c>
      <c r="Q1039" s="36" t="s">
        <v>48</v>
      </c>
      <c r="R1039" s="42">
        <v>180</v>
      </c>
      <c r="S1039" s="42">
        <v>240</v>
      </c>
      <c r="T1039" s="42">
        <v>150</v>
      </c>
      <c r="U1039" s="37">
        <v>420</v>
      </c>
      <c r="V1039" s="42">
        <v>114</v>
      </c>
      <c r="W1039" s="36" t="s">
        <v>35</v>
      </c>
    </row>
    <row r="1040" spans="1:23" x14ac:dyDescent="0.35">
      <c r="A1040" s="36">
        <v>702</v>
      </c>
      <c r="B1040" s="37">
        <v>250</v>
      </c>
      <c r="C1040" s="38">
        <v>57</v>
      </c>
      <c r="D1040" s="36" t="s">
        <v>652</v>
      </c>
      <c r="E1040" s="40">
        <v>42142</v>
      </c>
      <c r="F1040" s="41">
        <v>1820</v>
      </c>
      <c r="G1040" s="21">
        <v>251</v>
      </c>
      <c r="H1040" s="36" t="s">
        <v>39</v>
      </c>
      <c r="I1040" s="36" t="s">
        <v>36</v>
      </c>
      <c r="J1040" s="36" t="str">
        <f t="shared" si="34"/>
        <v>🍃Leaves</v>
      </c>
      <c r="K1040" s="36" t="s">
        <v>23</v>
      </c>
      <c r="L1040" s="6" t="str">
        <f t="shared" si="33"/>
        <v>☕Tea</v>
      </c>
      <c r="M1040" s="36" t="s">
        <v>32</v>
      </c>
      <c r="N1040" s="36" t="s">
        <v>70</v>
      </c>
      <c r="O1040" s="42">
        <v>157</v>
      </c>
      <c r="P1040" s="42">
        <v>501</v>
      </c>
      <c r="Q1040" s="36" t="s">
        <v>48</v>
      </c>
      <c r="R1040" s="42">
        <v>180</v>
      </c>
      <c r="S1040" s="42">
        <v>180</v>
      </c>
      <c r="T1040" s="42">
        <v>100</v>
      </c>
      <c r="U1040" s="37">
        <v>360</v>
      </c>
      <c r="V1040" s="42">
        <v>94</v>
      </c>
      <c r="W1040" s="36" t="s">
        <v>35</v>
      </c>
    </row>
    <row r="1041" spans="1:23" x14ac:dyDescent="0.35">
      <c r="A1041" s="36">
        <v>971</v>
      </c>
      <c r="B1041" s="37">
        <v>88</v>
      </c>
      <c r="C1041" s="38">
        <v>13</v>
      </c>
      <c r="D1041" s="36" t="s">
        <v>653</v>
      </c>
      <c r="E1041" s="40">
        <v>42143</v>
      </c>
      <c r="F1041" s="41">
        <v>817</v>
      </c>
      <c r="G1041" s="21">
        <v>133</v>
      </c>
      <c r="H1041" s="36" t="s">
        <v>39</v>
      </c>
      <c r="I1041" s="36" t="s">
        <v>36</v>
      </c>
      <c r="J1041" s="36" t="str">
        <f t="shared" si="34"/>
        <v>🍃Leaves</v>
      </c>
      <c r="K1041" s="36" t="s">
        <v>23</v>
      </c>
      <c r="L1041" s="6" t="str">
        <f t="shared" si="33"/>
        <v>☕Tea</v>
      </c>
      <c r="M1041" s="36" t="s">
        <v>32</v>
      </c>
      <c r="N1041" s="36" t="s">
        <v>70</v>
      </c>
      <c r="O1041" s="42">
        <v>73</v>
      </c>
      <c r="P1041" s="42">
        <v>221</v>
      </c>
      <c r="Q1041" s="36" t="s">
        <v>59</v>
      </c>
      <c r="R1041" s="42">
        <v>60</v>
      </c>
      <c r="S1041" s="42">
        <v>100</v>
      </c>
      <c r="T1041" s="42">
        <v>60</v>
      </c>
      <c r="U1041" s="37">
        <v>160</v>
      </c>
      <c r="V1041" s="42">
        <v>60</v>
      </c>
      <c r="W1041" s="36" t="s">
        <v>35</v>
      </c>
    </row>
    <row r="1042" spans="1:23" x14ac:dyDescent="0.35">
      <c r="A1042" s="36">
        <v>775</v>
      </c>
      <c r="B1042" s="37">
        <v>294</v>
      </c>
      <c r="C1042" s="38">
        <v>-88</v>
      </c>
      <c r="D1042" s="36" t="s">
        <v>654</v>
      </c>
      <c r="E1042" s="40">
        <v>42144</v>
      </c>
      <c r="F1042" s="41">
        <v>8252</v>
      </c>
      <c r="G1042" s="21">
        <v>-294</v>
      </c>
      <c r="H1042" s="36" t="s">
        <v>39</v>
      </c>
      <c r="I1042" s="36" t="s">
        <v>36</v>
      </c>
      <c r="J1042" s="36" t="str">
        <f t="shared" si="34"/>
        <v>🍃Leaves</v>
      </c>
      <c r="K1042" s="36" t="s">
        <v>23</v>
      </c>
      <c r="L1042" s="6" t="str">
        <f t="shared" si="33"/>
        <v>☕Tea</v>
      </c>
      <c r="M1042" s="36" t="s">
        <v>32</v>
      </c>
      <c r="N1042" s="36" t="s">
        <v>37</v>
      </c>
      <c r="O1042" s="42">
        <v>-408</v>
      </c>
      <c r="P1042" s="42">
        <v>31</v>
      </c>
      <c r="Q1042" s="36" t="s">
        <v>48</v>
      </c>
      <c r="R1042" s="42">
        <v>210</v>
      </c>
      <c r="S1042" s="42">
        <v>-210</v>
      </c>
      <c r="T1042" s="42">
        <v>-320</v>
      </c>
      <c r="U1042" s="37">
        <v>0</v>
      </c>
      <c r="V1042" s="42">
        <v>145</v>
      </c>
      <c r="W1042" s="36" t="s">
        <v>35</v>
      </c>
    </row>
    <row r="1043" spans="1:23" x14ac:dyDescent="0.35">
      <c r="A1043" s="36">
        <v>503</v>
      </c>
      <c r="B1043" s="37">
        <v>134</v>
      </c>
      <c r="C1043" s="38">
        <v>21</v>
      </c>
      <c r="D1043" s="36" t="s">
        <v>655</v>
      </c>
      <c r="E1043" s="40">
        <v>42145</v>
      </c>
      <c r="F1043" s="41">
        <v>690</v>
      </c>
      <c r="G1043" s="21">
        <v>186</v>
      </c>
      <c r="H1043" s="36" t="s">
        <v>39</v>
      </c>
      <c r="I1043" s="36" t="s">
        <v>36</v>
      </c>
      <c r="J1043" s="36" t="str">
        <f t="shared" si="34"/>
        <v>🍃Leaves</v>
      </c>
      <c r="K1043" s="36" t="s">
        <v>23</v>
      </c>
      <c r="L1043" s="6" t="str">
        <f t="shared" si="33"/>
        <v>☕Tea</v>
      </c>
      <c r="M1043" s="36" t="s">
        <v>32</v>
      </c>
      <c r="N1043" s="36" t="s">
        <v>37</v>
      </c>
      <c r="O1043" s="42">
        <v>121</v>
      </c>
      <c r="P1043" s="42">
        <v>320</v>
      </c>
      <c r="Q1043" s="36" t="s">
        <v>59</v>
      </c>
      <c r="R1043" s="42">
        <v>90</v>
      </c>
      <c r="S1043" s="42">
        <v>140</v>
      </c>
      <c r="T1043" s="42">
        <v>100</v>
      </c>
      <c r="U1043" s="37">
        <v>230</v>
      </c>
      <c r="V1043" s="42">
        <v>65</v>
      </c>
      <c r="W1043" s="36" t="s">
        <v>35</v>
      </c>
    </row>
    <row r="1044" spans="1:23" x14ac:dyDescent="0.35">
      <c r="A1044" s="36">
        <v>435</v>
      </c>
      <c r="B1044" s="37">
        <v>20</v>
      </c>
      <c r="C1044" s="38">
        <v>-15</v>
      </c>
      <c r="D1044" s="36" t="s">
        <v>656</v>
      </c>
      <c r="E1044" s="40">
        <v>42146</v>
      </c>
      <c r="F1044" s="41">
        <v>218</v>
      </c>
      <c r="G1044" s="21">
        <v>25</v>
      </c>
      <c r="H1044" s="36" t="s">
        <v>39</v>
      </c>
      <c r="I1044" s="36" t="s">
        <v>36</v>
      </c>
      <c r="J1044" s="36" t="str">
        <f t="shared" si="34"/>
        <v>🍃Leaves</v>
      </c>
      <c r="K1044" s="36" t="s">
        <v>23</v>
      </c>
      <c r="L1044" s="6" t="str">
        <f t="shared" si="33"/>
        <v>☕Tea</v>
      </c>
      <c r="M1044" s="36" t="s">
        <v>32</v>
      </c>
      <c r="N1044" s="36" t="s">
        <v>37</v>
      </c>
      <c r="O1044" s="42">
        <v>-15</v>
      </c>
      <c r="P1044" s="42">
        <v>45</v>
      </c>
      <c r="Q1044" s="36" t="s">
        <v>49</v>
      </c>
      <c r="R1044" s="42">
        <v>10</v>
      </c>
      <c r="S1044" s="42">
        <v>20</v>
      </c>
      <c r="T1044" s="42">
        <v>0</v>
      </c>
      <c r="U1044" s="37">
        <v>30</v>
      </c>
      <c r="V1044" s="42">
        <v>40</v>
      </c>
      <c r="W1044" s="36" t="s">
        <v>35</v>
      </c>
    </row>
    <row r="1045" spans="1:23" x14ac:dyDescent="0.35">
      <c r="A1045" s="36">
        <v>831</v>
      </c>
      <c r="B1045" s="37">
        <v>123</v>
      </c>
      <c r="C1045" s="38">
        <v>119</v>
      </c>
      <c r="D1045" s="39">
        <v>42253</v>
      </c>
      <c r="E1045" s="40">
        <v>42147</v>
      </c>
      <c r="F1045" s="41">
        <v>915</v>
      </c>
      <c r="G1045" s="21">
        <v>179</v>
      </c>
      <c r="H1045" s="36" t="s">
        <v>21</v>
      </c>
      <c r="I1045" s="36" t="s">
        <v>36</v>
      </c>
      <c r="J1045" s="36" t="str">
        <f t="shared" si="34"/>
        <v>🍃Leaves</v>
      </c>
      <c r="K1045" s="36" t="s">
        <v>23</v>
      </c>
      <c r="L1045" s="6" t="str">
        <f t="shared" si="33"/>
        <v>☕Tea</v>
      </c>
      <c r="M1045" s="36" t="s">
        <v>32</v>
      </c>
      <c r="N1045" s="36" t="s">
        <v>33</v>
      </c>
      <c r="O1045" s="42">
        <v>199</v>
      </c>
      <c r="P1045" s="42">
        <v>322</v>
      </c>
      <c r="Q1045" s="36" t="s">
        <v>38</v>
      </c>
      <c r="R1045" s="42">
        <v>50</v>
      </c>
      <c r="S1045" s="42">
        <v>90</v>
      </c>
      <c r="T1045" s="42">
        <v>80</v>
      </c>
      <c r="U1045" s="37">
        <v>140</v>
      </c>
      <c r="V1045" s="42">
        <v>45</v>
      </c>
      <c r="W1045" s="36" t="s">
        <v>35</v>
      </c>
    </row>
    <row r="1046" spans="1:23" x14ac:dyDescent="0.35">
      <c r="A1046" s="36">
        <v>775</v>
      </c>
      <c r="B1046" s="37">
        <v>257</v>
      </c>
      <c r="C1046" s="38">
        <v>202</v>
      </c>
      <c r="D1046" s="36" t="s">
        <v>673</v>
      </c>
      <c r="E1046" s="40">
        <v>42148</v>
      </c>
      <c r="F1046" s="41">
        <v>1662</v>
      </c>
      <c r="G1046" s="21">
        <v>341</v>
      </c>
      <c r="H1046" s="36" t="s">
        <v>39</v>
      </c>
      <c r="I1046" s="36" t="s">
        <v>36</v>
      </c>
      <c r="J1046" s="36" t="str">
        <f t="shared" si="34"/>
        <v>🍃Leaves</v>
      </c>
      <c r="K1046" s="36" t="s">
        <v>23</v>
      </c>
      <c r="L1046" s="6" t="str">
        <f t="shared" si="33"/>
        <v>☕Tea</v>
      </c>
      <c r="M1046" s="36" t="s">
        <v>32</v>
      </c>
      <c r="N1046" s="36" t="s">
        <v>33</v>
      </c>
      <c r="O1046" s="42">
        <v>332</v>
      </c>
      <c r="P1046" s="42">
        <v>637</v>
      </c>
      <c r="Q1046" s="36" t="s">
        <v>48</v>
      </c>
      <c r="R1046" s="42">
        <v>110</v>
      </c>
      <c r="S1046" s="42">
        <v>180</v>
      </c>
      <c r="T1046" s="42">
        <v>130</v>
      </c>
      <c r="U1046" s="37">
        <v>290</v>
      </c>
      <c r="V1046" s="42">
        <v>117</v>
      </c>
      <c r="W1046" s="36" t="s">
        <v>35</v>
      </c>
    </row>
    <row r="1047" spans="1:23" x14ac:dyDescent="0.35">
      <c r="A1047" s="36">
        <v>971</v>
      </c>
      <c r="B1047" s="37">
        <v>21</v>
      </c>
      <c r="C1047" s="38">
        <v>4</v>
      </c>
      <c r="D1047" s="36" t="s">
        <v>674</v>
      </c>
      <c r="E1047" s="40">
        <v>42149</v>
      </c>
      <c r="F1047" s="41">
        <v>480</v>
      </c>
      <c r="G1047" s="21">
        <v>32</v>
      </c>
      <c r="H1047" s="36" t="s">
        <v>39</v>
      </c>
      <c r="I1047" s="36" t="s">
        <v>36</v>
      </c>
      <c r="J1047" s="36" t="str">
        <f t="shared" si="34"/>
        <v>🍃Leaves</v>
      </c>
      <c r="K1047" s="36" t="s">
        <v>23</v>
      </c>
      <c r="L1047" s="6" t="str">
        <f t="shared" si="33"/>
        <v>☕Tea</v>
      </c>
      <c r="M1047" s="36" t="s">
        <v>32</v>
      </c>
      <c r="N1047" s="36" t="s">
        <v>33</v>
      </c>
      <c r="O1047" s="42">
        <v>24</v>
      </c>
      <c r="P1047" s="42">
        <v>56</v>
      </c>
      <c r="Q1047" s="36" t="s">
        <v>59</v>
      </c>
      <c r="R1047" s="42">
        <v>0</v>
      </c>
      <c r="S1047" s="42">
        <v>20</v>
      </c>
      <c r="T1047" s="42">
        <v>20</v>
      </c>
      <c r="U1047" s="37">
        <v>20</v>
      </c>
      <c r="V1047" s="42">
        <v>16</v>
      </c>
      <c r="W1047" s="36" t="s">
        <v>35</v>
      </c>
    </row>
    <row r="1048" spans="1:23" x14ac:dyDescent="0.35">
      <c r="A1048" s="36">
        <v>775</v>
      </c>
      <c r="B1048" s="37">
        <v>239</v>
      </c>
      <c r="C1048" s="38">
        <v>141</v>
      </c>
      <c r="D1048" s="39">
        <v>42011</v>
      </c>
      <c r="E1048" s="40">
        <v>42150</v>
      </c>
      <c r="F1048" s="41">
        <v>1755</v>
      </c>
      <c r="G1048" s="21">
        <v>239</v>
      </c>
      <c r="H1048" s="36" t="s">
        <v>39</v>
      </c>
      <c r="I1048" s="36" t="s">
        <v>36</v>
      </c>
      <c r="J1048" s="36" t="str">
        <f t="shared" si="34"/>
        <v>🍃Leaves</v>
      </c>
      <c r="K1048" s="36" t="s">
        <v>23</v>
      </c>
      <c r="L1048" s="6" t="str">
        <f t="shared" si="33"/>
        <v>☕Tea</v>
      </c>
      <c r="M1048" s="36" t="s">
        <v>32</v>
      </c>
      <c r="N1048" s="36" t="s">
        <v>70</v>
      </c>
      <c r="O1048" s="42">
        <v>221</v>
      </c>
      <c r="P1048" s="42">
        <v>509</v>
      </c>
      <c r="Q1048" s="36" t="s">
        <v>48</v>
      </c>
      <c r="R1048" s="42">
        <v>110</v>
      </c>
      <c r="S1048" s="42">
        <v>120</v>
      </c>
      <c r="T1048" s="42">
        <v>80</v>
      </c>
      <c r="U1048" s="37">
        <v>230</v>
      </c>
      <c r="V1048" s="42">
        <v>90</v>
      </c>
      <c r="W1048" s="36" t="s">
        <v>35</v>
      </c>
    </row>
    <row r="1049" spans="1:23" x14ac:dyDescent="0.35">
      <c r="A1049" s="36">
        <v>702</v>
      </c>
      <c r="B1049" s="37">
        <v>255</v>
      </c>
      <c r="C1049" s="38">
        <v>-369</v>
      </c>
      <c r="D1049" s="39">
        <v>42042</v>
      </c>
      <c r="E1049" s="40">
        <v>42151</v>
      </c>
      <c r="F1049" s="41">
        <v>7058</v>
      </c>
      <c r="G1049" s="21">
        <v>-255</v>
      </c>
      <c r="H1049" s="36" t="s">
        <v>39</v>
      </c>
      <c r="I1049" s="36" t="s">
        <v>36</v>
      </c>
      <c r="J1049" s="36" t="str">
        <f t="shared" si="34"/>
        <v>🍃Leaves</v>
      </c>
      <c r="K1049" s="36" t="s">
        <v>23</v>
      </c>
      <c r="L1049" s="6" t="str">
        <f t="shared" si="33"/>
        <v>☕Tea</v>
      </c>
      <c r="M1049" s="36" t="s">
        <v>32</v>
      </c>
      <c r="N1049" s="36" t="s">
        <v>37</v>
      </c>
      <c r="O1049" s="42">
        <v>-539</v>
      </c>
      <c r="P1049" s="42">
        <v>22</v>
      </c>
      <c r="Q1049" s="36" t="s">
        <v>48</v>
      </c>
      <c r="R1049" s="42">
        <v>110</v>
      </c>
      <c r="S1049" s="42">
        <v>-110</v>
      </c>
      <c r="T1049" s="42">
        <v>-170</v>
      </c>
      <c r="U1049" s="37">
        <v>0</v>
      </c>
      <c r="V1049" s="42">
        <v>129</v>
      </c>
      <c r="W1049" s="36" t="s">
        <v>35</v>
      </c>
    </row>
    <row r="1050" spans="1:23" x14ac:dyDescent="0.35">
      <c r="A1050" s="36">
        <v>435</v>
      </c>
      <c r="B1050" s="37">
        <v>25</v>
      </c>
      <c r="C1050" s="38">
        <v>-28</v>
      </c>
      <c r="D1050" s="39">
        <v>42070</v>
      </c>
      <c r="E1050" s="40">
        <v>42152</v>
      </c>
      <c r="F1050" s="41">
        <v>209</v>
      </c>
      <c r="G1050" s="21">
        <v>31</v>
      </c>
      <c r="H1050" s="36" t="s">
        <v>39</v>
      </c>
      <c r="I1050" s="36" t="s">
        <v>36</v>
      </c>
      <c r="J1050" s="36" t="str">
        <f t="shared" si="34"/>
        <v>🍃Leaves</v>
      </c>
      <c r="K1050" s="36" t="s">
        <v>23</v>
      </c>
      <c r="L1050" s="6" t="str">
        <f t="shared" si="33"/>
        <v>☕Tea</v>
      </c>
      <c r="M1050" s="36" t="s">
        <v>32</v>
      </c>
      <c r="N1050" s="36" t="s">
        <v>37</v>
      </c>
      <c r="O1050" s="42">
        <v>-18</v>
      </c>
      <c r="P1050" s="42">
        <v>60</v>
      </c>
      <c r="Q1050" s="36" t="s">
        <v>49</v>
      </c>
      <c r="R1050" s="42">
        <v>0</v>
      </c>
      <c r="S1050" s="42">
        <v>20</v>
      </c>
      <c r="T1050" s="42">
        <v>10</v>
      </c>
      <c r="U1050" s="37">
        <v>20</v>
      </c>
      <c r="V1050" s="42">
        <v>43</v>
      </c>
      <c r="W1050" s="36" t="s">
        <v>35</v>
      </c>
    </row>
    <row r="1051" spans="1:23" x14ac:dyDescent="0.35">
      <c r="A1051" s="36">
        <v>805</v>
      </c>
      <c r="B1051" s="37">
        <v>118</v>
      </c>
      <c r="C1051" s="38">
        <v>80</v>
      </c>
      <c r="D1051" s="39">
        <v>42345</v>
      </c>
      <c r="E1051" s="40">
        <v>42153</v>
      </c>
      <c r="F1051" s="41">
        <v>930</v>
      </c>
      <c r="G1051" s="21">
        <v>172</v>
      </c>
      <c r="H1051" s="36" t="s">
        <v>21</v>
      </c>
      <c r="I1051" s="36" t="s">
        <v>36</v>
      </c>
      <c r="J1051" s="36" t="str">
        <f t="shared" si="34"/>
        <v>🍃Leaves</v>
      </c>
      <c r="K1051" s="36" t="s">
        <v>23</v>
      </c>
      <c r="L1051" s="6" t="str">
        <f t="shared" si="33"/>
        <v>☕Tea</v>
      </c>
      <c r="M1051" s="36" t="s">
        <v>32</v>
      </c>
      <c r="N1051" s="36" t="s">
        <v>33</v>
      </c>
      <c r="O1051" s="42">
        <v>190</v>
      </c>
      <c r="P1051" s="42">
        <v>309</v>
      </c>
      <c r="Q1051" s="36" t="s">
        <v>38</v>
      </c>
      <c r="R1051" s="42">
        <v>80</v>
      </c>
      <c r="S1051" s="42">
        <v>130</v>
      </c>
      <c r="T1051" s="42">
        <v>110</v>
      </c>
      <c r="U1051" s="37">
        <v>210</v>
      </c>
      <c r="V1051" s="42">
        <v>44</v>
      </c>
      <c r="W1051" s="36" t="s">
        <v>35</v>
      </c>
    </row>
    <row r="1052" spans="1:23" x14ac:dyDescent="0.35">
      <c r="A1052" s="36">
        <v>775</v>
      </c>
      <c r="B1052" s="37">
        <v>228</v>
      </c>
      <c r="C1052" s="38">
        <v>151</v>
      </c>
      <c r="D1052" s="36" t="s">
        <v>688</v>
      </c>
      <c r="E1052" s="40">
        <v>42154</v>
      </c>
      <c r="F1052" s="41">
        <v>1691</v>
      </c>
      <c r="G1052" s="21">
        <v>304</v>
      </c>
      <c r="H1052" s="36" t="s">
        <v>39</v>
      </c>
      <c r="I1052" s="36" t="s">
        <v>36</v>
      </c>
      <c r="J1052" s="36" t="str">
        <f t="shared" si="34"/>
        <v>🍃Leaves</v>
      </c>
      <c r="K1052" s="36" t="s">
        <v>23</v>
      </c>
      <c r="L1052" s="6" t="str">
        <f t="shared" si="33"/>
        <v>☕Tea</v>
      </c>
      <c r="M1052" s="36" t="s">
        <v>32</v>
      </c>
      <c r="N1052" s="36" t="s">
        <v>33</v>
      </c>
      <c r="O1052" s="42">
        <v>291</v>
      </c>
      <c r="P1052" s="42">
        <v>567</v>
      </c>
      <c r="Q1052" s="36" t="s">
        <v>48</v>
      </c>
      <c r="R1052" s="42">
        <v>160</v>
      </c>
      <c r="S1052" s="42">
        <v>220</v>
      </c>
      <c r="T1052" s="42">
        <v>140</v>
      </c>
      <c r="U1052" s="37">
        <v>380</v>
      </c>
      <c r="V1052" s="42">
        <v>108</v>
      </c>
      <c r="W1052" s="36" t="s">
        <v>35</v>
      </c>
    </row>
    <row r="1053" spans="1:23" x14ac:dyDescent="0.35">
      <c r="A1053" s="36">
        <v>702</v>
      </c>
      <c r="B1053" s="37">
        <v>211</v>
      </c>
      <c r="C1053" s="38">
        <v>110</v>
      </c>
      <c r="D1053" s="36" t="s">
        <v>689</v>
      </c>
      <c r="E1053" s="40">
        <v>42155</v>
      </c>
      <c r="F1053" s="41">
        <v>1778</v>
      </c>
      <c r="G1053" s="21">
        <v>212</v>
      </c>
      <c r="H1053" s="36" t="s">
        <v>39</v>
      </c>
      <c r="I1053" s="36" t="s">
        <v>36</v>
      </c>
      <c r="J1053" s="36" t="str">
        <f t="shared" si="34"/>
        <v>🍃Leaves</v>
      </c>
      <c r="K1053" s="36" t="s">
        <v>23</v>
      </c>
      <c r="L1053" s="6" t="str">
        <f t="shared" si="33"/>
        <v>☕Tea</v>
      </c>
      <c r="M1053" s="36" t="s">
        <v>32</v>
      </c>
      <c r="N1053" s="36" t="s">
        <v>70</v>
      </c>
      <c r="O1053" s="42">
        <v>190</v>
      </c>
      <c r="P1053" s="42">
        <v>451</v>
      </c>
      <c r="Q1053" s="36" t="s">
        <v>48</v>
      </c>
      <c r="R1053" s="42">
        <v>150</v>
      </c>
      <c r="S1053" s="42">
        <v>150</v>
      </c>
      <c r="T1053" s="42">
        <v>80</v>
      </c>
      <c r="U1053" s="37">
        <v>300</v>
      </c>
      <c r="V1053" s="42">
        <v>84</v>
      </c>
      <c r="W1053" s="36" t="s">
        <v>35</v>
      </c>
    </row>
    <row r="1054" spans="1:23" x14ac:dyDescent="0.35">
      <c r="A1054" s="36">
        <v>503</v>
      </c>
      <c r="B1054" s="37">
        <v>78</v>
      </c>
      <c r="C1054" s="38">
        <v>42</v>
      </c>
      <c r="D1054" s="36" t="s">
        <v>690</v>
      </c>
      <c r="E1054" s="40">
        <v>42156</v>
      </c>
      <c r="F1054" s="41">
        <v>798</v>
      </c>
      <c r="G1054" s="21">
        <v>119</v>
      </c>
      <c r="H1054" s="36" t="s">
        <v>39</v>
      </c>
      <c r="I1054" s="36" t="s">
        <v>36</v>
      </c>
      <c r="J1054" s="36" t="str">
        <f t="shared" si="34"/>
        <v>🍃Leaves</v>
      </c>
      <c r="K1054" s="36" t="s">
        <v>23</v>
      </c>
      <c r="L1054" s="6" t="str">
        <f t="shared" si="33"/>
        <v>☕Tea</v>
      </c>
      <c r="M1054" s="36" t="s">
        <v>32</v>
      </c>
      <c r="N1054" s="36" t="s">
        <v>70</v>
      </c>
      <c r="O1054" s="42">
        <v>92</v>
      </c>
      <c r="P1054" s="42">
        <v>210</v>
      </c>
      <c r="Q1054" s="36" t="s">
        <v>59</v>
      </c>
      <c r="R1054" s="42">
        <v>50</v>
      </c>
      <c r="S1054" s="42">
        <v>90</v>
      </c>
      <c r="T1054" s="42">
        <v>50</v>
      </c>
      <c r="U1054" s="37">
        <v>140</v>
      </c>
      <c r="V1054" s="42">
        <v>57</v>
      </c>
      <c r="W1054" s="36" t="s">
        <v>35</v>
      </c>
    </row>
    <row r="1055" spans="1:23" x14ac:dyDescent="0.35">
      <c r="A1055" s="36">
        <v>775</v>
      </c>
      <c r="B1055" s="37">
        <v>245</v>
      </c>
      <c r="C1055" s="38">
        <v>-225</v>
      </c>
      <c r="D1055" s="36" t="s">
        <v>691</v>
      </c>
      <c r="E1055" s="40">
        <v>42157</v>
      </c>
      <c r="F1055" s="41">
        <v>7653</v>
      </c>
      <c r="G1055" s="21">
        <v>-245</v>
      </c>
      <c r="H1055" s="36" t="s">
        <v>39</v>
      </c>
      <c r="I1055" s="36" t="s">
        <v>36</v>
      </c>
      <c r="J1055" s="36" t="str">
        <f t="shared" si="34"/>
        <v>🍃Leaves</v>
      </c>
      <c r="K1055" s="36" t="s">
        <v>23</v>
      </c>
      <c r="L1055" s="6" t="str">
        <f t="shared" si="33"/>
        <v>☕Tea</v>
      </c>
      <c r="M1055" s="36" t="s">
        <v>32</v>
      </c>
      <c r="N1055" s="36" t="s">
        <v>37</v>
      </c>
      <c r="O1055" s="42">
        <v>-505</v>
      </c>
      <c r="P1055" s="42">
        <v>34</v>
      </c>
      <c r="Q1055" s="36" t="s">
        <v>48</v>
      </c>
      <c r="R1055" s="42">
        <v>180</v>
      </c>
      <c r="S1055" s="42">
        <v>-180</v>
      </c>
      <c r="T1055" s="42">
        <v>-280</v>
      </c>
      <c r="U1055" s="37">
        <v>0</v>
      </c>
      <c r="V1055" s="42">
        <v>127</v>
      </c>
      <c r="W1055" s="36" t="s">
        <v>35</v>
      </c>
    </row>
    <row r="1056" spans="1:23" x14ac:dyDescent="0.35">
      <c r="A1056" s="36">
        <v>971</v>
      </c>
      <c r="B1056" s="37">
        <v>102</v>
      </c>
      <c r="C1056" s="38">
        <v>62</v>
      </c>
      <c r="D1056" s="36" t="s">
        <v>692</v>
      </c>
      <c r="E1056" s="40">
        <v>42158</v>
      </c>
      <c r="F1056" s="41">
        <v>666</v>
      </c>
      <c r="G1056" s="21">
        <v>143</v>
      </c>
      <c r="H1056" s="36" t="s">
        <v>39</v>
      </c>
      <c r="I1056" s="36" t="s">
        <v>36</v>
      </c>
      <c r="J1056" s="36" t="str">
        <f t="shared" si="34"/>
        <v>🍃Leaves</v>
      </c>
      <c r="K1056" s="36" t="s">
        <v>23</v>
      </c>
      <c r="L1056" s="6" t="str">
        <f t="shared" si="33"/>
        <v>☕Tea</v>
      </c>
      <c r="M1056" s="36" t="s">
        <v>32</v>
      </c>
      <c r="N1056" s="36" t="s">
        <v>37</v>
      </c>
      <c r="O1056" s="42">
        <v>132</v>
      </c>
      <c r="P1056" s="42">
        <v>261</v>
      </c>
      <c r="Q1056" s="36" t="s">
        <v>59</v>
      </c>
      <c r="R1056" s="42">
        <v>70</v>
      </c>
      <c r="S1056" s="42">
        <v>100</v>
      </c>
      <c r="T1056" s="42">
        <v>70</v>
      </c>
      <c r="U1056" s="37">
        <v>170</v>
      </c>
      <c r="V1056" s="42">
        <v>54</v>
      </c>
      <c r="W1056" s="36" t="s">
        <v>35</v>
      </c>
    </row>
    <row r="1057" spans="1:23" x14ac:dyDescent="0.35">
      <c r="A1057" s="36">
        <v>323</v>
      </c>
      <c r="B1057" s="37">
        <v>123</v>
      </c>
      <c r="C1057" s="38">
        <v>89</v>
      </c>
      <c r="D1057" s="39">
        <v>42224</v>
      </c>
      <c r="E1057" s="40">
        <v>42159</v>
      </c>
      <c r="F1057" s="41">
        <v>959</v>
      </c>
      <c r="G1057" s="21">
        <v>179</v>
      </c>
      <c r="H1057" s="36" t="s">
        <v>21</v>
      </c>
      <c r="I1057" s="36" t="s">
        <v>36</v>
      </c>
      <c r="J1057" s="36" t="str">
        <f t="shared" si="34"/>
        <v>🍃Leaves</v>
      </c>
      <c r="K1057" s="36" t="s">
        <v>23</v>
      </c>
      <c r="L1057" s="6" t="str">
        <f t="shared" si="33"/>
        <v>☕Tea</v>
      </c>
      <c r="M1057" s="36" t="s">
        <v>32</v>
      </c>
      <c r="N1057" s="36" t="s">
        <v>33</v>
      </c>
      <c r="O1057" s="42">
        <v>199</v>
      </c>
      <c r="P1057" s="42">
        <v>322</v>
      </c>
      <c r="Q1057" s="36" t="s">
        <v>38</v>
      </c>
      <c r="R1057" s="42">
        <v>90</v>
      </c>
      <c r="S1057" s="42">
        <v>130</v>
      </c>
      <c r="T1057" s="42">
        <v>110</v>
      </c>
      <c r="U1057" s="37">
        <v>220</v>
      </c>
      <c r="V1057" s="42">
        <v>45</v>
      </c>
      <c r="W1057" s="36" t="s">
        <v>35</v>
      </c>
    </row>
    <row r="1058" spans="1:23" x14ac:dyDescent="0.35">
      <c r="A1058" s="36">
        <v>775</v>
      </c>
      <c r="B1058" s="37">
        <v>247</v>
      </c>
      <c r="C1058" s="38">
        <v>169</v>
      </c>
      <c r="D1058" s="36" t="s">
        <v>703</v>
      </c>
      <c r="E1058" s="40">
        <v>42160</v>
      </c>
      <c r="F1058" s="41">
        <v>1744</v>
      </c>
      <c r="G1058" s="21">
        <v>329</v>
      </c>
      <c r="H1058" s="36" t="s">
        <v>39</v>
      </c>
      <c r="I1058" s="36" t="s">
        <v>36</v>
      </c>
      <c r="J1058" s="36" t="str">
        <f t="shared" si="34"/>
        <v>🍃Leaves</v>
      </c>
      <c r="K1058" s="36" t="s">
        <v>23</v>
      </c>
      <c r="L1058" s="6" t="str">
        <f t="shared" si="33"/>
        <v>☕Tea</v>
      </c>
      <c r="M1058" s="36" t="s">
        <v>32</v>
      </c>
      <c r="N1058" s="36" t="s">
        <v>33</v>
      </c>
      <c r="O1058" s="42">
        <v>319</v>
      </c>
      <c r="P1058" s="42">
        <v>614</v>
      </c>
      <c r="Q1058" s="36" t="s">
        <v>48</v>
      </c>
      <c r="R1058" s="42">
        <v>180</v>
      </c>
      <c r="S1058" s="42">
        <v>240</v>
      </c>
      <c r="T1058" s="42">
        <v>150</v>
      </c>
      <c r="U1058" s="37">
        <v>420</v>
      </c>
      <c r="V1058" s="42">
        <v>114</v>
      </c>
      <c r="W1058" s="36" t="s">
        <v>35</v>
      </c>
    </row>
    <row r="1059" spans="1:23" x14ac:dyDescent="0.35">
      <c r="A1059" s="36">
        <v>775</v>
      </c>
      <c r="B1059" s="37">
        <v>250</v>
      </c>
      <c r="C1059" s="38">
        <v>133</v>
      </c>
      <c r="D1059" s="36" t="s">
        <v>704</v>
      </c>
      <c r="E1059" s="40">
        <v>42161</v>
      </c>
      <c r="F1059" s="41">
        <v>1820</v>
      </c>
      <c r="G1059" s="21">
        <v>251</v>
      </c>
      <c r="H1059" s="36" t="s">
        <v>39</v>
      </c>
      <c r="I1059" s="36" t="s">
        <v>36</v>
      </c>
      <c r="J1059" s="36" t="str">
        <f t="shared" si="34"/>
        <v>🍃Leaves</v>
      </c>
      <c r="K1059" s="36" t="s">
        <v>23</v>
      </c>
      <c r="L1059" s="6" t="str">
        <f t="shared" si="33"/>
        <v>☕Tea</v>
      </c>
      <c r="M1059" s="36" t="s">
        <v>32</v>
      </c>
      <c r="N1059" s="36" t="s">
        <v>70</v>
      </c>
      <c r="O1059" s="42">
        <v>233</v>
      </c>
      <c r="P1059" s="42">
        <v>534</v>
      </c>
      <c r="Q1059" s="36" t="s">
        <v>48</v>
      </c>
      <c r="R1059" s="42">
        <v>180</v>
      </c>
      <c r="S1059" s="42">
        <v>180</v>
      </c>
      <c r="T1059" s="42">
        <v>100</v>
      </c>
      <c r="U1059" s="37">
        <v>360</v>
      </c>
      <c r="V1059" s="42">
        <v>94</v>
      </c>
      <c r="W1059" s="36" t="s">
        <v>35</v>
      </c>
    </row>
    <row r="1060" spans="1:23" x14ac:dyDescent="0.35">
      <c r="A1060" s="36">
        <v>971</v>
      </c>
      <c r="B1060" s="37">
        <v>88</v>
      </c>
      <c r="C1060" s="38">
        <v>48</v>
      </c>
      <c r="D1060" s="36" t="s">
        <v>705</v>
      </c>
      <c r="E1060" s="40">
        <v>42162</v>
      </c>
      <c r="F1060" s="41">
        <v>817</v>
      </c>
      <c r="G1060" s="21">
        <v>133</v>
      </c>
      <c r="H1060" s="36" t="s">
        <v>39</v>
      </c>
      <c r="I1060" s="36" t="s">
        <v>36</v>
      </c>
      <c r="J1060" s="36" t="str">
        <f t="shared" si="34"/>
        <v>🍃Leaves</v>
      </c>
      <c r="K1060" s="36" t="s">
        <v>23</v>
      </c>
      <c r="L1060" s="6" t="str">
        <f t="shared" si="33"/>
        <v>☕Tea</v>
      </c>
      <c r="M1060" s="36" t="s">
        <v>32</v>
      </c>
      <c r="N1060" s="36" t="s">
        <v>70</v>
      </c>
      <c r="O1060" s="42">
        <v>108</v>
      </c>
      <c r="P1060" s="42">
        <v>236</v>
      </c>
      <c r="Q1060" s="36" t="s">
        <v>59</v>
      </c>
      <c r="R1060" s="42">
        <v>60</v>
      </c>
      <c r="S1060" s="42">
        <v>100</v>
      </c>
      <c r="T1060" s="42">
        <v>60</v>
      </c>
      <c r="U1060" s="37">
        <v>160</v>
      </c>
      <c r="V1060" s="42">
        <v>60</v>
      </c>
      <c r="W1060" s="36" t="s">
        <v>35</v>
      </c>
    </row>
    <row r="1061" spans="1:23" x14ac:dyDescent="0.35">
      <c r="A1061" s="36">
        <v>775</v>
      </c>
      <c r="B1061" s="37">
        <v>294</v>
      </c>
      <c r="C1061" s="38">
        <v>-285</v>
      </c>
      <c r="D1061" s="36" t="s">
        <v>706</v>
      </c>
      <c r="E1061" s="40">
        <v>42163</v>
      </c>
      <c r="F1061" s="41">
        <v>8252</v>
      </c>
      <c r="G1061" s="21">
        <v>-294</v>
      </c>
      <c r="H1061" s="36" t="s">
        <v>39</v>
      </c>
      <c r="I1061" s="36" t="s">
        <v>36</v>
      </c>
      <c r="J1061" s="36" t="str">
        <f t="shared" si="34"/>
        <v>🍃Leaves</v>
      </c>
      <c r="K1061" s="36" t="s">
        <v>23</v>
      </c>
      <c r="L1061" s="6" t="str">
        <f t="shared" si="33"/>
        <v>☕Tea</v>
      </c>
      <c r="M1061" s="36" t="s">
        <v>32</v>
      </c>
      <c r="N1061" s="36" t="s">
        <v>37</v>
      </c>
      <c r="O1061" s="42">
        <v>-605</v>
      </c>
      <c r="P1061" s="42">
        <v>33</v>
      </c>
      <c r="Q1061" s="36" t="s">
        <v>48</v>
      </c>
      <c r="R1061" s="42">
        <v>210</v>
      </c>
      <c r="S1061" s="42">
        <v>-210</v>
      </c>
      <c r="T1061" s="42">
        <v>-320</v>
      </c>
      <c r="U1061" s="37">
        <v>0</v>
      </c>
      <c r="V1061" s="42">
        <v>145</v>
      </c>
      <c r="W1061" s="36" t="s">
        <v>35</v>
      </c>
    </row>
    <row r="1062" spans="1:23" x14ac:dyDescent="0.35">
      <c r="A1062" s="36">
        <v>503</v>
      </c>
      <c r="B1062" s="37">
        <v>134</v>
      </c>
      <c r="C1062" s="38">
        <v>80</v>
      </c>
      <c r="D1062" s="36" t="s">
        <v>707</v>
      </c>
      <c r="E1062" s="40">
        <v>42164</v>
      </c>
      <c r="F1062" s="41">
        <v>690</v>
      </c>
      <c r="G1062" s="21">
        <v>186</v>
      </c>
      <c r="H1062" s="36" t="s">
        <v>39</v>
      </c>
      <c r="I1062" s="36" t="s">
        <v>36</v>
      </c>
      <c r="J1062" s="36" t="str">
        <f t="shared" si="34"/>
        <v>🍃Leaves</v>
      </c>
      <c r="K1062" s="36" t="s">
        <v>23</v>
      </c>
      <c r="L1062" s="6" t="str">
        <f t="shared" si="33"/>
        <v>☕Tea</v>
      </c>
      <c r="M1062" s="36" t="s">
        <v>32</v>
      </c>
      <c r="N1062" s="36" t="s">
        <v>37</v>
      </c>
      <c r="O1062" s="42">
        <v>180</v>
      </c>
      <c r="P1062" s="42">
        <v>341</v>
      </c>
      <c r="Q1062" s="36" t="s">
        <v>59</v>
      </c>
      <c r="R1062" s="42">
        <v>90</v>
      </c>
      <c r="S1062" s="42">
        <v>140</v>
      </c>
      <c r="T1062" s="42">
        <v>100</v>
      </c>
      <c r="U1062" s="37">
        <v>230</v>
      </c>
      <c r="V1062" s="42">
        <v>65</v>
      </c>
      <c r="W1062" s="36" t="s">
        <v>35</v>
      </c>
    </row>
    <row r="1063" spans="1:23" x14ac:dyDescent="0.35">
      <c r="A1063" s="36">
        <v>435</v>
      </c>
      <c r="B1063" s="37">
        <v>20</v>
      </c>
      <c r="C1063" s="38">
        <v>-22</v>
      </c>
      <c r="D1063" s="36" t="s">
        <v>708</v>
      </c>
      <c r="E1063" s="40">
        <v>42165</v>
      </c>
      <c r="F1063" s="41">
        <v>218</v>
      </c>
      <c r="G1063" s="21">
        <v>25</v>
      </c>
      <c r="H1063" s="36" t="s">
        <v>39</v>
      </c>
      <c r="I1063" s="36" t="s">
        <v>36</v>
      </c>
      <c r="J1063" s="36" t="str">
        <f t="shared" si="34"/>
        <v>🍃Leaves</v>
      </c>
      <c r="K1063" s="36" t="s">
        <v>23</v>
      </c>
      <c r="L1063" s="6" t="str">
        <f t="shared" si="33"/>
        <v>☕Tea</v>
      </c>
      <c r="M1063" s="36" t="s">
        <v>32</v>
      </c>
      <c r="N1063" s="36" t="s">
        <v>37</v>
      </c>
      <c r="O1063" s="42">
        <v>-22</v>
      </c>
      <c r="P1063" s="42">
        <v>48</v>
      </c>
      <c r="Q1063" s="36" t="s">
        <v>49</v>
      </c>
      <c r="R1063" s="42">
        <v>10</v>
      </c>
      <c r="S1063" s="42">
        <v>20</v>
      </c>
      <c r="T1063" s="42">
        <v>0</v>
      </c>
      <c r="U1063" s="37">
        <v>30</v>
      </c>
      <c r="V1063" s="42">
        <v>40</v>
      </c>
      <c r="W1063" s="36" t="s">
        <v>35</v>
      </c>
    </row>
  </sheetData>
  <conditionalFormatting sqref="C2:C1063">
    <cfRule type="cellIs" dxfId="136" priority="5" operator="equal">
      <formula>0</formula>
    </cfRule>
    <cfRule type="cellIs" dxfId="135" priority="6" operator="lessThan">
      <formula>0</formula>
    </cfRule>
    <cfRule type="cellIs" dxfId="134" priority="7" operator="greaterThan">
      <formula>0</formula>
    </cfRule>
  </conditionalFormatting>
  <conditionalFormatting sqref="A2:W1063">
    <cfRule type="expression" dxfId="133" priority="1">
      <formula>CELL("row")=ROW()</formula>
    </cfRule>
    <cfRule type="expression" dxfId="132" priority="4">
      <formula>CELL("row")=ROW()</formula>
    </cfRule>
  </conditionalFormatting>
  <conditionalFormatting sqref="G2:G1063">
    <cfRule type="cellIs" dxfId="131" priority="2" operator="lessThan">
      <formula>0</formula>
    </cfRule>
    <cfRule type="cellIs" dxfId="130" priority="3" operator="greaterThan">
      <formula>0</formula>
    </cfRule>
  </conditionalFormatting>
  <pageMargins left="0.7" right="0.7" top="0.75" bottom="0.75" header="0.3" footer="0.3"/>
  <pageSetup paperSize="9" orientation="portrait" r:id="rId1"/>
  <ignoredErrors>
    <ignoredError sqref="J2 J3:J1063"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01F62-8AE8-4C55-9066-BD3D441E040F}">
  <sheetPr codeName="Sheet13">
    <tabColor rgb="FFC08261"/>
  </sheetPr>
  <dimension ref="A1"/>
  <sheetViews>
    <sheetView showGridLines="0" zoomScale="70" zoomScaleNormal="70" workbookViewId="0">
      <selection activeCell="M32" sqref="M32"/>
    </sheetView>
  </sheetViews>
  <sheetFormatPr defaultRowHeight="14.5" x14ac:dyDescent="0.35"/>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42512-21E6-4D6D-B74A-378FEDEC8698}">
  <sheetPr>
    <tabColor rgb="FFF48484"/>
  </sheetPr>
  <dimension ref="A1:L39"/>
  <sheetViews>
    <sheetView zoomScale="70" zoomScaleNormal="70" workbookViewId="0">
      <selection activeCell="M32" sqref="M32"/>
    </sheetView>
  </sheetViews>
  <sheetFormatPr defaultRowHeight="14.5" x14ac:dyDescent="0.35"/>
  <cols>
    <col min="2" max="2" width="26" bestFit="1" customWidth="1"/>
    <col min="3" max="3" width="15.7265625" bestFit="1" customWidth="1"/>
    <col min="4" max="4" width="26" bestFit="1" customWidth="1"/>
    <col min="5" max="5" width="23.6328125" bestFit="1" customWidth="1"/>
    <col min="6" max="7" width="21.6328125" bestFit="1" customWidth="1"/>
  </cols>
  <sheetData>
    <row r="1" spans="1:12" ht="15" thickBot="1" x14ac:dyDescent="0.4"/>
    <row r="2" spans="1:12" ht="14.5" customHeight="1" x14ac:dyDescent="0.35">
      <c r="A2" s="47" t="s">
        <v>729</v>
      </c>
      <c r="B2" s="48"/>
      <c r="C2" s="48"/>
      <c r="D2" s="48"/>
      <c r="E2" s="48"/>
      <c r="F2" s="48"/>
      <c r="G2" s="48"/>
      <c r="H2" s="48"/>
      <c r="I2" s="48"/>
      <c r="J2" s="48"/>
      <c r="K2" s="48"/>
      <c r="L2" s="49"/>
    </row>
    <row r="3" spans="1:12" ht="14.5" customHeight="1" x14ac:dyDescent="0.35">
      <c r="A3" s="50"/>
      <c r="B3" s="51"/>
      <c r="C3" s="51"/>
      <c r="D3" s="51"/>
      <c r="E3" s="51"/>
      <c r="F3" s="51"/>
      <c r="G3" s="51"/>
      <c r="H3" s="51"/>
      <c r="I3" s="51"/>
      <c r="J3" s="51"/>
      <c r="K3" s="51"/>
      <c r="L3" s="52"/>
    </row>
    <row r="4" spans="1:12" ht="15" customHeight="1" thickBot="1" x14ac:dyDescent="0.4">
      <c r="A4" s="53"/>
      <c r="B4" s="54"/>
      <c r="C4" s="54"/>
      <c r="D4" s="54"/>
      <c r="E4" s="54"/>
      <c r="F4" s="54"/>
      <c r="G4" s="54"/>
      <c r="H4" s="54"/>
      <c r="I4" s="54"/>
      <c r="J4" s="54"/>
      <c r="K4" s="54"/>
      <c r="L4" s="55"/>
    </row>
    <row r="5" spans="1:12" ht="15" thickBot="1" x14ac:dyDescent="0.4"/>
    <row r="6" spans="1:12" ht="19" customHeight="1" thickTop="1" thickBot="1" x14ac:dyDescent="0.45">
      <c r="D6" s="32" t="s">
        <v>0</v>
      </c>
      <c r="E6" s="32" t="s">
        <v>20</v>
      </c>
      <c r="F6" s="32" t="s">
        <v>732</v>
      </c>
    </row>
    <row r="7" spans="1:12" ht="19" thickTop="1" thickBot="1" x14ac:dyDescent="0.4">
      <c r="D7" s="33">
        <v>915</v>
      </c>
      <c r="E7" s="33" t="s">
        <v>35</v>
      </c>
      <c r="F7" s="34">
        <f>DSUM(CoffeeSales[#All],CoffeeSales[[#Headers],[Sales]],'Statistical Analysis'!D6:E7)</f>
        <v>309</v>
      </c>
    </row>
    <row r="8" spans="1:12" ht="15" thickTop="1" x14ac:dyDescent="0.35"/>
    <row r="9" spans="1:12" ht="15" thickBot="1" x14ac:dyDescent="0.4"/>
    <row r="10" spans="1:12" x14ac:dyDescent="0.35">
      <c r="A10" s="47" t="s">
        <v>730</v>
      </c>
      <c r="B10" s="56"/>
      <c r="C10" s="56"/>
      <c r="D10" s="56"/>
      <c r="E10" s="56"/>
      <c r="F10" s="56"/>
      <c r="G10" s="56"/>
      <c r="H10" s="56"/>
      <c r="I10" s="56"/>
      <c r="J10" s="56"/>
      <c r="K10" s="56"/>
      <c r="L10" s="57"/>
    </row>
    <row r="11" spans="1:12" x14ac:dyDescent="0.35">
      <c r="A11" s="58"/>
      <c r="B11" s="59"/>
      <c r="C11" s="59"/>
      <c r="D11" s="59"/>
      <c r="E11" s="59"/>
      <c r="F11" s="59"/>
      <c r="G11" s="59"/>
      <c r="H11" s="59"/>
      <c r="I11" s="59"/>
      <c r="J11" s="59"/>
      <c r="K11" s="59"/>
      <c r="L11" s="60"/>
    </row>
    <row r="12" spans="1:12" ht="15" thickBot="1" x14ac:dyDescent="0.4">
      <c r="A12" s="61"/>
      <c r="B12" s="62"/>
      <c r="C12" s="62"/>
      <c r="D12" s="62"/>
      <c r="E12" s="62"/>
      <c r="F12" s="62"/>
      <c r="G12" s="62"/>
      <c r="H12" s="62"/>
      <c r="I12" s="62"/>
      <c r="J12" s="62"/>
      <c r="K12" s="62"/>
      <c r="L12" s="63"/>
    </row>
    <row r="13" spans="1:12" ht="15" thickBot="1" x14ac:dyDescent="0.4"/>
    <row r="14" spans="1:12" ht="21" thickTop="1" thickBot="1" x14ac:dyDescent="0.45">
      <c r="D14" s="32" t="s">
        <v>0</v>
      </c>
      <c r="E14" s="32" t="s">
        <v>731</v>
      </c>
    </row>
    <row r="15" spans="1:12" ht="19" thickTop="1" thickBot="1" x14ac:dyDescent="0.4">
      <c r="D15" s="33">
        <v>918</v>
      </c>
      <c r="E15" s="35">
        <f>DAVERAGE(CoffeeSales[#All],CoffeeSales[[#Headers],[Cogs]],'Statistical Analysis'!D14:D15)</f>
        <v>81</v>
      </c>
    </row>
    <row r="16" spans="1:12" ht="15" thickTop="1" x14ac:dyDescent="0.35"/>
    <row r="17" spans="1:12" ht="15" thickBot="1" x14ac:dyDescent="0.4"/>
    <row r="18" spans="1:12" x14ac:dyDescent="0.35">
      <c r="A18" s="64" t="s">
        <v>734</v>
      </c>
      <c r="B18" s="65"/>
      <c r="C18" s="65"/>
      <c r="D18" s="65"/>
      <c r="E18" s="65"/>
      <c r="F18" s="65"/>
      <c r="G18" s="65"/>
      <c r="H18" s="65"/>
      <c r="I18" s="65"/>
      <c r="J18" s="65"/>
      <c r="K18" s="65"/>
      <c r="L18" s="66"/>
    </row>
    <row r="19" spans="1:12" x14ac:dyDescent="0.35">
      <c r="A19" s="67"/>
      <c r="B19" s="68"/>
      <c r="C19" s="68"/>
      <c r="D19" s="68"/>
      <c r="E19" s="68"/>
      <c r="F19" s="68"/>
      <c r="G19" s="68"/>
      <c r="H19" s="68"/>
      <c r="I19" s="68"/>
      <c r="J19" s="68"/>
      <c r="K19" s="68"/>
      <c r="L19" s="69"/>
    </row>
    <row r="20" spans="1:12" ht="15" thickBot="1" x14ac:dyDescent="0.4">
      <c r="A20" s="70"/>
      <c r="B20" s="71"/>
      <c r="C20" s="71"/>
      <c r="D20" s="71"/>
      <c r="E20" s="71"/>
      <c r="F20" s="71"/>
      <c r="G20" s="71"/>
      <c r="H20" s="71"/>
      <c r="I20" s="71"/>
      <c r="J20" s="71"/>
      <c r="K20" s="71"/>
      <c r="L20" s="72"/>
    </row>
    <row r="21" spans="1:12" ht="15" thickBot="1" x14ac:dyDescent="0.4"/>
    <row r="22" spans="1:12" ht="21" thickTop="1" thickBot="1" x14ac:dyDescent="0.45">
      <c r="D22" s="32" t="s">
        <v>7</v>
      </c>
      <c r="E22" s="32" t="s">
        <v>733</v>
      </c>
    </row>
    <row r="23" spans="1:12" ht="19" thickTop="1" thickBot="1" x14ac:dyDescent="0.4">
      <c r="D23" s="33" t="s">
        <v>31</v>
      </c>
      <c r="E23" s="33">
        <f>DCOUNT(CoffeeSales[#All],CoffeeSales[[#Headers],[Sales]],'Statistical Analysis'!D22:D23)</f>
        <v>222</v>
      </c>
    </row>
    <row r="24" spans="1:12" ht="15" thickTop="1" x14ac:dyDescent="0.35"/>
    <row r="25" spans="1:12" ht="15" thickBot="1" x14ac:dyDescent="0.4"/>
    <row r="26" spans="1:12" x14ac:dyDescent="0.35">
      <c r="A26" s="73" t="s">
        <v>744</v>
      </c>
      <c r="B26" s="74"/>
      <c r="C26" s="74"/>
      <c r="D26" s="74"/>
      <c r="E26" s="74"/>
      <c r="F26" s="74"/>
      <c r="G26" s="74"/>
      <c r="H26" s="74"/>
      <c r="I26" s="74"/>
      <c r="J26" s="74"/>
      <c r="K26" s="74"/>
      <c r="L26" s="75"/>
    </row>
    <row r="27" spans="1:12" x14ac:dyDescent="0.35">
      <c r="A27" s="76"/>
      <c r="B27" s="77"/>
      <c r="C27" s="77"/>
      <c r="D27" s="77"/>
      <c r="E27" s="77"/>
      <c r="F27" s="77"/>
      <c r="G27" s="77"/>
      <c r="H27" s="77"/>
      <c r="I27" s="77"/>
      <c r="J27" s="77"/>
      <c r="K27" s="77"/>
      <c r="L27" s="78"/>
    </row>
    <row r="28" spans="1:12" ht="15" thickBot="1" x14ac:dyDescent="0.4">
      <c r="A28" s="79"/>
      <c r="B28" s="80"/>
      <c r="C28" s="80"/>
      <c r="D28" s="80"/>
      <c r="E28" s="80"/>
      <c r="F28" s="80"/>
      <c r="G28" s="80"/>
      <c r="H28" s="80"/>
      <c r="I28" s="80"/>
      <c r="J28" s="80"/>
      <c r="K28" s="80"/>
      <c r="L28" s="81"/>
    </row>
    <row r="29" spans="1:12" ht="15" thickBot="1" x14ac:dyDescent="0.4"/>
    <row r="30" spans="1:12" ht="21" thickTop="1" thickBot="1" x14ac:dyDescent="0.45">
      <c r="B30" s="32" t="s">
        <v>737</v>
      </c>
      <c r="C30" s="32"/>
    </row>
    <row r="31" spans="1:12" ht="19" thickTop="1" thickBot="1" x14ac:dyDescent="0.4">
      <c r="B31" s="33" t="s">
        <v>738</v>
      </c>
      <c r="C31" s="35">
        <f>AVERAGE(CoffeeSales[Sales])</f>
        <v>191.04990583804144</v>
      </c>
    </row>
    <row r="32" spans="1:12" ht="19" thickTop="1" thickBot="1" x14ac:dyDescent="0.4">
      <c r="B32" s="33" t="s">
        <v>739</v>
      </c>
      <c r="C32" s="35">
        <f>MEDIAN(CoffeeSales[Sales])</f>
        <v>133</v>
      </c>
    </row>
    <row r="33" spans="2:3" ht="19" thickTop="1" thickBot="1" x14ac:dyDescent="0.4">
      <c r="B33" s="33" t="s">
        <v>740</v>
      </c>
      <c r="C33" s="35">
        <f>_xlfn.MODE.SNGL(CoffeeSales[Sales])</f>
        <v>120</v>
      </c>
    </row>
    <row r="34" spans="2:3" ht="19" thickTop="1" thickBot="1" x14ac:dyDescent="0.4">
      <c r="B34" s="33" t="s">
        <v>741</v>
      </c>
      <c r="C34" s="35">
        <f>_xlfn.STDEV.P(CoffeeSales[Sales])</f>
        <v>148.20049392055418</v>
      </c>
    </row>
    <row r="35" spans="2:3" ht="19" thickTop="1" thickBot="1" x14ac:dyDescent="0.4">
      <c r="B35" s="33" t="s">
        <v>742</v>
      </c>
      <c r="C35" s="44">
        <f>MAX(CoffeeSales[Sales])</f>
        <v>815</v>
      </c>
    </row>
    <row r="36" spans="2:3" ht="19" thickTop="1" thickBot="1" x14ac:dyDescent="0.4">
      <c r="B36" s="33" t="s">
        <v>743</v>
      </c>
      <c r="C36" s="35">
        <f>MIN(CoffeeSales[Sales])</f>
        <v>21</v>
      </c>
    </row>
    <row r="37" spans="2:3" ht="19" thickTop="1" thickBot="1" x14ac:dyDescent="0.4">
      <c r="B37" s="33" t="s">
        <v>735</v>
      </c>
      <c r="C37" s="45">
        <f>SKEW(CoffeeSales[Sales])</f>
        <v>1.7564902172729993</v>
      </c>
    </row>
    <row r="38" spans="2:3" ht="19" thickTop="1" thickBot="1" x14ac:dyDescent="0.4">
      <c r="B38" s="33" t="s">
        <v>736</v>
      </c>
      <c r="C38" s="45">
        <f>KURT(CoffeeSales[Sales])</f>
        <v>2.7672596927251609</v>
      </c>
    </row>
    <row r="39" spans="2:3" ht="15" thickTop="1" x14ac:dyDescent="0.35"/>
  </sheetData>
  <mergeCells count="4">
    <mergeCell ref="A2:L4"/>
    <mergeCell ref="A10:L12"/>
    <mergeCell ref="A18:L20"/>
    <mergeCell ref="A26:L28"/>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AD288BC8-6200-4DEE-8922-99107C0F8C2F}">
          <x14:formula1>
            <xm:f>'Formatted Data'!$A$2:$A$1063</xm:f>
          </x14:formula1>
          <xm:sqref>D7 D15</xm:sqref>
        </x14:dataValidation>
        <x14:dataValidation type="list" allowBlank="1" showInputMessage="1" showErrorMessage="1" xr:uid="{7551A451-6D7A-4018-AC1D-ABF471A72DF9}">
          <x14:formula1>
            <xm:f>'Formatted Data'!$W$2:$W$1063</xm:f>
          </x14:formula1>
          <xm:sqref>E7</xm:sqref>
        </x14:dataValidation>
        <x14:dataValidation type="list" allowBlank="1" showInputMessage="1" showErrorMessage="1" xr:uid="{9126525E-2553-49D8-9BDB-9FA33B24DC7E}">
          <x14:formula1>
            <xm:f>'Formatted Data'!$I$2:$I$1063</xm:f>
          </x14:formula1>
          <xm:sqref>D23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E1815F-6BD4-43B2-AD17-50EFF75201DC}">
  <sheetPr codeName="Sheet1">
    <tabColor rgb="FFE2C799"/>
  </sheetPr>
  <dimension ref="B1:N1049"/>
  <sheetViews>
    <sheetView zoomScaleNormal="100" workbookViewId="0">
      <selection activeCell="I8" sqref="I8"/>
    </sheetView>
  </sheetViews>
  <sheetFormatPr defaultRowHeight="14.5" x14ac:dyDescent="0.35"/>
  <cols>
    <col min="2" max="2" width="9.453125" bestFit="1" customWidth="1"/>
    <col min="3" max="3" width="22.08984375" customWidth="1"/>
    <col min="4" max="4" width="11.1796875" customWidth="1"/>
    <col min="5" max="5" width="17.36328125" customWidth="1"/>
    <col min="11" max="11" width="9.453125" bestFit="1" customWidth="1"/>
    <col min="12" max="12" width="15.6328125" bestFit="1" customWidth="1"/>
    <col min="13" max="13" width="8.453125" bestFit="1" customWidth="1"/>
    <col min="14" max="14" width="14.1796875" bestFit="1" customWidth="1"/>
  </cols>
  <sheetData>
    <row r="1" spans="2:14" ht="15" thickBot="1" x14ac:dyDescent="0.4"/>
    <row r="2" spans="2:14" ht="15" thickBot="1" x14ac:dyDescent="0.4">
      <c r="B2" s="23" t="str">
        <f>_xlfn.CONCAT("Search",_xlfn.UNICHAR(128269))</f>
        <v>Search🔍</v>
      </c>
      <c r="C2" t="s">
        <v>723</v>
      </c>
      <c r="D2" t="s">
        <v>723</v>
      </c>
      <c r="K2" s="7" t="s">
        <v>0</v>
      </c>
      <c r="L2" s="10" t="s">
        <v>11</v>
      </c>
      <c r="M2" s="10" t="s">
        <v>13</v>
      </c>
      <c r="N2" s="10" t="s">
        <v>14</v>
      </c>
    </row>
    <row r="3" spans="2:14" x14ac:dyDescent="0.35">
      <c r="K3" s="8">
        <v>918</v>
      </c>
      <c r="L3" s="11" t="s">
        <v>46</v>
      </c>
      <c r="M3" s="13">
        <v>66</v>
      </c>
      <c r="N3" s="11" t="s">
        <v>47</v>
      </c>
    </row>
    <row r="4" spans="2:14" x14ac:dyDescent="0.35">
      <c r="B4" s="7" t="s">
        <v>0</v>
      </c>
      <c r="C4" s="10" t="s">
        <v>11</v>
      </c>
      <c r="D4" s="10" t="s">
        <v>13</v>
      </c>
      <c r="E4" s="10" t="s">
        <v>14</v>
      </c>
      <c r="K4" s="9">
        <v>775</v>
      </c>
      <c r="L4" s="12" t="s">
        <v>46</v>
      </c>
      <c r="M4" s="14">
        <v>68</v>
      </c>
      <c r="N4" s="12" t="s">
        <v>48</v>
      </c>
    </row>
    <row r="5" spans="2:14" x14ac:dyDescent="0.35">
      <c r="B5" cm="1">
        <f t="array" ref="B5:E1049">_xlfn._xlws.FILTER(K3:N1064,ISNUMBER(SEARCH(D2,K3:K1064&amp;L3:L1064&amp;M3:M1064&amp;N3:N1064)),"")</f>
        <v>918</v>
      </c>
      <c r="C5" t="str">
        <v>Decaf Irish Cream</v>
      </c>
      <c r="D5" s="5">
        <v>66</v>
      </c>
      <c r="E5" t="str">
        <v>Oklahoma</v>
      </c>
      <c r="K5" s="8">
        <v>603</v>
      </c>
      <c r="L5" s="11" t="s">
        <v>50</v>
      </c>
      <c r="M5" s="13">
        <v>120</v>
      </c>
      <c r="N5" s="11" t="s">
        <v>51</v>
      </c>
    </row>
    <row r="6" spans="2:14" x14ac:dyDescent="0.35">
      <c r="B6">
        <v>775</v>
      </c>
      <c r="C6" t="str">
        <v>Decaf Irish Cream</v>
      </c>
      <c r="D6" s="5">
        <v>68</v>
      </c>
      <c r="E6" t="str">
        <v>Nevada</v>
      </c>
      <c r="K6" s="9">
        <v>603</v>
      </c>
      <c r="L6" s="12" t="s">
        <v>52</v>
      </c>
      <c r="M6" s="14">
        <v>114</v>
      </c>
      <c r="N6" s="12" t="s">
        <v>51</v>
      </c>
    </row>
    <row r="7" spans="2:14" x14ac:dyDescent="0.35">
      <c r="B7">
        <v>603</v>
      </c>
      <c r="C7" t="str">
        <v>Amaretto</v>
      </c>
      <c r="D7" s="5">
        <v>120</v>
      </c>
      <c r="E7" t="str">
        <v>New Hampshire</v>
      </c>
      <c r="K7" s="8">
        <v>775</v>
      </c>
      <c r="L7" s="11" t="s">
        <v>52</v>
      </c>
      <c r="M7" s="13">
        <v>77</v>
      </c>
      <c r="N7" s="11" t="s">
        <v>48</v>
      </c>
    </row>
    <row r="8" spans="2:14" x14ac:dyDescent="0.35">
      <c r="B8">
        <v>603</v>
      </c>
      <c r="C8" t="str">
        <v>Colombian</v>
      </c>
      <c r="D8" s="5">
        <v>114</v>
      </c>
      <c r="E8" t="str">
        <v>New Hampshire</v>
      </c>
      <c r="K8" s="9">
        <v>915</v>
      </c>
      <c r="L8" s="12" t="s">
        <v>46</v>
      </c>
      <c r="M8" s="14">
        <v>92</v>
      </c>
      <c r="N8" s="12" t="s">
        <v>30</v>
      </c>
    </row>
    <row r="9" spans="2:14" x14ac:dyDescent="0.35">
      <c r="B9">
        <v>775</v>
      </c>
      <c r="C9" t="str">
        <v>Colombian</v>
      </c>
      <c r="D9" s="5">
        <v>77</v>
      </c>
      <c r="E9" t="str">
        <v>Nevada</v>
      </c>
      <c r="K9" s="8">
        <v>970</v>
      </c>
      <c r="L9" s="11" t="s">
        <v>52</v>
      </c>
      <c r="M9" s="13">
        <v>92</v>
      </c>
      <c r="N9" s="11" t="s">
        <v>26</v>
      </c>
    </row>
    <row r="10" spans="2:14" x14ac:dyDescent="0.35">
      <c r="B10">
        <v>915</v>
      </c>
      <c r="C10" t="str">
        <v>Decaf Irish Cream</v>
      </c>
      <c r="D10" s="5">
        <v>92</v>
      </c>
      <c r="E10" t="str">
        <v>Texas</v>
      </c>
      <c r="K10" s="9">
        <v>504</v>
      </c>
      <c r="L10" s="12" t="s">
        <v>46</v>
      </c>
      <c r="M10" s="14">
        <v>78</v>
      </c>
      <c r="N10" s="12" t="s">
        <v>56</v>
      </c>
    </row>
    <row r="11" spans="2:14" x14ac:dyDescent="0.35">
      <c r="B11">
        <v>970</v>
      </c>
      <c r="C11" t="str">
        <v>Colombian</v>
      </c>
      <c r="D11" s="5">
        <v>92</v>
      </c>
      <c r="E11" t="str">
        <v>Colorado</v>
      </c>
      <c r="K11" s="8">
        <v>580</v>
      </c>
      <c r="L11" s="11" t="s">
        <v>46</v>
      </c>
      <c r="M11" s="13">
        <v>88</v>
      </c>
      <c r="N11" s="11" t="s">
        <v>47</v>
      </c>
    </row>
    <row r="12" spans="2:14" x14ac:dyDescent="0.35">
      <c r="B12">
        <v>504</v>
      </c>
      <c r="C12" t="str">
        <v>Decaf Irish Cream</v>
      </c>
      <c r="D12" s="5">
        <v>78</v>
      </c>
      <c r="E12" t="str">
        <v>Louisiana</v>
      </c>
      <c r="K12" s="9">
        <v>262</v>
      </c>
      <c r="L12" s="12" t="s">
        <v>50</v>
      </c>
      <c r="M12" s="14">
        <v>121</v>
      </c>
      <c r="N12" s="12" t="s">
        <v>64</v>
      </c>
    </row>
    <row r="13" spans="2:14" x14ac:dyDescent="0.35">
      <c r="B13">
        <v>580</v>
      </c>
      <c r="C13" t="str">
        <v>Decaf Irish Cream</v>
      </c>
      <c r="D13" s="5">
        <v>88</v>
      </c>
      <c r="E13" t="str">
        <v>Oklahoma</v>
      </c>
      <c r="K13" s="8">
        <v>603</v>
      </c>
      <c r="L13" s="11" t="s">
        <v>50</v>
      </c>
      <c r="M13" s="13">
        <v>113</v>
      </c>
      <c r="N13" s="11" t="s">
        <v>51</v>
      </c>
    </row>
    <row r="14" spans="2:14" x14ac:dyDescent="0.35">
      <c r="B14">
        <v>262</v>
      </c>
      <c r="C14" t="str">
        <v>Amaretto</v>
      </c>
      <c r="D14" s="5">
        <v>121</v>
      </c>
      <c r="E14" t="str">
        <v>Wisconsin</v>
      </c>
      <c r="K14" s="9">
        <v>603</v>
      </c>
      <c r="L14" s="12" t="s">
        <v>52</v>
      </c>
      <c r="M14" s="14">
        <v>109</v>
      </c>
      <c r="N14" s="12" t="s">
        <v>51</v>
      </c>
    </row>
    <row r="15" spans="2:14" x14ac:dyDescent="0.35">
      <c r="B15">
        <v>603</v>
      </c>
      <c r="C15" t="str">
        <v>Amaretto</v>
      </c>
      <c r="D15" s="5">
        <v>113</v>
      </c>
      <c r="E15" t="str">
        <v>New Hampshire</v>
      </c>
      <c r="K15" s="8">
        <v>682</v>
      </c>
      <c r="L15" s="11" t="s">
        <v>46</v>
      </c>
      <c r="M15" s="13">
        <v>99</v>
      </c>
      <c r="N15" s="11" t="s">
        <v>30</v>
      </c>
    </row>
    <row r="16" spans="2:14" x14ac:dyDescent="0.35">
      <c r="B16">
        <v>603</v>
      </c>
      <c r="C16" t="str">
        <v>Colombian</v>
      </c>
      <c r="D16" s="5">
        <v>109</v>
      </c>
      <c r="E16" t="str">
        <v>New Hampshire</v>
      </c>
      <c r="K16" s="9">
        <v>225</v>
      </c>
      <c r="L16" s="12" t="s">
        <v>46</v>
      </c>
      <c r="M16" s="14">
        <v>85</v>
      </c>
      <c r="N16" s="12" t="s">
        <v>56</v>
      </c>
    </row>
    <row r="17" spans="2:14" x14ac:dyDescent="0.35">
      <c r="B17">
        <v>682</v>
      </c>
      <c r="C17" t="str">
        <v>Decaf Irish Cream</v>
      </c>
      <c r="D17" s="5">
        <v>99</v>
      </c>
      <c r="E17" t="str">
        <v>Texas</v>
      </c>
      <c r="K17" s="8">
        <v>580</v>
      </c>
      <c r="L17" s="11" t="s">
        <v>46</v>
      </c>
      <c r="M17" s="13">
        <v>82</v>
      </c>
      <c r="N17" s="11" t="s">
        <v>47</v>
      </c>
    </row>
    <row r="18" spans="2:14" x14ac:dyDescent="0.35">
      <c r="B18">
        <v>225</v>
      </c>
      <c r="C18" t="str">
        <v>Decaf Irish Cream</v>
      </c>
      <c r="D18" s="5">
        <v>85</v>
      </c>
      <c r="E18" t="str">
        <v>Louisiana</v>
      </c>
      <c r="K18" s="9">
        <v>603</v>
      </c>
      <c r="L18" s="12" t="s">
        <v>52</v>
      </c>
      <c r="M18" s="14">
        <v>122</v>
      </c>
      <c r="N18" s="12" t="s">
        <v>51</v>
      </c>
    </row>
    <row r="19" spans="2:14" x14ac:dyDescent="0.35">
      <c r="B19">
        <v>580</v>
      </c>
      <c r="C19" t="str">
        <v>Decaf Irish Cream</v>
      </c>
      <c r="D19" s="5">
        <v>82</v>
      </c>
      <c r="E19" t="str">
        <v>Oklahoma</v>
      </c>
      <c r="K19" s="8">
        <v>775</v>
      </c>
      <c r="L19" s="11" t="s">
        <v>52</v>
      </c>
      <c r="M19" s="13">
        <v>88</v>
      </c>
      <c r="N19" s="11" t="s">
        <v>48</v>
      </c>
    </row>
    <row r="20" spans="2:14" x14ac:dyDescent="0.35">
      <c r="B20">
        <v>603</v>
      </c>
      <c r="C20" t="str">
        <v>Colombian</v>
      </c>
      <c r="D20" s="5">
        <v>122</v>
      </c>
      <c r="E20" t="str">
        <v>New Hampshire</v>
      </c>
      <c r="K20" s="9">
        <v>405</v>
      </c>
      <c r="L20" s="12" t="s">
        <v>46</v>
      </c>
      <c r="M20" s="14">
        <v>70</v>
      </c>
      <c r="N20" s="12" t="s">
        <v>47</v>
      </c>
    </row>
    <row r="21" spans="2:14" x14ac:dyDescent="0.35">
      <c r="B21">
        <v>775</v>
      </c>
      <c r="C21" t="str">
        <v>Colombian</v>
      </c>
      <c r="D21" s="5">
        <v>88</v>
      </c>
      <c r="E21" t="str">
        <v>Nevada</v>
      </c>
      <c r="K21" s="8">
        <v>775</v>
      </c>
      <c r="L21" s="11" t="s">
        <v>46</v>
      </c>
      <c r="M21" s="13">
        <v>72</v>
      </c>
      <c r="N21" s="11" t="s">
        <v>48</v>
      </c>
    </row>
    <row r="22" spans="2:14" x14ac:dyDescent="0.35">
      <c r="B22">
        <v>405</v>
      </c>
      <c r="C22" t="str">
        <v>Decaf Irish Cream</v>
      </c>
      <c r="D22" s="5">
        <v>70</v>
      </c>
      <c r="E22" t="str">
        <v>Oklahoma</v>
      </c>
      <c r="K22" s="9">
        <v>603</v>
      </c>
      <c r="L22" s="12" t="s">
        <v>50</v>
      </c>
      <c r="M22" s="14">
        <v>128</v>
      </c>
      <c r="N22" s="12" t="s">
        <v>51</v>
      </c>
    </row>
    <row r="23" spans="2:14" x14ac:dyDescent="0.35">
      <c r="B23">
        <v>775</v>
      </c>
      <c r="C23" t="str">
        <v>Decaf Irish Cream</v>
      </c>
      <c r="D23" s="5">
        <v>72</v>
      </c>
      <c r="E23" t="str">
        <v>Nevada</v>
      </c>
      <c r="K23" s="8">
        <v>603</v>
      </c>
      <c r="L23" s="11" t="s">
        <v>52</v>
      </c>
      <c r="M23" s="13">
        <v>121</v>
      </c>
      <c r="N23" s="11" t="s">
        <v>51</v>
      </c>
    </row>
    <row r="24" spans="2:14" x14ac:dyDescent="0.35">
      <c r="B24">
        <v>603</v>
      </c>
      <c r="C24" t="str">
        <v>Amaretto</v>
      </c>
      <c r="D24" s="5">
        <v>128</v>
      </c>
      <c r="E24" t="str">
        <v>New Hampshire</v>
      </c>
      <c r="K24" s="9">
        <v>702</v>
      </c>
      <c r="L24" s="12" t="s">
        <v>52</v>
      </c>
      <c r="M24" s="14">
        <v>82</v>
      </c>
      <c r="N24" s="12" t="s">
        <v>48</v>
      </c>
    </row>
    <row r="25" spans="2:14" x14ac:dyDescent="0.35">
      <c r="B25">
        <v>603</v>
      </c>
      <c r="C25" t="str">
        <v>Colombian</v>
      </c>
      <c r="D25" s="5">
        <v>121</v>
      </c>
      <c r="E25" t="str">
        <v>New Hampshire</v>
      </c>
      <c r="K25" s="8">
        <v>936</v>
      </c>
      <c r="L25" s="11" t="s">
        <v>46</v>
      </c>
      <c r="M25" s="13">
        <v>98</v>
      </c>
      <c r="N25" s="11" t="s">
        <v>30</v>
      </c>
    </row>
    <row r="26" spans="2:14" x14ac:dyDescent="0.35">
      <c r="B26">
        <v>702</v>
      </c>
      <c r="C26" t="str">
        <v>Colombian</v>
      </c>
      <c r="D26" s="5">
        <v>82</v>
      </c>
      <c r="E26" t="str">
        <v>Nevada</v>
      </c>
      <c r="K26" s="9">
        <v>719</v>
      </c>
      <c r="L26" s="12" t="s">
        <v>52</v>
      </c>
      <c r="M26" s="14">
        <v>98</v>
      </c>
      <c r="N26" s="12" t="s">
        <v>26</v>
      </c>
    </row>
    <row r="27" spans="2:14" x14ac:dyDescent="0.35">
      <c r="B27">
        <v>936</v>
      </c>
      <c r="C27" t="str">
        <v>Decaf Irish Cream</v>
      </c>
      <c r="D27" s="5">
        <v>98</v>
      </c>
      <c r="E27" t="str">
        <v>Texas</v>
      </c>
      <c r="K27" s="8">
        <v>504</v>
      </c>
      <c r="L27" s="11" t="s">
        <v>46</v>
      </c>
      <c r="M27" s="13">
        <v>83</v>
      </c>
      <c r="N27" s="11" t="s">
        <v>56</v>
      </c>
    </row>
    <row r="28" spans="2:14" x14ac:dyDescent="0.35">
      <c r="B28">
        <v>719</v>
      </c>
      <c r="C28" t="str">
        <v>Colombian</v>
      </c>
      <c r="D28" s="5">
        <v>98</v>
      </c>
      <c r="E28" t="str">
        <v>Colorado</v>
      </c>
      <c r="K28" s="9">
        <v>580</v>
      </c>
      <c r="L28" s="12" t="s">
        <v>46</v>
      </c>
      <c r="M28" s="14">
        <v>94</v>
      </c>
      <c r="N28" s="12" t="s">
        <v>47</v>
      </c>
    </row>
    <row r="29" spans="2:14" x14ac:dyDescent="0.35">
      <c r="B29">
        <v>504</v>
      </c>
      <c r="C29" t="str">
        <v>Decaf Irish Cream</v>
      </c>
      <c r="D29" s="5">
        <v>83</v>
      </c>
      <c r="E29" t="str">
        <v>Louisiana</v>
      </c>
      <c r="K29" s="8">
        <v>262</v>
      </c>
      <c r="L29" s="11" t="s">
        <v>50</v>
      </c>
      <c r="M29" s="13">
        <v>129</v>
      </c>
      <c r="N29" s="11" t="s">
        <v>64</v>
      </c>
    </row>
    <row r="30" spans="2:14" x14ac:dyDescent="0.35">
      <c r="B30">
        <v>580</v>
      </c>
      <c r="C30" t="str">
        <v>Decaf Irish Cream</v>
      </c>
      <c r="D30" s="5">
        <v>94</v>
      </c>
      <c r="E30" t="str">
        <v>Oklahoma</v>
      </c>
      <c r="K30" s="8">
        <v>603</v>
      </c>
      <c r="L30" s="11" t="s">
        <v>52</v>
      </c>
      <c r="M30" s="13">
        <v>116</v>
      </c>
      <c r="N30" s="11" t="s">
        <v>51</v>
      </c>
    </row>
    <row r="31" spans="2:14" x14ac:dyDescent="0.35">
      <c r="B31">
        <v>262</v>
      </c>
      <c r="C31" t="str">
        <v>Amaretto</v>
      </c>
      <c r="D31" s="5">
        <v>129</v>
      </c>
      <c r="E31" t="str">
        <v>Wisconsin</v>
      </c>
      <c r="K31" s="9">
        <v>956</v>
      </c>
      <c r="L31" s="12" t="s">
        <v>46</v>
      </c>
      <c r="M31" s="14">
        <v>106</v>
      </c>
      <c r="N31" s="12" t="s">
        <v>30</v>
      </c>
    </row>
    <row r="32" spans="2:14" x14ac:dyDescent="0.35">
      <c r="B32">
        <v>603</v>
      </c>
      <c r="C32" t="str">
        <v>Colombian</v>
      </c>
      <c r="D32" s="5">
        <v>116</v>
      </c>
      <c r="E32" t="str">
        <v>New Hampshire</v>
      </c>
      <c r="K32" s="8">
        <v>337</v>
      </c>
      <c r="L32" s="11" t="s">
        <v>46</v>
      </c>
      <c r="M32" s="13">
        <v>91</v>
      </c>
      <c r="N32" s="11" t="s">
        <v>56</v>
      </c>
    </row>
    <row r="33" spans="2:14" x14ac:dyDescent="0.35">
      <c r="B33">
        <v>956</v>
      </c>
      <c r="C33" t="str">
        <v>Decaf Irish Cream</v>
      </c>
      <c r="D33" s="5">
        <v>106</v>
      </c>
      <c r="E33" t="str">
        <v>Texas</v>
      </c>
      <c r="K33" s="9">
        <v>918</v>
      </c>
      <c r="L33" s="12" t="s">
        <v>46</v>
      </c>
      <c r="M33" s="14">
        <v>87</v>
      </c>
      <c r="N33" s="12" t="s">
        <v>47</v>
      </c>
    </row>
    <row r="34" spans="2:14" x14ac:dyDescent="0.35">
      <c r="B34">
        <v>337</v>
      </c>
      <c r="C34" t="str">
        <v>Decaf Irish Cream</v>
      </c>
      <c r="D34" s="5">
        <v>91</v>
      </c>
      <c r="E34" t="str">
        <v>Louisiana</v>
      </c>
      <c r="K34" s="8">
        <v>603</v>
      </c>
      <c r="L34" s="11" t="s">
        <v>52</v>
      </c>
      <c r="M34" s="13">
        <v>130</v>
      </c>
      <c r="N34" s="11" t="s">
        <v>51</v>
      </c>
    </row>
    <row r="35" spans="2:14" x14ac:dyDescent="0.35">
      <c r="B35">
        <v>918</v>
      </c>
      <c r="C35" t="str">
        <v>Decaf Irish Cream</v>
      </c>
      <c r="D35" s="5">
        <v>87</v>
      </c>
      <c r="E35" t="str">
        <v>Oklahoma</v>
      </c>
      <c r="K35" s="9">
        <v>702</v>
      </c>
      <c r="L35" s="12" t="s">
        <v>52</v>
      </c>
      <c r="M35" s="14">
        <v>94</v>
      </c>
      <c r="N35" s="12" t="s">
        <v>48</v>
      </c>
    </row>
    <row r="36" spans="2:14" x14ac:dyDescent="0.35">
      <c r="B36">
        <v>603</v>
      </c>
      <c r="C36" t="str">
        <v>Colombian</v>
      </c>
      <c r="D36" s="5">
        <v>130</v>
      </c>
      <c r="E36" t="str">
        <v>New Hampshire</v>
      </c>
      <c r="K36" s="8">
        <v>719</v>
      </c>
      <c r="L36" s="11" t="s">
        <v>52</v>
      </c>
      <c r="M36" s="13">
        <v>90</v>
      </c>
      <c r="N36" s="11" t="s">
        <v>26</v>
      </c>
    </row>
    <row r="37" spans="2:14" x14ac:dyDescent="0.35">
      <c r="B37">
        <v>702</v>
      </c>
      <c r="C37" t="str">
        <v>Colombian</v>
      </c>
      <c r="D37" s="5">
        <v>94</v>
      </c>
      <c r="E37" t="str">
        <v>Nevada</v>
      </c>
      <c r="K37" s="9">
        <v>505</v>
      </c>
      <c r="L37" s="12" t="s">
        <v>46</v>
      </c>
      <c r="M37" s="14">
        <v>122</v>
      </c>
      <c r="N37" s="12" t="s">
        <v>101</v>
      </c>
    </row>
    <row r="38" spans="2:14" x14ac:dyDescent="0.35">
      <c r="B38">
        <v>719</v>
      </c>
      <c r="C38" t="str">
        <v>Colombian</v>
      </c>
      <c r="D38" s="5">
        <v>90</v>
      </c>
      <c r="E38" t="str">
        <v>Colorado</v>
      </c>
      <c r="K38" s="8">
        <v>775</v>
      </c>
      <c r="L38" s="11" t="s">
        <v>52</v>
      </c>
      <c r="M38" s="13">
        <v>74</v>
      </c>
      <c r="N38" s="11" t="s">
        <v>48</v>
      </c>
    </row>
    <row r="39" spans="2:14" x14ac:dyDescent="0.35">
      <c r="B39">
        <v>505</v>
      </c>
      <c r="C39" t="str">
        <v>Decaf Irish Cream</v>
      </c>
      <c r="D39" s="5">
        <v>122</v>
      </c>
      <c r="E39" t="str">
        <v>New Mexico</v>
      </c>
      <c r="K39" s="9">
        <v>970</v>
      </c>
      <c r="L39" s="12" t="s">
        <v>52</v>
      </c>
      <c r="M39" s="14">
        <v>99</v>
      </c>
      <c r="N39" s="12" t="s">
        <v>26</v>
      </c>
    </row>
    <row r="40" spans="2:14" x14ac:dyDescent="0.35">
      <c r="B40">
        <v>775</v>
      </c>
      <c r="C40" t="str">
        <v>Colombian</v>
      </c>
      <c r="D40" s="5">
        <v>74</v>
      </c>
      <c r="E40" t="str">
        <v>Nevada</v>
      </c>
      <c r="K40" s="8">
        <v>614</v>
      </c>
      <c r="L40" s="11" t="s">
        <v>52</v>
      </c>
      <c r="M40" s="13">
        <v>101</v>
      </c>
      <c r="N40" s="11" t="s">
        <v>156</v>
      </c>
    </row>
    <row r="41" spans="2:14" x14ac:dyDescent="0.35">
      <c r="B41">
        <v>970</v>
      </c>
      <c r="C41" t="str">
        <v>Colombian</v>
      </c>
      <c r="D41" s="5">
        <v>99</v>
      </c>
      <c r="E41" t="str">
        <v>Colorado</v>
      </c>
      <c r="K41" s="9">
        <v>702</v>
      </c>
      <c r="L41" s="12" t="s">
        <v>46</v>
      </c>
      <c r="M41" s="14">
        <v>69</v>
      </c>
      <c r="N41" s="12" t="s">
        <v>48</v>
      </c>
    </row>
    <row r="42" spans="2:14" x14ac:dyDescent="0.35">
      <c r="B42">
        <v>614</v>
      </c>
      <c r="C42" t="str">
        <v>Colombian</v>
      </c>
      <c r="D42" s="5">
        <v>101</v>
      </c>
      <c r="E42" t="str">
        <v>Ohio</v>
      </c>
      <c r="K42" s="8">
        <v>303</v>
      </c>
      <c r="L42" s="11" t="s">
        <v>52</v>
      </c>
      <c r="M42" s="13">
        <v>96</v>
      </c>
      <c r="N42" s="11" t="s">
        <v>26</v>
      </c>
    </row>
    <row r="43" spans="2:14" x14ac:dyDescent="0.35">
      <c r="B43">
        <v>702</v>
      </c>
      <c r="C43" t="str">
        <v>Decaf Irish Cream</v>
      </c>
      <c r="D43" s="5">
        <v>69</v>
      </c>
      <c r="E43" t="str">
        <v>Nevada</v>
      </c>
      <c r="K43" s="9">
        <v>505</v>
      </c>
      <c r="L43" s="12" t="s">
        <v>46</v>
      </c>
      <c r="M43" s="14">
        <v>130</v>
      </c>
      <c r="N43" s="12" t="s">
        <v>101</v>
      </c>
    </row>
    <row r="44" spans="2:14" x14ac:dyDescent="0.35">
      <c r="B44">
        <v>303</v>
      </c>
      <c r="C44" t="str">
        <v>Colombian</v>
      </c>
      <c r="D44" s="5">
        <v>96</v>
      </c>
      <c r="E44" t="str">
        <v>Colorado</v>
      </c>
      <c r="K44" s="8">
        <v>775</v>
      </c>
      <c r="L44" s="11" t="s">
        <v>52</v>
      </c>
      <c r="M44" s="13">
        <v>79</v>
      </c>
      <c r="N44" s="11" t="s">
        <v>48</v>
      </c>
    </row>
    <row r="45" spans="2:14" x14ac:dyDescent="0.35">
      <c r="B45">
        <v>505</v>
      </c>
      <c r="C45" t="str">
        <v>Decaf Irish Cream</v>
      </c>
      <c r="D45" s="5">
        <v>130</v>
      </c>
      <c r="E45" t="str">
        <v>New Mexico</v>
      </c>
      <c r="K45" s="9">
        <v>970</v>
      </c>
      <c r="L45" s="12" t="s">
        <v>52</v>
      </c>
      <c r="M45" s="14">
        <v>106</v>
      </c>
      <c r="N45" s="12" t="s">
        <v>26</v>
      </c>
    </row>
    <row r="46" spans="2:14" x14ac:dyDescent="0.35">
      <c r="B46">
        <v>775</v>
      </c>
      <c r="C46" t="str">
        <v>Colombian</v>
      </c>
      <c r="D46" s="5">
        <v>79</v>
      </c>
      <c r="E46" t="str">
        <v>Nevada</v>
      </c>
      <c r="K46" s="8">
        <v>330</v>
      </c>
      <c r="L46" s="11" t="s">
        <v>52</v>
      </c>
      <c r="M46" s="13">
        <v>108</v>
      </c>
      <c r="N46" s="11" t="s">
        <v>156</v>
      </c>
    </row>
    <row r="47" spans="2:14" x14ac:dyDescent="0.35">
      <c r="B47">
        <v>970</v>
      </c>
      <c r="C47" t="str">
        <v>Colombian</v>
      </c>
      <c r="D47" s="5">
        <v>106</v>
      </c>
      <c r="E47" t="str">
        <v>Colorado</v>
      </c>
      <c r="K47" s="9">
        <v>775</v>
      </c>
      <c r="L47" s="12" t="s">
        <v>46</v>
      </c>
      <c r="M47" s="14">
        <v>74</v>
      </c>
      <c r="N47" s="12" t="s">
        <v>48</v>
      </c>
    </row>
    <row r="48" spans="2:14" x14ac:dyDescent="0.35">
      <c r="B48">
        <v>330</v>
      </c>
      <c r="C48" t="str">
        <v>Colombian</v>
      </c>
      <c r="D48" s="5">
        <v>108</v>
      </c>
      <c r="E48" t="str">
        <v>Ohio</v>
      </c>
      <c r="K48" s="8">
        <v>505</v>
      </c>
      <c r="L48" s="11" t="s">
        <v>46</v>
      </c>
      <c r="M48" s="13">
        <v>109</v>
      </c>
      <c r="N48" s="11" t="s">
        <v>101</v>
      </c>
    </row>
    <row r="49" spans="2:14" x14ac:dyDescent="0.35">
      <c r="B49">
        <v>775</v>
      </c>
      <c r="C49" t="str">
        <v>Decaf Irish Cream</v>
      </c>
      <c r="D49" s="5">
        <v>74</v>
      </c>
      <c r="E49" t="str">
        <v>Nevada</v>
      </c>
      <c r="K49" s="9">
        <v>515</v>
      </c>
      <c r="L49" s="12" t="s">
        <v>52</v>
      </c>
      <c r="M49" s="14">
        <v>68</v>
      </c>
      <c r="N49" s="12" t="s">
        <v>43</v>
      </c>
    </row>
    <row r="50" spans="2:14" x14ac:dyDescent="0.35">
      <c r="B50">
        <v>505</v>
      </c>
      <c r="C50" t="str">
        <v>Decaf Irish Cream</v>
      </c>
      <c r="D50" s="5">
        <v>109</v>
      </c>
      <c r="E50" t="str">
        <v>New Mexico</v>
      </c>
      <c r="K50" s="8">
        <v>775</v>
      </c>
      <c r="L50" s="11" t="s">
        <v>46</v>
      </c>
      <c r="M50" s="13">
        <v>64</v>
      </c>
      <c r="N50" s="11" t="s">
        <v>48</v>
      </c>
    </row>
    <row r="51" spans="2:14" x14ac:dyDescent="0.35">
      <c r="B51">
        <v>515</v>
      </c>
      <c r="C51" t="str">
        <v>Colombian</v>
      </c>
      <c r="D51" s="5">
        <v>68</v>
      </c>
      <c r="E51" t="str">
        <v>Iowa</v>
      </c>
      <c r="K51" s="9">
        <v>563</v>
      </c>
      <c r="L51" s="12" t="s">
        <v>52</v>
      </c>
      <c r="M51" s="14">
        <v>64</v>
      </c>
      <c r="N51" s="12" t="s">
        <v>43</v>
      </c>
    </row>
    <row r="52" spans="2:14" x14ac:dyDescent="0.35">
      <c r="B52">
        <v>775</v>
      </c>
      <c r="C52" t="str">
        <v>Decaf Irish Cream</v>
      </c>
      <c r="D52" s="5">
        <v>64</v>
      </c>
      <c r="E52" t="str">
        <v>Nevada</v>
      </c>
      <c r="K52" s="8">
        <v>505</v>
      </c>
      <c r="L52" s="11" t="s">
        <v>46</v>
      </c>
      <c r="M52" s="13">
        <v>116</v>
      </c>
      <c r="N52" s="11" t="s">
        <v>101</v>
      </c>
    </row>
    <row r="53" spans="2:14" x14ac:dyDescent="0.35">
      <c r="B53">
        <v>563</v>
      </c>
      <c r="C53" t="str">
        <v>Colombian</v>
      </c>
      <c r="D53" s="5">
        <v>64</v>
      </c>
      <c r="E53" t="str">
        <v>Iowa</v>
      </c>
      <c r="K53" s="9">
        <v>515</v>
      </c>
      <c r="L53" s="12" t="s">
        <v>52</v>
      </c>
      <c r="M53" s="14">
        <v>72</v>
      </c>
      <c r="N53" s="12" t="s">
        <v>43</v>
      </c>
    </row>
    <row r="54" spans="2:14" x14ac:dyDescent="0.35">
      <c r="B54">
        <v>505</v>
      </c>
      <c r="C54" t="str">
        <v>Decaf Irish Cream</v>
      </c>
      <c r="D54" s="5">
        <v>116</v>
      </c>
      <c r="E54" t="str">
        <v>New Mexico</v>
      </c>
      <c r="K54" s="8">
        <v>702</v>
      </c>
      <c r="L54" s="11" t="s">
        <v>46</v>
      </c>
      <c r="M54" s="13">
        <v>68</v>
      </c>
      <c r="N54" s="11" t="s">
        <v>48</v>
      </c>
    </row>
    <row r="55" spans="2:14" x14ac:dyDescent="0.35">
      <c r="B55">
        <v>515</v>
      </c>
      <c r="C55" t="str">
        <v>Colombian</v>
      </c>
      <c r="D55" s="5">
        <v>72</v>
      </c>
      <c r="E55" t="str">
        <v>Iowa</v>
      </c>
      <c r="K55" s="8">
        <v>216</v>
      </c>
      <c r="L55" s="11" t="s">
        <v>46</v>
      </c>
      <c r="M55" s="13">
        <v>122</v>
      </c>
      <c r="N55" s="11" t="s">
        <v>156</v>
      </c>
    </row>
    <row r="56" spans="2:14" x14ac:dyDescent="0.35">
      <c r="B56">
        <v>702</v>
      </c>
      <c r="C56" t="str">
        <v>Decaf Irish Cream</v>
      </c>
      <c r="D56" s="5">
        <v>68</v>
      </c>
      <c r="E56" t="str">
        <v>Nevada</v>
      </c>
      <c r="K56" s="9">
        <v>440</v>
      </c>
      <c r="L56" s="12" t="s">
        <v>50</v>
      </c>
      <c r="M56" s="14">
        <v>123</v>
      </c>
      <c r="N56" s="12" t="s">
        <v>156</v>
      </c>
    </row>
    <row r="57" spans="2:14" x14ac:dyDescent="0.35">
      <c r="B57">
        <v>216</v>
      </c>
      <c r="C57" t="str">
        <v>Decaf Irish Cream</v>
      </c>
      <c r="D57" s="5">
        <v>122</v>
      </c>
      <c r="E57" t="str">
        <v>Ohio</v>
      </c>
      <c r="K57" s="8">
        <v>937</v>
      </c>
      <c r="L57" s="11" t="s">
        <v>52</v>
      </c>
      <c r="M57" s="13">
        <v>107</v>
      </c>
      <c r="N57" s="11" t="s">
        <v>156</v>
      </c>
    </row>
    <row r="58" spans="2:14" x14ac:dyDescent="0.35">
      <c r="B58">
        <v>440</v>
      </c>
      <c r="C58" t="str">
        <v>Amaretto</v>
      </c>
      <c r="D58" s="5">
        <v>123</v>
      </c>
      <c r="E58" t="str">
        <v>Ohio</v>
      </c>
      <c r="K58" s="9">
        <v>567</v>
      </c>
      <c r="L58" s="12" t="s">
        <v>46</v>
      </c>
      <c r="M58" s="14">
        <v>125</v>
      </c>
      <c r="N58" s="12" t="s">
        <v>156</v>
      </c>
    </row>
    <row r="59" spans="2:14" x14ac:dyDescent="0.35">
      <c r="B59">
        <v>937</v>
      </c>
      <c r="C59" t="str">
        <v>Colombian</v>
      </c>
      <c r="D59" s="5">
        <v>107</v>
      </c>
      <c r="E59" t="str">
        <v>Ohio</v>
      </c>
      <c r="K59" s="8">
        <v>614</v>
      </c>
      <c r="L59" s="11" t="s">
        <v>52</v>
      </c>
      <c r="M59" s="13">
        <v>114</v>
      </c>
      <c r="N59" s="11" t="s">
        <v>156</v>
      </c>
    </row>
    <row r="60" spans="2:14" x14ac:dyDescent="0.35">
      <c r="B60">
        <v>567</v>
      </c>
      <c r="C60" t="str">
        <v>Decaf Irish Cream</v>
      </c>
      <c r="D60" s="5">
        <v>125</v>
      </c>
      <c r="E60" t="str">
        <v>Ohio</v>
      </c>
      <c r="K60" s="9">
        <v>505</v>
      </c>
      <c r="L60" s="12" t="s">
        <v>52</v>
      </c>
      <c r="M60" s="14">
        <v>109</v>
      </c>
      <c r="N60" s="12" t="s">
        <v>101</v>
      </c>
    </row>
    <row r="61" spans="2:14" x14ac:dyDescent="0.35">
      <c r="B61">
        <v>614</v>
      </c>
      <c r="C61" t="str">
        <v>Colombian</v>
      </c>
      <c r="D61" s="5">
        <v>114</v>
      </c>
      <c r="E61" t="str">
        <v>Ohio</v>
      </c>
      <c r="K61" s="8">
        <v>419</v>
      </c>
      <c r="L61" s="11" t="s">
        <v>46</v>
      </c>
      <c r="M61" s="13">
        <v>112</v>
      </c>
      <c r="N61" s="11" t="s">
        <v>156</v>
      </c>
    </row>
    <row r="62" spans="2:14" x14ac:dyDescent="0.35">
      <c r="B62">
        <v>505</v>
      </c>
      <c r="C62" t="str">
        <v>Colombian</v>
      </c>
      <c r="D62" s="5">
        <v>109</v>
      </c>
      <c r="E62" t="str">
        <v>New Mexico</v>
      </c>
      <c r="K62" s="9">
        <v>513</v>
      </c>
      <c r="L62" s="12" t="s">
        <v>50</v>
      </c>
      <c r="M62" s="14">
        <v>127</v>
      </c>
      <c r="N62" s="12" t="s">
        <v>156</v>
      </c>
    </row>
    <row r="63" spans="2:14" x14ac:dyDescent="0.35">
      <c r="B63">
        <v>419</v>
      </c>
      <c r="C63" t="str">
        <v>Decaf Irish Cream</v>
      </c>
      <c r="D63" s="5">
        <v>112</v>
      </c>
      <c r="E63" t="str">
        <v>Ohio</v>
      </c>
      <c r="K63" s="8">
        <v>816</v>
      </c>
      <c r="L63" s="11" t="s">
        <v>46</v>
      </c>
      <c r="M63" s="13">
        <v>139</v>
      </c>
      <c r="N63" s="11" t="s">
        <v>62</v>
      </c>
    </row>
    <row r="64" spans="2:14" x14ac:dyDescent="0.35">
      <c r="B64">
        <v>513</v>
      </c>
      <c r="C64" t="str">
        <v>Amaretto</v>
      </c>
      <c r="D64" s="5">
        <v>127</v>
      </c>
      <c r="E64" t="str">
        <v>Ohio</v>
      </c>
      <c r="K64" s="9">
        <v>603</v>
      </c>
      <c r="L64" s="12" t="s">
        <v>50</v>
      </c>
      <c r="M64" s="14">
        <v>127</v>
      </c>
      <c r="N64" s="12" t="s">
        <v>51</v>
      </c>
    </row>
    <row r="65" spans="2:14" x14ac:dyDescent="0.35">
      <c r="B65">
        <v>816</v>
      </c>
      <c r="C65" t="str">
        <v>Decaf Irish Cream</v>
      </c>
      <c r="D65" s="5">
        <v>139</v>
      </c>
      <c r="E65" t="str">
        <v>Missouri</v>
      </c>
      <c r="K65" s="8">
        <v>503</v>
      </c>
      <c r="L65" s="11" t="s">
        <v>52</v>
      </c>
      <c r="M65" s="13">
        <v>98</v>
      </c>
      <c r="N65" s="11" t="s">
        <v>59</v>
      </c>
    </row>
    <row r="66" spans="2:14" x14ac:dyDescent="0.35">
      <c r="B66">
        <v>603</v>
      </c>
      <c r="C66" t="str">
        <v>Amaretto</v>
      </c>
      <c r="D66" s="5">
        <v>127</v>
      </c>
      <c r="E66" t="str">
        <v>New Hampshire</v>
      </c>
      <c r="K66" s="9">
        <v>234</v>
      </c>
      <c r="L66" s="12" t="s">
        <v>46</v>
      </c>
      <c r="M66" s="14">
        <v>130</v>
      </c>
      <c r="N66" s="12" t="s">
        <v>156</v>
      </c>
    </row>
    <row r="67" spans="2:14" x14ac:dyDescent="0.35">
      <c r="B67">
        <v>503</v>
      </c>
      <c r="C67" t="str">
        <v>Colombian</v>
      </c>
      <c r="D67" s="5">
        <v>98</v>
      </c>
      <c r="E67" t="str">
        <v>Oregon</v>
      </c>
      <c r="K67" s="8">
        <v>614</v>
      </c>
      <c r="L67" s="11" t="s">
        <v>50</v>
      </c>
      <c r="M67" s="13">
        <v>131</v>
      </c>
      <c r="N67" s="11" t="s">
        <v>156</v>
      </c>
    </row>
    <row r="68" spans="2:14" x14ac:dyDescent="0.35">
      <c r="B68">
        <v>234</v>
      </c>
      <c r="C68" t="str">
        <v>Decaf Irish Cream</v>
      </c>
      <c r="D68" s="5">
        <v>130</v>
      </c>
      <c r="E68" t="str">
        <v>Ohio</v>
      </c>
      <c r="K68" s="9">
        <v>937</v>
      </c>
      <c r="L68" s="12" t="s">
        <v>52</v>
      </c>
      <c r="M68" s="14">
        <v>114</v>
      </c>
      <c r="N68" s="12" t="s">
        <v>156</v>
      </c>
    </row>
    <row r="69" spans="2:14" x14ac:dyDescent="0.35">
      <c r="B69">
        <v>614</v>
      </c>
      <c r="C69" t="str">
        <v>Amaretto</v>
      </c>
      <c r="D69" s="5">
        <v>131</v>
      </c>
      <c r="E69" t="str">
        <v>Ohio</v>
      </c>
      <c r="K69" s="8">
        <v>614</v>
      </c>
      <c r="L69" s="11" t="s">
        <v>46</v>
      </c>
      <c r="M69" s="13">
        <v>133</v>
      </c>
      <c r="N69" s="11" t="s">
        <v>156</v>
      </c>
    </row>
    <row r="70" spans="2:14" x14ac:dyDescent="0.35">
      <c r="B70">
        <v>937</v>
      </c>
      <c r="C70" t="str">
        <v>Colombian</v>
      </c>
      <c r="D70" s="5">
        <v>114</v>
      </c>
      <c r="E70" t="str">
        <v>Ohio</v>
      </c>
      <c r="K70" s="9">
        <v>234</v>
      </c>
      <c r="L70" s="12" t="s">
        <v>52</v>
      </c>
      <c r="M70" s="14">
        <v>121</v>
      </c>
      <c r="N70" s="12" t="s">
        <v>156</v>
      </c>
    </row>
    <row r="71" spans="2:14" x14ac:dyDescent="0.35">
      <c r="B71">
        <v>614</v>
      </c>
      <c r="C71" t="str">
        <v>Decaf Irish Cream</v>
      </c>
      <c r="D71" s="5">
        <v>133</v>
      </c>
      <c r="E71" t="str">
        <v>Ohio</v>
      </c>
      <c r="K71" s="8">
        <v>505</v>
      </c>
      <c r="L71" s="11" t="s">
        <v>52</v>
      </c>
      <c r="M71" s="13">
        <v>116</v>
      </c>
      <c r="N71" s="11" t="s">
        <v>101</v>
      </c>
    </row>
    <row r="72" spans="2:14" x14ac:dyDescent="0.35">
      <c r="B72">
        <v>234</v>
      </c>
      <c r="C72" t="str">
        <v>Colombian</v>
      </c>
      <c r="D72" s="5">
        <v>121</v>
      </c>
      <c r="E72" t="str">
        <v>Ohio</v>
      </c>
      <c r="K72" s="9">
        <v>513</v>
      </c>
      <c r="L72" s="12" t="s">
        <v>46</v>
      </c>
      <c r="M72" s="14">
        <v>119</v>
      </c>
      <c r="N72" s="12" t="s">
        <v>156</v>
      </c>
    </row>
    <row r="73" spans="2:14" x14ac:dyDescent="0.35">
      <c r="B73">
        <v>505</v>
      </c>
      <c r="C73" t="str">
        <v>Colombian</v>
      </c>
      <c r="D73" s="5">
        <v>116</v>
      </c>
      <c r="E73" t="str">
        <v>New Mexico</v>
      </c>
      <c r="K73" s="8">
        <v>234</v>
      </c>
      <c r="L73" s="11" t="s">
        <v>50</v>
      </c>
      <c r="M73" s="13">
        <v>135</v>
      </c>
      <c r="N73" s="11" t="s">
        <v>156</v>
      </c>
    </row>
    <row r="74" spans="2:14" x14ac:dyDescent="0.35">
      <c r="B74">
        <v>513</v>
      </c>
      <c r="C74" t="str">
        <v>Decaf Irish Cream</v>
      </c>
      <c r="D74" s="5">
        <v>119</v>
      </c>
      <c r="E74" t="str">
        <v>Ohio</v>
      </c>
      <c r="K74" s="9">
        <v>636</v>
      </c>
      <c r="L74" s="12" t="s">
        <v>46</v>
      </c>
      <c r="M74" s="14">
        <v>148</v>
      </c>
      <c r="N74" s="12" t="s">
        <v>62</v>
      </c>
    </row>
    <row r="75" spans="2:14" x14ac:dyDescent="0.35">
      <c r="B75">
        <v>234</v>
      </c>
      <c r="C75" t="str">
        <v>Amaretto</v>
      </c>
      <c r="D75" s="5">
        <v>135</v>
      </c>
      <c r="E75" t="str">
        <v>Ohio</v>
      </c>
      <c r="K75" s="8">
        <v>603</v>
      </c>
      <c r="L75" s="11" t="s">
        <v>50</v>
      </c>
      <c r="M75" s="13">
        <v>135</v>
      </c>
      <c r="N75" s="11" t="s">
        <v>51</v>
      </c>
    </row>
    <row r="76" spans="2:14" x14ac:dyDescent="0.35">
      <c r="B76">
        <v>636</v>
      </c>
      <c r="C76" t="str">
        <v>Decaf Irish Cream</v>
      </c>
      <c r="D76" s="5">
        <v>148</v>
      </c>
      <c r="E76" t="str">
        <v>Missouri</v>
      </c>
      <c r="K76" s="9">
        <v>541</v>
      </c>
      <c r="L76" s="12" t="s">
        <v>52</v>
      </c>
      <c r="M76" s="14">
        <v>104</v>
      </c>
      <c r="N76" s="12" t="s">
        <v>59</v>
      </c>
    </row>
    <row r="77" spans="2:14" x14ac:dyDescent="0.35">
      <c r="B77">
        <v>603</v>
      </c>
      <c r="C77" t="str">
        <v>Amaretto</v>
      </c>
      <c r="D77" s="5">
        <v>135</v>
      </c>
      <c r="E77" t="str">
        <v>New Hampshire</v>
      </c>
      <c r="K77" s="8">
        <v>563</v>
      </c>
      <c r="L77" s="11" t="s">
        <v>50</v>
      </c>
      <c r="M77" s="13">
        <v>52</v>
      </c>
      <c r="N77" s="11" t="s">
        <v>43</v>
      </c>
    </row>
    <row r="78" spans="2:14" x14ac:dyDescent="0.35">
      <c r="B78">
        <v>541</v>
      </c>
      <c r="C78" t="str">
        <v>Colombian</v>
      </c>
      <c r="D78" s="5">
        <v>104</v>
      </c>
      <c r="E78" t="str">
        <v>Oregon</v>
      </c>
      <c r="K78" s="9">
        <v>641</v>
      </c>
      <c r="L78" s="12" t="s">
        <v>50</v>
      </c>
      <c r="M78" s="14">
        <v>41</v>
      </c>
      <c r="N78" s="12" t="s">
        <v>43</v>
      </c>
    </row>
    <row r="79" spans="2:14" x14ac:dyDescent="0.35">
      <c r="B79">
        <v>563</v>
      </c>
      <c r="C79" t="str">
        <v>Amaretto</v>
      </c>
      <c r="D79" s="5">
        <v>52</v>
      </c>
      <c r="E79" t="str">
        <v>Iowa</v>
      </c>
      <c r="K79" s="8">
        <v>563</v>
      </c>
      <c r="L79" s="11" t="s">
        <v>52</v>
      </c>
      <c r="M79" s="13">
        <v>69</v>
      </c>
      <c r="N79" s="11" t="s">
        <v>43</v>
      </c>
    </row>
    <row r="80" spans="2:14" x14ac:dyDescent="0.35">
      <c r="B80">
        <v>641</v>
      </c>
      <c r="C80" t="str">
        <v>Amaretto</v>
      </c>
      <c r="D80" s="5">
        <v>41</v>
      </c>
      <c r="E80" t="str">
        <v>Iowa</v>
      </c>
      <c r="K80" s="9">
        <v>515</v>
      </c>
      <c r="L80" s="12" t="s">
        <v>50</v>
      </c>
      <c r="M80" s="14">
        <v>55</v>
      </c>
      <c r="N80" s="12" t="s">
        <v>43</v>
      </c>
    </row>
    <row r="81" spans="2:14" x14ac:dyDescent="0.35">
      <c r="B81">
        <v>563</v>
      </c>
      <c r="C81" t="str">
        <v>Colombian</v>
      </c>
      <c r="D81" s="5">
        <v>69</v>
      </c>
      <c r="E81" t="str">
        <v>Iowa</v>
      </c>
      <c r="K81" s="8">
        <v>563</v>
      </c>
      <c r="L81" s="11" t="s">
        <v>50</v>
      </c>
      <c r="M81" s="13">
        <v>44</v>
      </c>
      <c r="N81" s="11" t="s">
        <v>43</v>
      </c>
    </row>
    <row r="82" spans="2:14" x14ac:dyDescent="0.35">
      <c r="B82">
        <v>515</v>
      </c>
      <c r="C82" t="str">
        <v>Amaretto</v>
      </c>
      <c r="D82" s="5">
        <v>55</v>
      </c>
      <c r="E82" t="str">
        <v>Iowa</v>
      </c>
      <c r="K82" s="9">
        <v>641</v>
      </c>
      <c r="L82" s="12" t="s">
        <v>52</v>
      </c>
      <c r="M82" s="14">
        <v>74</v>
      </c>
      <c r="N82" s="12" t="s">
        <v>43</v>
      </c>
    </row>
    <row r="83" spans="2:14" x14ac:dyDescent="0.35">
      <c r="B83">
        <v>563</v>
      </c>
      <c r="C83" t="str">
        <v>Amaretto</v>
      </c>
      <c r="D83" s="5">
        <v>44</v>
      </c>
      <c r="E83" t="str">
        <v>Iowa</v>
      </c>
      <c r="K83" s="8">
        <v>660</v>
      </c>
      <c r="L83" s="11" t="s">
        <v>46</v>
      </c>
      <c r="M83" s="13">
        <v>142</v>
      </c>
      <c r="N83" s="11" t="s">
        <v>62</v>
      </c>
    </row>
    <row r="84" spans="2:14" x14ac:dyDescent="0.35">
      <c r="B84">
        <v>641</v>
      </c>
      <c r="C84" t="str">
        <v>Colombian</v>
      </c>
      <c r="D84" s="5">
        <v>74</v>
      </c>
      <c r="E84" t="str">
        <v>Iowa</v>
      </c>
      <c r="K84" s="9">
        <v>715</v>
      </c>
      <c r="L84" s="12" t="s">
        <v>50</v>
      </c>
      <c r="M84" s="14">
        <v>126</v>
      </c>
      <c r="N84" s="12" t="s">
        <v>64</v>
      </c>
    </row>
    <row r="85" spans="2:14" x14ac:dyDescent="0.35">
      <c r="B85">
        <v>660</v>
      </c>
      <c r="C85" t="str">
        <v>Decaf Irish Cream</v>
      </c>
      <c r="D85" s="5">
        <v>142</v>
      </c>
      <c r="E85" t="str">
        <v>Missouri</v>
      </c>
      <c r="K85" s="8">
        <v>330</v>
      </c>
      <c r="L85" s="11" t="s">
        <v>50</v>
      </c>
      <c r="M85" s="13">
        <v>138</v>
      </c>
      <c r="N85" s="11" t="s">
        <v>156</v>
      </c>
    </row>
    <row r="86" spans="2:14" x14ac:dyDescent="0.35">
      <c r="B86">
        <v>715</v>
      </c>
      <c r="C86" t="str">
        <v>Amaretto</v>
      </c>
      <c r="D86" s="5">
        <v>126</v>
      </c>
      <c r="E86" t="str">
        <v>Wisconsin</v>
      </c>
      <c r="K86" s="9">
        <v>314</v>
      </c>
      <c r="L86" s="12" t="s">
        <v>46</v>
      </c>
      <c r="M86" s="14">
        <v>150</v>
      </c>
      <c r="N86" s="12" t="s">
        <v>62</v>
      </c>
    </row>
    <row r="87" spans="2:14" x14ac:dyDescent="0.35">
      <c r="B87">
        <v>330</v>
      </c>
      <c r="C87" t="str">
        <v>Amaretto</v>
      </c>
      <c r="D87" s="5">
        <v>138</v>
      </c>
      <c r="E87" t="str">
        <v>Ohio</v>
      </c>
      <c r="K87" s="8">
        <v>503</v>
      </c>
      <c r="L87" s="11" t="s">
        <v>46</v>
      </c>
      <c r="M87" s="13">
        <v>114</v>
      </c>
      <c r="N87" s="11" t="s">
        <v>59</v>
      </c>
    </row>
    <row r="88" spans="2:14" x14ac:dyDescent="0.35">
      <c r="B88">
        <v>314</v>
      </c>
      <c r="C88" t="str">
        <v>Decaf Irish Cream</v>
      </c>
      <c r="D88" s="5">
        <v>150</v>
      </c>
      <c r="E88" t="str">
        <v>Missouri</v>
      </c>
      <c r="K88" s="9">
        <v>225</v>
      </c>
      <c r="L88" s="12" t="s">
        <v>52</v>
      </c>
      <c r="M88" s="14">
        <v>115</v>
      </c>
      <c r="N88" s="12" t="s">
        <v>56</v>
      </c>
    </row>
    <row r="89" spans="2:14" x14ac:dyDescent="0.35">
      <c r="B89">
        <v>503</v>
      </c>
      <c r="C89" t="str">
        <v>Decaf Irish Cream</v>
      </c>
      <c r="D89" s="5">
        <v>114</v>
      </c>
      <c r="E89" t="str">
        <v>Oregon</v>
      </c>
      <c r="K89" s="8">
        <v>541</v>
      </c>
      <c r="L89" s="11" t="s">
        <v>50</v>
      </c>
      <c r="M89" s="13">
        <v>125</v>
      </c>
      <c r="N89" s="11" t="s">
        <v>59</v>
      </c>
    </row>
    <row r="90" spans="2:14" x14ac:dyDescent="0.35">
      <c r="B90">
        <v>225</v>
      </c>
      <c r="C90" t="str">
        <v>Colombian</v>
      </c>
      <c r="D90" s="5">
        <v>115</v>
      </c>
      <c r="E90" t="str">
        <v>Louisiana</v>
      </c>
      <c r="K90" s="9">
        <v>435</v>
      </c>
      <c r="L90" s="12" t="s">
        <v>52</v>
      </c>
      <c r="M90" s="14">
        <v>124</v>
      </c>
      <c r="N90" s="12" t="s">
        <v>49</v>
      </c>
    </row>
    <row r="91" spans="2:14" x14ac:dyDescent="0.35">
      <c r="B91">
        <v>541</v>
      </c>
      <c r="C91" t="str">
        <v>Amaretto</v>
      </c>
      <c r="D91" s="5">
        <v>125</v>
      </c>
      <c r="E91" t="str">
        <v>Oregon</v>
      </c>
      <c r="K91" s="8">
        <v>503</v>
      </c>
      <c r="L91" s="11" t="s">
        <v>46</v>
      </c>
      <c r="M91" s="13">
        <v>101</v>
      </c>
      <c r="N91" s="11" t="s">
        <v>59</v>
      </c>
    </row>
    <row r="92" spans="2:14" x14ac:dyDescent="0.35">
      <c r="B92">
        <v>435</v>
      </c>
      <c r="C92" t="str">
        <v>Colombian</v>
      </c>
      <c r="D92" s="5">
        <v>124</v>
      </c>
      <c r="E92" t="str">
        <v>Utah</v>
      </c>
      <c r="K92" s="9">
        <v>715</v>
      </c>
      <c r="L92" s="12" t="s">
        <v>50</v>
      </c>
      <c r="M92" s="14">
        <v>145</v>
      </c>
      <c r="N92" s="12" t="s">
        <v>64</v>
      </c>
    </row>
    <row r="93" spans="2:14" x14ac:dyDescent="0.35">
      <c r="B93">
        <v>503</v>
      </c>
      <c r="C93" t="str">
        <v>Decaf Irish Cream</v>
      </c>
      <c r="D93" s="5">
        <v>101</v>
      </c>
      <c r="E93" t="str">
        <v>Oregon</v>
      </c>
      <c r="K93" s="8">
        <v>503</v>
      </c>
      <c r="L93" s="11" t="s">
        <v>50</v>
      </c>
      <c r="M93" s="13">
        <v>112</v>
      </c>
      <c r="N93" s="11" t="s">
        <v>59</v>
      </c>
    </row>
    <row r="94" spans="2:14" x14ac:dyDescent="0.35">
      <c r="B94">
        <v>715</v>
      </c>
      <c r="C94" t="str">
        <v>Amaretto</v>
      </c>
      <c r="D94" s="5">
        <v>145</v>
      </c>
      <c r="E94" t="str">
        <v>Wisconsin</v>
      </c>
      <c r="K94" s="9">
        <v>801</v>
      </c>
      <c r="L94" s="12" t="s">
        <v>52</v>
      </c>
      <c r="M94" s="14">
        <v>114</v>
      </c>
      <c r="N94" s="12" t="s">
        <v>49</v>
      </c>
    </row>
    <row r="95" spans="2:14" x14ac:dyDescent="0.35">
      <c r="B95">
        <v>503</v>
      </c>
      <c r="C95" t="str">
        <v>Amaretto</v>
      </c>
      <c r="D95" s="5">
        <v>112</v>
      </c>
      <c r="E95" t="str">
        <v>Oregon</v>
      </c>
      <c r="K95" s="8">
        <v>636</v>
      </c>
      <c r="L95" s="11" t="s">
        <v>46</v>
      </c>
      <c r="M95" s="13">
        <v>151</v>
      </c>
      <c r="N95" s="11" t="s">
        <v>62</v>
      </c>
    </row>
    <row r="96" spans="2:14" x14ac:dyDescent="0.35">
      <c r="B96">
        <v>801</v>
      </c>
      <c r="C96" t="str">
        <v>Colombian</v>
      </c>
      <c r="D96" s="5">
        <v>114</v>
      </c>
      <c r="E96" t="str">
        <v>Utah</v>
      </c>
      <c r="K96" s="9">
        <v>414</v>
      </c>
      <c r="L96" s="12" t="s">
        <v>50</v>
      </c>
      <c r="M96" s="14">
        <v>134</v>
      </c>
      <c r="N96" s="12" t="s">
        <v>64</v>
      </c>
    </row>
    <row r="97" spans="2:14" x14ac:dyDescent="0.35">
      <c r="B97">
        <v>636</v>
      </c>
      <c r="C97" t="str">
        <v>Decaf Irish Cream</v>
      </c>
      <c r="D97" s="5">
        <v>151</v>
      </c>
      <c r="E97" t="str">
        <v>Missouri</v>
      </c>
      <c r="K97" s="8">
        <v>234</v>
      </c>
      <c r="L97" s="11" t="s">
        <v>50</v>
      </c>
      <c r="M97" s="13">
        <v>147</v>
      </c>
      <c r="N97" s="11" t="s">
        <v>156</v>
      </c>
    </row>
    <row r="98" spans="2:14" x14ac:dyDescent="0.35">
      <c r="B98">
        <v>414</v>
      </c>
      <c r="C98" t="str">
        <v>Amaretto</v>
      </c>
      <c r="D98" s="5">
        <v>134</v>
      </c>
      <c r="E98" t="str">
        <v>Wisconsin</v>
      </c>
      <c r="K98" s="9">
        <v>417</v>
      </c>
      <c r="L98" s="12" t="s">
        <v>46</v>
      </c>
      <c r="M98" s="14">
        <v>160</v>
      </c>
      <c r="N98" s="12" t="s">
        <v>62</v>
      </c>
    </row>
    <row r="99" spans="2:14" x14ac:dyDescent="0.35">
      <c r="B99">
        <v>234</v>
      </c>
      <c r="C99" t="str">
        <v>Amaretto</v>
      </c>
      <c r="D99" s="5">
        <v>147</v>
      </c>
      <c r="E99" t="str">
        <v>Ohio</v>
      </c>
      <c r="K99" s="8">
        <v>503</v>
      </c>
      <c r="L99" s="11" t="s">
        <v>46</v>
      </c>
      <c r="M99" s="13">
        <v>121</v>
      </c>
      <c r="N99" s="11" t="s">
        <v>59</v>
      </c>
    </row>
    <row r="100" spans="2:14" x14ac:dyDescent="0.35">
      <c r="B100">
        <v>417</v>
      </c>
      <c r="C100" t="str">
        <v>Decaf Irish Cream</v>
      </c>
      <c r="D100" s="5">
        <v>160</v>
      </c>
      <c r="E100" t="str">
        <v>Missouri</v>
      </c>
      <c r="K100" s="9">
        <v>318</v>
      </c>
      <c r="L100" s="12" t="s">
        <v>52</v>
      </c>
      <c r="M100" s="14">
        <v>123</v>
      </c>
      <c r="N100" s="12" t="s">
        <v>56</v>
      </c>
    </row>
    <row r="101" spans="2:14" x14ac:dyDescent="0.35">
      <c r="B101">
        <v>503</v>
      </c>
      <c r="C101" t="str">
        <v>Decaf Irish Cream</v>
      </c>
      <c r="D101" s="5">
        <v>121</v>
      </c>
      <c r="E101" t="str">
        <v>Oregon</v>
      </c>
      <c r="K101" s="8">
        <v>971</v>
      </c>
      <c r="L101" s="11" t="s">
        <v>50</v>
      </c>
      <c r="M101" s="13">
        <v>133</v>
      </c>
      <c r="N101" s="11" t="s">
        <v>59</v>
      </c>
    </row>
    <row r="102" spans="2:14" x14ac:dyDescent="0.35">
      <c r="B102">
        <v>318</v>
      </c>
      <c r="C102" t="str">
        <v>Colombian</v>
      </c>
      <c r="D102" s="5">
        <v>123</v>
      </c>
      <c r="E102" t="str">
        <v>Louisiana</v>
      </c>
      <c r="K102" s="9">
        <v>435</v>
      </c>
      <c r="L102" s="12" t="s">
        <v>52</v>
      </c>
      <c r="M102" s="14">
        <v>132</v>
      </c>
      <c r="N102" s="12" t="s">
        <v>49</v>
      </c>
    </row>
    <row r="103" spans="2:14" x14ac:dyDescent="0.35">
      <c r="B103">
        <v>971</v>
      </c>
      <c r="C103" t="str">
        <v>Amaretto</v>
      </c>
      <c r="D103" s="5">
        <v>133</v>
      </c>
      <c r="E103" t="str">
        <v>Oregon</v>
      </c>
      <c r="K103" s="8">
        <v>541</v>
      </c>
      <c r="L103" s="11" t="s">
        <v>46</v>
      </c>
      <c r="M103" s="13">
        <v>108</v>
      </c>
      <c r="N103" s="11" t="s">
        <v>59</v>
      </c>
    </row>
    <row r="104" spans="2:14" x14ac:dyDescent="0.35">
      <c r="B104">
        <v>435</v>
      </c>
      <c r="C104" t="str">
        <v>Colombian</v>
      </c>
      <c r="D104" s="5">
        <v>132</v>
      </c>
      <c r="E104" t="str">
        <v>Utah</v>
      </c>
      <c r="K104" s="9">
        <v>920</v>
      </c>
      <c r="L104" s="12" t="s">
        <v>50</v>
      </c>
      <c r="M104" s="14">
        <v>155</v>
      </c>
      <c r="N104" s="12" t="s">
        <v>64</v>
      </c>
    </row>
    <row r="105" spans="2:14" x14ac:dyDescent="0.35">
      <c r="B105">
        <v>541</v>
      </c>
      <c r="C105" t="str">
        <v>Decaf Irish Cream</v>
      </c>
      <c r="D105" s="5">
        <v>108</v>
      </c>
      <c r="E105" t="str">
        <v>Oregon</v>
      </c>
      <c r="K105" s="8">
        <v>541</v>
      </c>
      <c r="L105" s="11" t="s">
        <v>50</v>
      </c>
      <c r="M105" s="13">
        <v>119</v>
      </c>
      <c r="N105" s="11" t="s">
        <v>59</v>
      </c>
    </row>
    <row r="106" spans="2:14" x14ac:dyDescent="0.35">
      <c r="B106">
        <v>920</v>
      </c>
      <c r="C106" t="str">
        <v>Amaretto</v>
      </c>
      <c r="D106" s="5">
        <v>155</v>
      </c>
      <c r="E106" t="str">
        <v>Wisconsin</v>
      </c>
      <c r="K106" s="9">
        <v>435</v>
      </c>
      <c r="L106" s="12" t="s">
        <v>52</v>
      </c>
      <c r="M106" s="14">
        <v>121</v>
      </c>
      <c r="N106" s="12" t="s">
        <v>49</v>
      </c>
    </row>
    <row r="107" spans="2:14" x14ac:dyDescent="0.35">
      <c r="B107">
        <v>541</v>
      </c>
      <c r="C107" t="str">
        <v>Amaretto</v>
      </c>
      <c r="D107" s="5">
        <v>119</v>
      </c>
      <c r="E107" t="str">
        <v>Oregon</v>
      </c>
      <c r="K107" s="8">
        <v>214</v>
      </c>
      <c r="L107" s="11" t="s">
        <v>46</v>
      </c>
      <c r="M107" s="13">
        <v>90</v>
      </c>
      <c r="N107" s="11" t="s">
        <v>30</v>
      </c>
    </row>
    <row r="108" spans="2:14" x14ac:dyDescent="0.35">
      <c r="B108">
        <v>435</v>
      </c>
      <c r="C108" t="str">
        <v>Colombian</v>
      </c>
      <c r="D108" s="5">
        <v>121</v>
      </c>
      <c r="E108" t="str">
        <v>Utah</v>
      </c>
      <c r="K108" s="9">
        <v>936</v>
      </c>
      <c r="L108" s="12" t="s">
        <v>52</v>
      </c>
      <c r="M108" s="14">
        <v>520</v>
      </c>
      <c r="N108" s="12" t="s">
        <v>30</v>
      </c>
    </row>
    <row r="109" spans="2:14" x14ac:dyDescent="0.35">
      <c r="B109">
        <v>214</v>
      </c>
      <c r="C109" t="str">
        <v>Decaf Irish Cream</v>
      </c>
      <c r="D109" s="5">
        <v>90</v>
      </c>
      <c r="E109" t="str">
        <v>Texas</v>
      </c>
      <c r="K109" s="8">
        <v>225</v>
      </c>
      <c r="L109" s="11" t="s">
        <v>46</v>
      </c>
      <c r="M109" s="13">
        <v>118</v>
      </c>
      <c r="N109" s="11" t="s">
        <v>56</v>
      </c>
    </row>
    <row r="110" spans="2:14" x14ac:dyDescent="0.35">
      <c r="B110">
        <v>936</v>
      </c>
      <c r="C110" t="str">
        <v>Colombian</v>
      </c>
      <c r="D110" s="5">
        <v>520</v>
      </c>
      <c r="E110" t="str">
        <v>Texas</v>
      </c>
      <c r="K110" s="9">
        <v>225</v>
      </c>
      <c r="L110" s="12" t="s">
        <v>52</v>
      </c>
      <c r="M110" s="14">
        <v>119</v>
      </c>
      <c r="N110" s="12" t="s">
        <v>56</v>
      </c>
    </row>
    <row r="111" spans="2:14" x14ac:dyDescent="0.35">
      <c r="B111">
        <v>225</v>
      </c>
      <c r="C111" t="str">
        <v>Decaf Irish Cream</v>
      </c>
      <c r="D111" s="5">
        <v>118</v>
      </c>
      <c r="E111" t="str">
        <v>Louisiana</v>
      </c>
      <c r="K111" s="8">
        <v>505</v>
      </c>
      <c r="L111" s="11" t="s">
        <v>52</v>
      </c>
      <c r="M111" s="13">
        <v>114</v>
      </c>
      <c r="N111" s="11" t="s">
        <v>101</v>
      </c>
    </row>
    <row r="112" spans="2:14" x14ac:dyDescent="0.35">
      <c r="B112">
        <v>225</v>
      </c>
      <c r="C112" t="str">
        <v>Colombian</v>
      </c>
      <c r="D112" s="5">
        <v>119</v>
      </c>
      <c r="E112" t="str">
        <v>Louisiana</v>
      </c>
      <c r="K112" s="9">
        <v>918</v>
      </c>
      <c r="L112" s="12" t="s">
        <v>52</v>
      </c>
      <c r="M112" s="14">
        <v>205</v>
      </c>
      <c r="N112" s="12" t="s">
        <v>47</v>
      </c>
    </row>
    <row r="113" spans="2:14" x14ac:dyDescent="0.35">
      <c r="B113">
        <v>505</v>
      </c>
      <c r="C113" t="str">
        <v>Colombian</v>
      </c>
      <c r="D113" s="5">
        <v>114</v>
      </c>
      <c r="E113" t="str">
        <v>New Mexico</v>
      </c>
      <c r="K113" s="8">
        <v>956</v>
      </c>
      <c r="L113" s="11" t="s">
        <v>52</v>
      </c>
      <c r="M113" s="13">
        <v>490</v>
      </c>
      <c r="N113" s="11" t="s">
        <v>30</v>
      </c>
    </row>
    <row r="114" spans="2:14" x14ac:dyDescent="0.35">
      <c r="B114">
        <v>918</v>
      </c>
      <c r="C114" t="str">
        <v>Colombian</v>
      </c>
      <c r="D114" s="5">
        <v>205</v>
      </c>
      <c r="E114" t="str">
        <v>Oklahoma</v>
      </c>
      <c r="K114" s="9">
        <v>918</v>
      </c>
      <c r="L114" s="12" t="s">
        <v>52</v>
      </c>
      <c r="M114" s="14">
        <v>200</v>
      </c>
      <c r="N114" s="12" t="s">
        <v>47</v>
      </c>
    </row>
    <row r="115" spans="2:14" x14ac:dyDescent="0.35">
      <c r="B115">
        <v>956</v>
      </c>
      <c r="C115" t="str">
        <v>Colombian</v>
      </c>
      <c r="D115" s="5">
        <v>490</v>
      </c>
      <c r="E115" t="str">
        <v>Texas</v>
      </c>
      <c r="K115" s="8">
        <v>972</v>
      </c>
      <c r="L115" s="11" t="s">
        <v>52</v>
      </c>
      <c r="M115" s="13">
        <v>525</v>
      </c>
      <c r="N115" s="11" t="s">
        <v>30</v>
      </c>
    </row>
    <row r="116" spans="2:14" x14ac:dyDescent="0.35">
      <c r="B116">
        <v>918</v>
      </c>
      <c r="C116" t="str">
        <v>Colombian</v>
      </c>
      <c r="D116" s="5">
        <v>200</v>
      </c>
      <c r="E116" t="str">
        <v>Oklahoma</v>
      </c>
      <c r="K116" s="9">
        <v>505</v>
      </c>
      <c r="L116" s="12" t="s">
        <v>46</v>
      </c>
      <c r="M116" s="14">
        <v>160</v>
      </c>
      <c r="N116" s="12" t="s">
        <v>101</v>
      </c>
    </row>
    <row r="117" spans="2:14" x14ac:dyDescent="0.35">
      <c r="B117">
        <v>972</v>
      </c>
      <c r="C117" t="str">
        <v>Colombian</v>
      </c>
      <c r="D117" s="5">
        <v>525</v>
      </c>
      <c r="E117" t="str">
        <v>Texas</v>
      </c>
      <c r="K117" s="8">
        <v>318</v>
      </c>
      <c r="L117" s="11" t="s">
        <v>52</v>
      </c>
      <c r="M117" s="13">
        <v>120</v>
      </c>
      <c r="N117" s="11" t="s">
        <v>56</v>
      </c>
    </row>
    <row r="118" spans="2:14" x14ac:dyDescent="0.35">
      <c r="B118">
        <v>505</v>
      </c>
      <c r="C118" t="str">
        <v>Decaf Irish Cream</v>
      </c>
      <c r="D118" s="5">
        <v>160</v>
      </c>
      <c r="E118" t="str">
        <v>New Mexico</v>
      </c>
      <c r="K118" s="9">
        <v>505</v>
      </c>
      <c r="L118" s="12" t="s">
        <v>52</v>
      </c>
      <c r="M118" s="14">
        <v>122</v>
      </c>
      <c r="N118" s="12" t="s">
        <v>101</v>
      </c>
    </row>
    <row r="119" spans="2:14" x14ac:dyDescent="0.35">
      <c r="B119">
        <v>318</v>
      </c>
      <c r="C119" t="str">
        <v>Colombian</v>
      </c>
      <c r="D119" s="5">
        <v>120</v>
      </c>
      <c r="E119" t="str">
        <v>Louisiana</v>
      </c>
      <c r="K119" s="8">
        <v>405</v>
      </c>
      <c r="L119" s="11" t="s">
        <v>52</v>
      </c>
      <c r="M119" s="13">
        <v>185</v>
      </c>
      <c r="N119" s="11" t="s">
        <v>47</v>
      </c>
    </row>
    <row r="120" spans="2:14" x14ac:dyDescent="0.35">
      <c r="B120">
        <v>505</v>
      </c>
      <c r="C120" t="str">
        <v>Colombian</v>
      </c>
      <c r="D120" s="5">
        <v>122</v>
      </c>
      <c r="E120" t="str">
        <v>New Mexico</v>
      </c>
      <c r="K120" s="9">
        <v>281</v>
      </c>
      <c r="L120" s="12" t="s">
        <v>46</v>
      </c>
      <c r="M120" s="14">
        <v>96</v>
      </c>
      <c r="N120" s="12" t="s">
        <v>30</v>
      </c>
    </row>
    <row r="121" spans="2:14" x14ac:dyDescent="0.35">
      <c r="B121">
        <v>405</v>
      </c>
      <c r="C121" t="str">
        <v>Colombian</v>
      </c>
      <c r="D121" s="5">
        <v>185</v>
      </c>
      <c r="E121" t="str">
        <v>Oklahoma</v>
      </c>
      <c r="K121" s="8">
        <v>432</v>
      </c>
      <c r="L121" s="11" t="s">
        <v>52</v>
      </c>
      <c r="M121" s="13">
        <v>554</v>
      </c>
      <c r="N121" s="11" t="s">
        <v>30</v>
      </c>
    </row>
    <row r="122" spans="2:14" x14ac:dyDescent="0.35">
      <c r="B122">
        <v>281</v>
      </c>
      <c r="C122" t="str">
        <v>Decaf Irish Cream</v>
      </c>
      <c r="D122" s="5">
        <v>96</v>
      </c>
      <c r="E122" t="str">
        <v>Texas</v>
      </c>
      <c r="K122" s="9">
        <v>985</v>
      </c>
      <c r="L122" s="12" t="s">
        <v>46</v>
      </c>
      <c r="M122" s="14">
        <v>126</v>
      </c>
      <c r="N122" s="12" t="s">
        <v>56</v>
      </c>
    </row>
    <row r="123" spans="2:14" x14ac:dyDescent="0.35">
      <c r="B123">
        <v>432</v>
      </c>
      <c r="C123" t="str">
        <v>Colombian</v>
      </c>
      <c r="D123" s="5">
        <v>554</v>
      </c>
      <c r="E123" t="str">
        <v>Texas</v>
      </c>
      <c r="K123" s="8">
        <v>337</v>
      </c>
      <c r="L123" s="11" t="s">
        <v>52</v>
      </c>
      <c r="M123" s="13">
        <v>127</v>
      </c>
      <c r="N123" s="11" t="s">
        <v>56</v>
      </c>
    </row>
    <row r="124" spans="2:14" x14ac:dyDescent="0.35">
      <c r="B124">
        <v>985</v>
      </c>
      <c r="C124" t="str">
        <v>Decaf Irish Cream</v>
      </c>
      <c r="D124" s="5">
        <v>126</v>
      </c>
      <c r="E124" t="str">
        <v>Louisiana</v>
      </c>
      <c r="K124" s="9">
        <v>505</v>
      </c>
      <c r="L124" s="12" t="s">
        <v>52</v>
      </c>
      <c r="M124" s="14">
        <v>121</v>
      </c>
      <c r="N124" s="12" t="s">
        <v>101</v>
      </c>
    </row>
    <row r="125" spans="2:14" x14ac:dyDescent="0.35">
      <c r="B125">
        <v>337</v>
      </c>
      <c r="C125" t="str">
        <v>Colombian</v>
      </c>
      <c r="D125" s="5">
        <v>127</v>
      </c>
      <c r="E125" t="str">
        <v>Louisiana</v>
      </c>
      <c r="K125" s="8">
        <v>918</v>
      </c>
      <c r="L125" s="11" t="s">
        <v>52</v>
      </c>
      <c r="M125" s="13">
        <v>218</v>
      </c>
      <c r="N125" s="11" t="s">
        <v>47</v>
      </c>
    </row>
    <row r="126" spans="2:14" x14ac:dyDescent="0.35">
      <c r="B126">
        <v>505</v>
      </c>
      <c r="C126" t="str">
        <v>Colombian</v>
      </c>
      <c r="D126" s="5">
        <v>121</v>
      </c>
      <c r="E126" t="str">
        <v>New Mexico</v>
      </c>
      <c r="K126" s="9">
        <v>432</v>
      </c>
      <c r="L126" s="12" t="s">
        <v>52</v>
      </c>
      <c r="M126" s="14">
        <v>522</v>
      </c>
      <c r="N126" s="12" t="s">
        <v>30</v>
      </c>
    </row>
    <row r="127" spans="2:14" x14ac:dyDescent="0.35">
      <c r="B127">
        <v>918</v>
      </c>
      <c r="C127" t="str">
        <v>Colombian</v>
      </c>
      <c r="D127" s="5">
        <v>218</v>
      </c>
      <c r="E127" t="str">
        <v>Oklahoma</v>
      </c>
      <c r="K127" s="8">
        <v>918</v>
      </c>
      <c r="L127" s="11" t="s">
        <v>52</v>
      </c>
      <c r="M127" s="13">
        <v>213</v>
      </c>
      <c r="N127" s="11" t="s">
        <v>47</v>
      </c>
    </row>
    <row r="128" spans="2:14" x14ac:dyDescent="0.35">
      <c r="B128">
        <v>432</v>
      </c>
      <c r="C128" t="str">
        <v>Colombian</v>
      </c>
      <c r="D128" s="5">
        <v>522</v>
      </c>
      <c r="E128" t="str">
        <v>Texas</v>
      </c>
      <c r="K128" s="9">
        <v>409</v>
      </c>
      <c r="L128" s="12" t="s">
        <v>52</v>
      </c>
      <c r="M128" s="14">
        <v>559</v>
      </c>
      <c r="N128" s="12" t="s">
        <v>30</v>
      </c>
    </row>
    <row r="129" spans="2:14" x14ac:dyDescent="0.35">
      <c r="B129">
        <v>918</v>
      </c>
      <c r="C129" t="str">
        <v>Colombian</v>
      </c>
      <c r="D129" s="5">
        <v>213</v>
      </c>
      <c r="E129" t="str">
        <v>Oklahoma</v>
      </c>
      <c r="K129" s="8">
        <v>505</v>
      </c>
      <c r="L129" s="11" t="s">
        <v>46</v>
      </c>
      <c r="M129" s="13">
        <v>171</v>
      </c>
      <c r="N129" s="11" t="s">
        <v>101</v>
      </c>
    </row>
    <row r="130" spans="2:14" x14ac:dyDescent="0.35">
      <c r="B130">
        <v>409</v>
      </c>
      <c r="C130" t="str">
        <v>Colombian</v>
      </c>
      <c r="D130" s="5">
        <v>559</v>
      </c>
      <c r="E130" t="str">
        <v>Texas</v>
      </c>
      <c r="K130" s="9">
        <v>985</v>
      </c>
      <c r="L130" s="12" t="s">
        <v>52</v>
      </c>
      <c r="M130" s="14">
        <v>128</v>
      </c>
      <c r="N130" s="12" t="s">
        <v>56</v>
      </c>
    </row>
    <row r="131" spans="2:14" x14ac:dyDescent="0.35">
      <c r="B131">
        <v>505</v>
      </c>
      <c r="C131" t="str">
        <v>Decaf Irish Cream</v>
      </c>
      <c r="D131" s="5">
        <v>171</v>
      </c>
      <c r="E131" t="str">
        <v>New Mexico</v>
      </c>
      <c r="K131" s="8">
        <v>505</v>
      </c>
      <c r="L131" s="11" t="s">
        <v>52</v>
      </c>
      <c r="M131" s="13">
        <v>130</v>
      </c>
      <c r="N131" s="11" t="s">
        <v>101</v>
      </c>
    </row>
    <row r="132" spans="2:14" x14ac:dyDescent="0.35">
      <c r="B132">
        <v>985</v>
      </c>
      <c r="C132" t="str">
        <v>Colombian</v>
      </c>
      <c r="D132" s="5">
        <v>128</v>
      </c>
      <c r="E132" t="str">
        <v>Louisiana</v>
      </c>
      <c r="K132" s="9">
        <v>580</v>
      </c>
      <c r="L132" s="12" t="s">
        <v>52</v>
      </c>
      <c r="M132" s="14">
        <v>197</v>
      </c>
      <c r="N132" s="12" t="s">
        <v>47</v>
      </c>
    </row>
    <row r="133" spans="2:14" x14ac:dyDescent="0.35">
      <c r="B133">
        <v>505</v>
      </c>
      <c r="C133" t="str">
        <v>Colombian</v>
      </c>
      <c r="D133" s="5">
        <v>130</v>
      </c>
      <c r="E133" t="str">
        <v>New Mexico</v>
      </c>
      <c r="K133" s="8">
        <v>860</v>
      </c>
      <c r="L133" s="11" t="s">
        <v>52</v>
      </c>
      <c r="M133" s="13">
        <v>313</v>
      </c>
      <c r="N133" s="11" t="s">
        <v>44</v>
      </c>
    </row>
    <row r="134" spans="2:14" x14ac:dyDescent="0.35">
      <c r="B134">
        <v>580</v>
      </c>
      <c r="C134" t="str">
        <v>Colombian</v>
      </c>
      <c r="D134" s="5">
        <v>197</v>
      </c>
      <c r="E134" t="str">
        <v>Oklahoma</v>
      </c>
      <c r="K134" s="9">
        <v>203</v>
      </c>
      <c r="L134" s="12" t="s">
        <v>52</v>
      </c>
      <c r="M134" s="14">
        <v>325</v>
      </c>
      <c r="N134" s="12" t="s">
        <v>44</v>
      </c>
    </row>
    <row r="135" spans="2:14" x14ac:dyDescent="0.35">
      <c r="B135">
        <v>860</v>
      </c>
      <c r="C135" t="str">
        <v>Colombian</v>
      </c>
      <c r="D135" s="5">
        <v>313</v>
      </c>
      <c r="E135" t="str">
        <v>Connecticut</v>
      </c>
      <c r="K135" s="8">
        <v>203</v>
      </c>
      <c r="L135" s="11" t="s">
        <v>52</v>
      </c>
      <c r="M135" s="13">
        <v>289</v>
      </c>
      <c r="N135" s="11" t="s">
        <v>44</v>
      </c>
    </row>
    <row r="136" spans="2:14" x14ac:dyDescent="0.35">
      <c r="B136">
        <v>203</v>
      </c>
      <c r="C136" t="str">
        <v>Colombian</v>
      </c>
      <c r="D136" s="5">
        <v>325</v>
      </c>
      <c r="E136" t="str">
        <v>Connecticut</v>
      </c>
      <c r="K136" s="9">
        <v>203</v>
      </c>
      <c r="L136" s="12" t="s">
        <v>52</v>
      </c>
      <c r="M136" s="14">
        <v>334</v>
      </c>
      <c r="N136" s="12" t="s">
        <v>44</v>
      </c>
    </row>
    <row r="137" spans="2:14" x14ac:dyDescent="0.35">
      <c r="B137">
        <v>203</v>
      </c>
      <c r="C137" t="str">
        <v>Colombian</v>
      </c>
      <c r="D137" s="5">
        <v>289</v>
      </c>
      <c r="E137" t="str">
        <v>Connecticut</v>
      </c>
      <c r="K137" s="8">
        <v>203</v>
      </c>
      <c r="L137" s="11" t="s">
        <v>52</v>
      </c>
      <c r="M137" s="13">
        <v>346</v>
      </c>
      <c r="N137" s="11" t="s">
        <v>44</v>
      </c>
    </row>
    <row r="138" spans="2:14" x14ac:dyDescent="0.35">
      <c r="B138">
        <v>203</v>
      </c>
      <c r="C138" t="str">
        <v>Colombian</v>
      </c>
      <c r="D138" s="5">
        <v>334</v>
      </c>
      <c r="E138" t="str">
        <v>Connecticut</v>
      </c>
      <c r="K138" s="9">
        <v>959</v>
      </c>
      <c r="L138" s="12" t="s">
        <v>52</v>
      </c>
      <c r="M138" s="14">
        <v>308</v>
      </c>
      <c r="N138" s="12" t="s">
        <v>44</v>
      </c>
    </row>
    <row r="139" spans="2:14" x14ac:dyDescent="0.35">
      <c r="B139">
        <v>203</v>
      </c>
      <c r="C139" t="str">
        <v>Colombian</v>
      </c>
      <c r="D139" s="5">
        <v>346</v>
      </c>
      <c r="E139" t="str">
        <v>Connecticut</v>
      </c>
      <c r="K139" s="8">
        <v>561</v>
      </c>
      <c r="L139" s="11" t="s">
        <v>46</v>
      </c>
      <c r="M139" s="13">
        <v>218</v>
      </c>
      <c r="N139" s="11" t="s">
        <v>34</v>
      </c>
    </row>
    <row r="140" spans="2:14" x14ac:dyDescent="0.35">
      <c r="B140">
        <v>959</v>
      </c>
      <c r="C140" t="str">
        <v>Colombian</v>
      </c>
      <c r="D140" s="5">
        <v>308</v>
      </c>
      <c r="E140" t="str">
        <v>Connecticut</v>
      </c>
      <c r="K140" s="9">
        <v>407</v>
      </c>
      <c r="L140" s="12" t="s">
        <v>52</v>
      </c>
      <c r="M140" s="14">
        <v>205</v>
      </c>
      <c r="N140" s="12" t="s">
        <v>34</v>
      </c>
    </row>
    <row r="141" spans="2:14" x14ac:dyDescent="0.35">
      <c r="B141">
        <v>561</v>
      </c>
      <c r="C141" t="str">
        <v>Decaf Irish Cream</v>
      </c>
      <c r="D141" s="5">
        <v>218</v>
      </c>
      <c r="E141" t="str">
        <v>Florida</v>
      </c>
      <c r="K141" s="8">
        <v>857</v>
      </c>
      <c r="L141" s="11" t="s">
        <v>52</v>
      </c>
      <c r="M141" s="13">
        <v>474</v>
      </c>
      <c r="N141" s="11" t="s">
        <v>76</v>
      </c>
    </row>
    <row r="142" spans="2:14" x14ac:dyDescent="0.35">
      <c r="B142">
        <v>407</v>
      </c>
      <c r="C142" t="str">
        <v>Colombian</v>
      </c>
      <c r="D142" s="5">
        <v>205</v>
      </c>
      <c r="E142" t="str">
        <v>Florida</v>
      </c>
      <c r="K142" s="9">
        <v>315</v>
      </c>
      <c r="L142" s="12" t="s">
        <v>52</v>
      </c>
      <c r="M142" s="14">
        <v>650</v>
      </c>
      <c r="N142" s="12" t="s">
        <v>277</v>
      </c>
    </row>
    <row r="143" spans="2:14" x14ac:dyDescent="0.35">
      <c r="B143">
        <v>857</v>
      </c>
      <c r="C143" t="str">
        <v>Colombian</v>
      </c>
      <c r="D143" s="5">
        <v>474</v>
      </c>
      <c r="E143" t="str">
        <v>Massachusetts</v>
      </c>
      <c r="K143" s="8">
        <v>772</v>
      </c>
      <c r="L143" s="11" t="s">
        <v>46</v>
      </c>
      <c r="M143" s="13">
        <v>245</v>
      </c>
      <c r="N143" s="11" t="s">
        <v>34</v>
      </c>
    </row>
    <row r="144" spans="2:14" x14ac:dyDescent="0.35">
      <c r="B144">
        <v>315</v>
      </c>
      <c r="C144" t="str">
        <v>Colombian</v>
      </c>
      <c r="D144" s="5">
        <v>650</v>
      </c>
      <c r="E144" t="str">
        <v>New York</v>
      </c>
      <c r="K144" s="9">
        <v>754</v>
      </c>
      <c r="L144" s="12" t="s">
        <v>52</v>
      </c>
      <c r="M144" s="14">
        <v>197</v>
      </c>
      <c r="N144" s="12" t="s">
        <v>34</v>
      </c>
    </row>
    <row r="145" spans="2:14" x14ac:dyDescent="0.35">
      <c r="B145">
        <v>772</v>
      </c>
      <c r="C145" t="str">
        <v>Decaf Irish Cream</v>
      </c>
      <c r="D145" s="5">
        <v>245</v>
      </c>
      <c r="E145" t="str">
        <v>Florida</v>
      </c>
      <c r="K145" s="8">
        <v>978</v>
      </c>
      <c r="L145" s="11" t="s">
        <v>52</v>
      </c>
      <c r="M145" s="13">
        <v>454</v>
      </c>
      <c r="N145" s="11" t="s">
        <v>76</v>
      </c>
    </row>
    <row r="146" spans="2:14" x14ac:dyDescent="0.35">
      <c r="B146">
        <v>754</v>
      </c>
      <c r="C146" t="str">
        <v>Colombian</v>
      </c>
      <c r="D146" s="5">
        <v>197</v>
      </c>
      <c r="E146" t="str">
        <v>Florida</v>
      </c>
      <c r="K146" s="9">
        <v>347</v>
      </c>
      <c r="L146" s="12" t="s">
        <v>52</v>
      </c>
      <c r="M146" s="14">
        <v>623</v>
      </c>
      <c r="N146" s="12" t="s">
        <v>277</v>
      </c>
    </row>
    <row r="147" spans="2:14" x14ac:dyDescent="0.35">
      <c r="B147">
        <v>978</v>
      </c>
      <c r="C147" t="str">
        <v>Colombian</v>
      </c>
      <c r="D147" s="5">
        <v>454</v>
      </c>
      <c r="E147" t="str">
        <v>Massachusetts</v>
      </c>
      <c r="K147" s="8">
        <v>813</v>
      </c>
      <c r="L147" s="11" t="s">
        <v>46</v>
      </c>
      <c r="M147" s="13">
        <v>320</v>
      </c>
      <c r="N147" s="11" t="s">
        <v>34</v>
      </c>
    </row>
    <row r="148" spans="2:14" x14ac:dyDescent="0.35">
      <c r="B148">
        <v>347</v>
      </c>
      <c r="C148" t="str">
        <v>Colombian</v>
      </c>
      <c r="D148" s="5">
        <v>623</v>
      </c>
      <c r="E148" t="str">
        <v>New York</v>
      </c>
      <c r="K148" s="9">
        <v>754</v>
      </c>
      <c r="L148" s="12" t="s">
        <v>52</v>
      </c>
      <c r="M148" s="14">
        <v>221</v>
      </c>
      <c r="N148" s="12" t="s">
        <v>34</v>
      </c>
    </row>
    <row r="149" spans="2:14" x14ac:dyDescent="0.35">
      <c r="B149">
        <v>813</v>
      </c>
      <c r="C149" t="str">
        <v>Decaf Irish Cream</v>
      </c>
      <c r="D149" s="5">
        <v>320</v>
      </c>
      <c r="E149" t="str">
        <v>Florida</v>
      </c>
      <c r="K149" s="8">
        <v>351</v>
      </c>
      <c r="L149" s="11" t="s">
        <v>52</v>
      </c>
      <c r="M149" s="13">
        <v>510</v>
      </c>
      <c r="N149" s="11" t="s">
        <v>76</v>
      </c>
    </row>
    <row r="150" spans="2:14" x14ac:dyDescent="0.35">
      <c r="B150">
        <v>754</v>
      </c>
      <c r="C150" t="str">
        <v>Colombian</v>
      </c>
      <c r="D150" s="5">
        <v>221</v>
      </c>
      <c r="E150" t="str">
        <v>Florida</v>
      </c>
      <c r="K150" s="9">
        <v>845</v>
      </c>
      <c r="L150" s="12" t="s">
        <v>52</v>
      </c>
      <c r="M150" s="14">
        <v>699</v>
      </c>
      <c r="N150" s="12" t="s">
        <v>277</v>
      </c>
    </row>
    <row r="151" spans="2:14" x14ac:dyDescent="0.35">
      <c r="B151">
        <v>351</v>
      </c>
      <c r="C151" t="str">
        <v>Colombian</v>
      </c>
      <c r="D151" s="5">
        <v>510</v>
      </c>
      <c r="E151" t="str">
        <v>Massachusetts</v>
      </c>
      <c r="K151" s="8">
        <v>772</v>
      </c>
      <c r="L151" s="11" t="s">
        <v>46</v>
      </c>
      <c r="M151" s="13">
        <v>232</v>
      </c>
      <c r="N151" s="11" t="s">
        <v>34</v>
      </c>
    </row>
    <row r="152" spans="2:14" x14ac:dyDescent="0.35">
      <c r="B152">
        <v>845</v>
      </c>
      <c r="C152" t="str">
        <v>Colombian</v>
      </c>
      <c r="D152" s="5">
        <v>699</v>
      </c>
      <c r="E152" t="str">
        <v>New York</v>
      </c>
      <c r="K152" s="9">
        <v>954</v>
      </c>
      <c r="L152" s="12" t="s">
        <v>52</v>
      </c>
      <c r="M152" s="14">
        <v>218</v>
      </c>
      <c r="N152" s="12" t="s">
        <v>34</v>
      </c>
    </row>
    <row r="153" spans="2:14" x14ac:dyDescent="0.35">
      <c r="B153">
        <v>772</v>
      </c>
      <c r="C153" t="str">
        <v>Decaf Irish Cream</v>
      </c>
      <c r="D153" s="5">
        <v>232</v>
      </c>
      <c r="E153" t="str">
        <v>Florida</v>
      </c>
      <c r="K153" s="8">
        <v>857</v>
      </c>
      <c r="L153" s="11" t="s">
        <v>52</v>
      </c>
      <c r="M153" s="13">
        <v>505</v>
      </c>
      <c r="N153" s="11" t="s">
        <v>76</v>
      </c>
    </row>
    <row r="154" spans="2:14" x14ac:dyDescent="0.35">
      <c r="B154">
        <v>954</v>
      </c>
      <c r="C154" t="str">
        <v>Colombian</v>
      </c>
      <c r="D154" s="5">
        <v>218</v>
      </c>
      <c r="E154" t="str">
        <v>Florida</v>
      </c>
      <c r="K154" s="9">
        <v>716</v>
      </c>
      <c r="L154" s="12" t="s">
        <v>52</v>
      </c>
      <c r="M154" s="14">
        <v>693</v>
      </c>
      <c r="N154" s="12" t="s">
        <v>277</v>
      </c>
    </row>
    <row r="155" spans="2:14" x14ac:dyDescent="0.35">
      <c r="B155">
        <v>857</v>
      </c>
      <c r="C155" t="str">
        <v>Colombian</v>
      </c>
      <c r="D155" s="5">
        <v>505</v>
      </c>
      <c r="E155" t="str">
        <v>Massachusetts</v>
      </c>
      <c r="K155" s="8">
        <v>904</v>
      </c>
      <c r="L155" s="11" t="s">
        <v>46</v>
      </c>
      <c r="M155" s="13">
        <v>261</v>
      </c>
      <c r="N155" s="11" t="s">
        <v>34</v>
      </c>
    </row>
    <row r="156" spans="2:14" x14ac:dyDescent="0.35">
      <c r="B156">
        <v>716</v>
      </c>
      <c r="C156" t="str">
        <v>Colombian</v>
      </c>
      <c r="D156" s="5">
        <v>693</v>
      </c>
      <c r="E156" t="str">
        <v>New York</v>
      </c>
      <c r="K156" s="9">
        <v>786</v>
      </c>
      <c r="L156" s="12" t="s">
        <v>52</v>
      </c>
      <c r="M156" s="14">
        <v>210</v>
      </c>
      <c r="N156" s="12" t="s">
        <v>34</v>
      </c>
    </row>
    <row r="157" spans="2:14" x14ac:dyDescent="0.35">
      <c r="B157">
        <v>904</v>
      </c>
      <c r="C157" t="str">
        <v>Decaf Irish Cream</v>
      </c>
      <c r="D157" s="5">
        <v>261</v>
      </c>
      <c r="E157" t="str">
        <v>Florida</v>
      </c>
      <c r="K157" s="8">
        <v>857</v>
      </c>
      <c r="L157" s="11" t="s">
        <v>52</v>
      </c>
      <c r="M157" s="13">
        <v>484</v>
      </c>
      <c r="N157" s="11" t="s">
        <v>76</v>
      </c>
    </row>
    <row r="158" spans="2:14" x14ac:dyDescent="0.35">
      <c r="B158">
        <v>786</v>
      </c>
      <c r="C158" t="str">
        <v>Colombian</v>
      </c>
      <c r="D158" s="5">
        <v>210</v>
      </c>
      <c r="E158" t="str">
        <v>Florida</v>
      </c>
      <c r="K158" s="9">
        <v>607</v>
      </c>
      <c r="L158" s="12" t="s">
        <v>52</v>
      </c>
      <c r="M158" s="14">
        <v>664</v>
      </c>
      <c r="N158" s="12" t="s">
        <v>277</v>
      </c>
    </row>
    <row r="159" spans="2:14" x14ac:dyDescent="0.35">
      <c r="B159">
        <v>857</v>
      </c>
      <c r="C159" t="str">
        <v>Colombian</v>
      </c>
      <c r="D159" s="5">
        <v>484</v>
      </c>
      <c r="E159" t="str">
        <v>Massachusetts</v>
      </c>
      <c r="K159" s="8">
        <v>727</v>
      </c>
      <c r="L159" s="11" t="s">
        <v>46</v>
      </c>
      <c r="M159" s="13">
        <v>341</v>
      </c>
      <c r="N159" s="11" t="s">
        <v>34</v>
      </c>
    </row>
    <row r="160" spans="2:14" x14ac:dyDescent="0.35">
      <c r="B160">
        <v>607</v>
      </c>
      <c r="C160" t="str">
        <v>Colombian</v>
      </c>
      <c r="D160" s="5">
        <v>664</v>
      </c>
      <c r="E160" t="str">
        <v>New York</v>
      </c>
      <c r="K160" s="9">
        <v>407</v>
      </c>
      <c r="L160" s="12" t="s">
        <v>52</v>
      </c>
      <c r="M160" s="14">
        <v>236</v>
      </c>
      <c r="N160" s="12" t="s">
        <v>34</v>
      </c>
    </row>
    <row r="161" spans="2:14" x14ac:dyDescent="0.35">
      <c r="B161">
        <v>727</v>
      </c>
      <c r="C161" t="str">
        <v>Decaf Irish Cream</v>
      </c>
      <c r="D161" s="5">
        <v>341</v>
      </c>
      <c r="E161" t="str">
        <v>Florida</v>
      </c>
      <c r="K161" s="8">
        <v>351</v>
      </c>
      <c r="L161" s="11" t="s">
        <v>52</v>
      </c>
      <c r="M161" s="13">
        <v>543</v>
      </c>
      <c r="N161" s="11" t="s">
        <v>76</v>
      </c>
    </row>
    <row r="162" spans="2:14" x14ac:dyDescent="0.35">
      <c r="B162">
        <v>407</v>
      </c>
      <c r="C162" t="str">
        <v>Colombian</v>
      </c>
      <c r="D162" s="5">
        <v>236</v>
      </c>
      <c r="E162" t="str">
        <v>Florida</v>
      </c>
      <c r="K162" s="9">
        <v>315</v>
      </c>
      <c r="L162" s="12" t="s">
        <v>52</v>
      </c>
      <c r="M162" s="14">
        <v>745</v>
      </c>
      <c r="N162" s="12" t="s">
        <v>277</v>
      </c>
    </row>
    <row r="163" spans="2:14" x14ac:dyDescent="0.35">
      <c r="B163">
        <v>351</v>
      </c>
      <c r="C163" t="str">
        <v>Colombian</v>
      </c>
      <c r="D163" s="5">
        <v>543</v>
      </c>
      <c r="E163" t="str">
        <v>Massachusetts</v>
      </c>
      <c r="K163" s="8">
        <v>719</v>
      </c>
      <c r="L163" s="11" t="s">
        <v>46</v>
      </c>
      <c r="M163" s="13">
        <v>265</v>
      </c>
      <c r="N163" s="11" t="s">
        <v>26</v>
      </c>
    </row>
    <row r="164" spans="2:14" x14ac:dyDescent="0.35">
      <c r="B164">
        <v>315</v>
      </c>
      <c r="C164" t="str">
        <v>Colombian</v>
      </c>
      <c r="D164" s="5">
        <v>745</v>
      </c>
      <c r="E164" t="str">
        <v>New York</v>
      </c>
      <c r="K164" s="9">
        <v>815</v>
      </c>
      <c r="L164" s="12" t="s">
        <v>46</v>
      </c>
      <c r="M164" s="14">
        <v>298</v>
      </c>
      <c r="N164" s="12" t="s">
        <v>81</v>
      </c>
    </row>
    <row r="165" spans="2:14" x14ac:dyDescent="0.35">
      <c r="B165">
        <v>719</v>
      </c>
      <c r="C165" t="str">
        <v>Decaf Irish Cream</v>
      </c>
      <c r="D165" s="5">
        <v>265</v>
      </c>
      <c r="E165" t="str">
        <v>Colorado</v>
      </c>
      <c r="K165" s="8">
        <v>970</v>
      </c>
      <c r="L165" s="11" t="s">
        <v>50</v>
      </c>
      <c r="M165" s="13">
        <v>302</v>
      </c>
      <c r="N165" s="11" t="s">
        <v>26</v>
      </c>
    </row>
    <row r="166" spans="2:14" x14ac:dyDescent="0.35">
      <c r="B166">
        <v>815</v>
      </c>
      <c r="C166" t="str">
        <v>Decaf Irish Cream</v>
      </c>
      <c r="D166" s="5">
        <v>298</v>
      </c>
      <c r="E166" t="str">
        <v>Illinois</v>
      </c>
      <c r="K166" s="9">
        <v>815</v>
      </c>
      <c r="L166" s="12" t="s">
        <v>52</v>
      </c>
      <c r="M166" s="14">
        <v>367</v>
      </c>
      <c r="N166" s="12" t="s">
        <v>81</v>
      </c>
    </row>
    <row r="167" spans="2:14" x14ac:dyDescent="0.35">
      <c r="B167">
        <v>970</v>
      </c>
      <c r="C167" t="str">
        <v>Amaretto</v>
      </c>
      <c r="D167" s="5">
        <v>302</v>
      </c>
      <c r="E167" t="str">
        <v>Colorado</v>
      </c>
      <c r="K167" s="8">
        <v>641</v>
      </c>
      <c r="L167" s="11" t="s">
        <v>46</v>
      </c>
      <c r="M167" s="13">
        <v>23</v>
      </c>
      <c r="N167" s="11" t="s">
        <v>43</v>
      </c>
    </row>
    <row r="168" spans="2:14" x14ac:dyDescent="0.35">
      <c r="B168">
        <v>815</v>
      </c>
      <c r="C168" t="str">
        <v>Colombian</v>
      </c>
      <c r="D168" s="5">
        <v>367</v>
      </c>
      <c r="E168" t="str">
        <v>Illinois</v>
      </c>
      <c r="K168" s="9">
        <v>715</v>
      </c>
      <c r="L168" s="12" t="s">
        <v>46</v>
      </c>
      <c r="M168" s="14">
        <v>202</v>
      </c>
      <c r="N168" s="12" t="s">
        <v>64</v>
      </c>
    </row>
    <row r="169" spans="2:14" x14ac:dyDescent="0.35">
      <c r="B169">
        <v>641</v>
      </c>
      <c r="C169" t="str">
        <v>Decaf Irish Cream</v>
      </c>
      <c r="D169" s="5">
        <v>23</v>
      </c>
      <c r="E169" t="str">
        <v>Iowa</v>
      </c>
      <c r="K169" s="8">
        <v>816</v>
      </c>
      <c r="L169" s="11" t="s">
        <v>52</v>
      </c>
      <c r="M169" s="13">
        <v>177</v>
      </c>
      <c r="N169" s="11" t="s">
        <v>62</v>
      </c>
    </row>
    <row r="170" spans="2:14" x14ac:dyDescent="0.35">
      <c r="B170">
        <v>715</v>
      </c>
      <c r="C170" t="str">
        <v>Decaf Irish Cream</v>
      </c>
      <c r="D170" s="5">
        <v>202</v>
      </c>
      <c r="E170" t="str">
        <v>Wisconsin</v>
      </c>
      <c r="K170" s="9">
        <v>715</v>
      </c>
      <c r="L170" s="12" t="s">
        <v>52</v>
      </c>
      <c r="M170" s="14">
        <v>230</v>
      </c>
      <c r="N170" s="12" t="s">
        <v>64</v>
      </c>
    </row>
    <row r="171" spans="2:14" x14ac:dyDescent="0.35">
      <c r="B171">
        <v>816</v>
      </c>
      <c r="C171" t="str">
        <v>Colombian</v>
      </c>
      <c r="D171" s="5">
        <v>177</v>
      </c>
      <c r="E171" t="str">
        <v>Missouri</v>
      </c>
      <c r="K171" s="8">
        <v>970</v>
      </c>
      <c r="L171" s="11" t="s">
        <v>46</v>
      </c>
      <c r="M171" s="13">
        <v>198</v>
      </c>
      <c r="N171" s="11" t="s">
        <v>26</v>
      </c>
    </row>
    <row r="172" spans="2:14" x14ac:dyDescent="0.35">
      <c r="B172">
        <v>715</v>
      </c>
      <c r="C172" t="str">
        <v>Colombian</v>
      </c>
      <c r="D172" s="5">
        <v>230</v>
      </c>
      <c r="E172" t="str">
        <v>Wisconsin</v>
      </c>
      <c r="K172" s="9">
        <v>815</v>
      </c>
      <c r="L172" s="12" t="s">
        <v>46</v>
      </c>
      <c r="M172" s="14">
        <v>278</v>
      </c>
      <c r="N172" s="12" t="s">
        <v>81</v>
      </c>
    </row>
    <row r="173" spans="2:14" x14ac:dyDescent="0.35">
      <c r="B173">
        <v>970</v>
      </c>
      <c r="C173" t="str">
        <v>Decaf Irish Cream</v>
      </c>
      <c r="D173" s="5">
        <v>198</v>
      </c>
      <c r="E173" t="str">
        <v>Colorado</v>
      </c>
      <c r="K173" s="8">
        <v>970</v>
      </c>
      <c r="L173" s="11" t="s">
        <v>50</v>
      </c>
      <c r="M173" s="13">
        <v>290</v>
      </c>
      <c r="N173" s="11" t="s">
        <v>26</v>
      </c>
    </row>
    <row r="174" spans="2:14" x14ac:dyDescent="0.35">
      <c r="B174">
        <v>815</v>
      </c>
      <c r="C174" t="str">
        <v>Decaf Irish Cream</v>
      </c>
      <c r="D174" s="5">
        <v>278</v>
      </c>
      <c r="E174" t="str">
        <v>Illinois</v>
      </c>
      <c r="K174" s="9">
        <v>815</v>
      </c>
      <c r="L174" s="12" t="s">
        <v>52</v>
      </c>
      <c r="M174" s="14">
        <v>412</v>
      </c>
      <c r="N174" s="12" t="s">
        <v>81</v>
      </c>
    </row>
    <row r="175" spans="2:14" x14ac:dyDescent="0.35">
      <c r="B175">
        <v>970</v>
      </c>
      <c r="C175" t="str">
        <v>Amaretto</v>
      </c>
      <c r="D175" s="5">
        <v>290</v>
      </c>
      <c r="E175" t="str">
        <v>Colorado</v>
      </c>
      <c r="K175" s="9">
        <v>262</v>
      </c>
      <c r="L175" s="12" t="s">
        <v>46</v>
      </c>
      <c r="M175" s="14">
        <v>180</v>
      </c>
      <c r="N175" s="12" t="s">
        <v>64</v>
      </c>
    </row>
    <row r="176" spans="2:14" x14ac:dyDescent="0.35">
      <c r="B176">
        <v>815</v>
      </c>
      <c r="C176" t="str">
        <v>Colombian</v>
      </c>
      <c r="D176" s="5">
        <v>412</v>
      </c>
      <c r="E176" t="str">
        <v>Illinois</v>
      </c>
      <c r="K176" s="8">
        <v>563</v>
      </c>
      <c r="L176" s="11" t="s">
        <v>50</v>
      </c>
      <c r="M176" s="13">
        <v>39</v>
      </c>
      <c r="N176" s="11" t="s">
        <v>43</v>
      </c>
    </row>
    <row r="177" spans="2:14" x14ac:dyDescent="0.35">
      <c r="B177">
        <v>262</v>
      </c>
      <c r="C177" t="str">
        <v>Decaf Irish Cream</v>
      </c>
      <c r="D177" s="5">
        <v>180</v>
      </c>
      <c r="E177" t="str">
        <v>Wisconsin</v>
      </c>
      <c r="K177" s="9">
        <v>573</v>
      </c>
      <c r="L177" s="12" t="s">
        <v>52</v>
      </c>
      <c r="M177" s="14">
        <v>184</v>
      </c>
      <c r="N177" s="12" t="s">
        <v>62</v>
      </c>
    </row>
    <row r="178" spans="2:14" x14ac:dyDescent="0.35">
      <c r="B178">
        <v>563</v>
      </c>
      <c r="C178" t="str">
        <v>Amaretto</v>
      </c>
      <c r="D178" s="5">
        <v>39</v>
      </c>
      <c r="E178" t="str">
        <v>Iowa</v>
      </c>
      <c r="K178" s="8">
        <v>262</v>
      </c>
      <c r="L178" s="11" t="s">
        <v>52</v>
      </c>
      <c r="M178" s="13">
        <v>224</v>
      </c>
      <c r="N178" s="11" t="s">
        <v>64</v>
      </c>
    </row>
    <row r="179" spans="2:14" x14ac:dyDescent="0.35">
      <c r="B179">
        <v>573</v>
      </c>
      <c r="C179" t="str">
        <v>Colombian</v>
      </c>
      <c r="D179" s="5">
        <v>184</v>
      </c>
      <c r="E179" t="str">
        <v>Missouri</v>
      </c>
      <c r="K179" s="9">
        <v>720</v>
      </c>
      <c r="L179" s="12" t="s">
        <v>46</v>
      </c>
      <c r="M179" s="14">
        <v>210</v>
      </c>
      <c r="N179" s="12" t="s">
        <v>26</v>
      </c>
    </row>
    <row r="180" spans="2:14" x14ac:dyDescent="0.35">
      <c r="B180">
        <v>262</v>
      </c>
      <c r="C180" t="str">
        <v>Colombian</v>
      </c>
      <c r="D180" s="5">
        <v>224</v>
      </c>
      <c r="E180" t="str">
        <v>Wisconsin</v>
      </c>
      <c r="K180" s="8">
        <v>630</v>
      </c>
      <c r="L180" s="11" t="s">
        <v>46</v>
      </c>
      <c r="M180" s="13">
        <v>312</v>
      </c>
      <c r="N180" s="11" t="s">
        <v>81</v>
      </c>
    </row>
    <row r="181" spans="2:14" x14ac:dyDescent="0.35">
      <c r="B181">
        <v>720</v>
      </c>
      <c r="C181" t="str">
        <v>Decaf Irish Cream</v>
      </c>
      <c r="D181" s="5">
        <v>210</v>
      </c>
      <c r="E181" t="str">
        <v>Colorado</v>
      </c>
      <c r="K181" s="9">
        <v>719</v>
      </c>
      <c r="L181" s="12" t="s">
        <v>50</v>
      </c>
      <c r="M181" s="14">
        <v>302</v>
      </c>
      <c r="N181" s="12" t="s">
        <v>26</v>
      </c>
    </row>
    <row r="182" spans="2:14" x14ac:dyDescent="0.35">
      <c r="B182">
        <v>630</v>
      </c>
      <c r="C182" t="str">
        <v>Decaf Irish Cream</v>
      </c>
      <c r="D182" s="5">
        <v>312</v>
      </c>
      <c r="E182" t="str">
        <v>Illinois</v>
      </c>
      <c r="K182" s="8">
        <v>847</v>
      </c>
      <c r="L182" s="11" t="s">
        <v>52</v>
      </c>
      <c r="M182" s="13">
        <v>534</v>
      </c>
      <c r="N182" s="11" t="s">
        <v>81</v>
      </c>
    </row>
    <row r="183" spans="2:14" x14ac:dyDescent="0.35">
      <c r="B183">
        <v>719</v>
      </c>
      <c r="C183" t="str">
        <v>Amaretto</v>
      </c>
      <c r="D183" s="5">
        <v>302</v>
      </c>
      <c r="E183" t="str">
        <v>Colorado</v>
      </c>
      <c r="K183" s="9">
        <v>319</v>
      </c>
      <c r="L183" s="12" t="s">
        <v>46</v>
      </c>
      <c r="M183" s="14">
        <v>24</v>
      </c>
      <c r="N183" s="12" t="s">
        <v>43</v>
      </c>
    </row>
    <row r="184" spans="2:14" x14ac:dyDescent="0.35">
      <c r="B184">
        <v>847</v>
      </c>
      <c r="C184" t="str">
        <v>Colombian</v>
      </c>
      <c r="D184" s="5">
        <v>534</v>
      </c>
      <c r="E184" t="str">
        <v>Illinois</v>
      </c>
      <c r="K184" s="8">
        <v>715</v>
      </c>
      <c r="L184" s="11" t="s">
        <v>46</v>
      </c>
      <c r="M184" s="13">
        <v>195</v>
      </c>
      <c r="N184" s="11" t="s">
        <v>64</v>
      </c>
    </row>
    <row r="185" spans="2:14" x14ac:dyDescent="0.35">
      <c r="B185">
        <v>319</v>
      </c>
      <c r="C185" t="str">
        <v>Decaf Irish Cream</v>
      </c>
      <c r="D185" s="5">
        <v>24</v>
      </c>
      <c r="E185" t="str">
        <v>Iowa</v>
      </c>
      <c r="K185" s="9">
        <v>573</v>
      </c>
      <c r="L185" s="12" t="s">
        <v>52</v>
      </c>
      <c r="M185" s="14">
        <v>153</v>
      </c>
      <c r="N185" s="12" t="s">
        <v>62</v>
      </c>
    </row>
    <row r="186" spans="2:14" x14ac:dyDescent="0.35">
      <c r="B186">
        <v>715</v>
      </c>
      <c r="C186" t="str">
        <v>Decaf Irish Cream</v>
      </c>
      <c r="D186" s="5">
        <v>195</v>
      </c>
      <c r="E186" t="str">
        <v>Wisconsin</v>
      </c>
      <c r="K186" s="8">
        <v>715</v>
      </c>
      <c r="L186" s="11" t="s">
        <v>52</v>
      </c>
      <c r="M186" s="13">
        <v>250</v>
      </c>
      <c r="N186" s="11" t="s">
        <v>64</v>
      </c>
    </row>
    <row r="187" spans="2:14" x14ac:dyDescent="0.35">
      <c r="B187">
        <v>573</v>
      </c>
      <c r="C187" t="str">
        <v>Colombian</v>
      </c>
      <c r="D187" s="5">
        <v>153</v>
      </c>
      <c r="E187" t="str">
        <v>Missouri</v>
      </c>
      <c r="K187" s="9">
        <v>719</v>
      </c>
      <c r="L187" s="12" t="s">
        <v>46</v>
      </c>
      <c r="M187" s="14">
        <v>282</v>
      </c>
      <c r="N187" s="12" t="s">
        <v>26</v>
      </c>
    </row>
    <row r="188" spans="2:14" x14ac:dyDescent="0.35">
      <c r="B188">
        <v>715</v>
      </c>
      <c r="C188" t="str">
        <v>Colombian</v>
      </c>
      <c r="D188" s="5">
        <v>250</v>
      </c>
      <c r="E188" t="str">
        <v>Wisconsin</v>
      </c>
      <c r="K188" s="8">
        <v>815</v>
      </c>
      <c r="L188" s="11" t="s">
        <v>46</v>
      </c>
      <c r="M188" s="13">
        <v>318</v>
      </c>
      <c r="N188" s="11" t="s">
        <v>81</v>
      </c>
    </row>
    <row r="189" spans="2:14" x14ac:dyDescent="0.35">
      <c r="B189">
        <v>719</v>
      </c>
      <c r="C189" t="str">
        <v>Decaf Irish Cream</v>
      </c>
      <c r="D189" s="5">
        <v>282</v>
      </c>
      <c r="E189" t="str">
        <v>Colorado</v>
      </c>
      <c r="K189" s="9">
        <v>719</v>
      </c>
      <c r="L189" s="12" t="s">
        <v>50</v>
      </c>
      <c r="M189" s="14">
        <v>322</v>
      </c>
      <c r="N189" s="12" t="s">
        <v>26</v>
      </c>
    </row>
    <row r="190" spans="2:14" x14ac:dyDescent="0.35">
      <c r="B190">
        <v>815</v>
      </c>
      <c r="C190" t="str">
        <v>Decaf Irish Cream</v>
      </c>
      <c r="D190" s="5">
        <v>318</v>
      </c>
      <c r="E190" t="str">
        <v>Illinois</v>
      </c>
      <c r="K190" s="8">
        <v>815</v>
      </c>
      <c r="L190" s="11" t="s">
        <v>52</v>
      </c>
      <c r="M190" s="13">
        <v>391</v>
      </c>
      <c r="N190" s="11" t="s">
        <v>81</v>
      </c>
    </row>
    <row r="191" spans="2:14" x14ac:dyDescent="0.35">
      <c r="B191">
        <v>719</v>
      </c>
      <c r="C191" t="str">
        <v>Amaretto</v>
      </c>
      <c r="D191" s="5">
        <v>322</v>
      </c>
      <c r="E191" t="str">
        <v>Colorado</v>
      </c>
      <c r="K191" s="9">
        <v>641</v>
      </c>
      <c r="L191" s="12" t="s">
        <v>46</v>
      </c>
      <c r="M191" s="14">
        <v>25</v>
      </c>
      <c r="N191" s="12" t="s">
        <v>43</v>
      </c>
    </row>
    <row r="192" spans="2:14" x14ac:dyDescent="0.35">
      <c r="B192">
        <v>815</v>
      </c>
      <c r="C192" t="str">
        <v>Colombian</v>
      </c>
      <c r="D192" s="5">
        <v>391</v>
      </c>
      <c r="E192" t="str">
        <v>Illinois</v>
      </c>
      <c r="K192" s="8">
        <v>920</v>
      </c>
      <c r="L192" s="11" t="s">
        <v>46</v>
      </c>
      <c r="M192" s="13">
        <v>215</v>
      </c>
      <c r="N192" s="11" t="s">
        <v>64</v>
      </c>
    </row>
    <row r="193" spans="2:14" x14ac:dyDescent="0.35">
      <c r="B193">
        <v>641</v>
      </c>
      <c r="C193" t="str">
        <v>Decaf Irish Cream</v>
      </c>
      <c r="D193" s="5">
        <v>25</v>
      </c>
      <c r="E193" t="str">
        <v>Iowa</v>
      </c>
      <c r="K193" s="9">
        <v>573</v>
      </c>
      <c r="L193" s="12" t="s">
        <v>52</v>
      </c>
      <c r="M193" s="14">
        <v>189</v>
      </c>
      <c r="N193" s="12" t="s">
        <v>62</v>
      </c>
    </row>
    <row r="194" spans="2:14" x14ac:dyDescent="0.35">
      <c r="B194">
        <v>920</v>
      </c>
      <c r="C194" t="str">
        <v>Decaf Irish Cream</v>
      </c>
      <c r="D194" s="5">
        <v>215</v>
      </c>
      <c r="E194" t="str">
        <v>Wisconsin</v>
      </c>
      <c r="K194" s="8">
        <v>414</v>
      </c>
      <c r="L194" s="11" t="s">
        <v>52</v>
      </c>
      <c r="M194" s="13">
        <v>245</v>
      </c>
      <c r="N194" s="11" t="s">
        <v>64</v>
      </c>
    </row>
    <row r="195" spans="2:14" x14ac:dyDescent="0.35">
      <c r="B195">
        <v>573</v>
      </c>
      <c r="C195" t="str">
        <v>Colombian</v>
      </c>
      <c r="D195" s="5">
        <v>189</v>
      </c>
      <c r="E195" t="str">
        <v>Missouri</v>
      </c>
      <c r="K195" s="9">
        <v>720</v>
      </c>
      <c r="L195" s="12" t="s">
        <v>46</v>
      </c>
      <c r="M195" s="14">
        <v>211</v>
      </c>
      <c r="N195" s="12" t="s">
        <v>26</v>
      </c>
    </row>
    <row r="196" spans="2:14" x14ac:dyDescent="0.35">
      <c r="B196">
        <v>414</v>
      </c>
      <c r="C196" t="str">
        <v>Colombian</v>
      </c>
      <c r="D196" s="5">
        <v>245</v>
      </c>
      <c r="E196" t="str">
        <v>Wisconsin</v>
      </c>
      <c r="K196" s="8">
        <v>847</v>
      </c>
      <c r="L196" s="11" t="s">
        <v>46</v>
      </c>
      <c r="M196" s="13">
        <v>296</v>
      </c>
      <c r="N196" s="11" t="s">
        <v>81</v>
      </c>
    </row>
    <row r="197" spans="2:14" x14ac:dyDescent="0.35">
      <c r="B197">
        <v>720</v>
      </c>
      <c r="C197" t="str">
        <v>Decaf Irish Cream</v>
      </c>
      <c r="D197" s="5">
        <v>211</v>
      </c>
      <c r="E197" t="str">
        <v>Colorado</v>
      </c>
      <c r="K197" s="9">
        <v>719</v>
      </c>
      <c r="L197" s="12" t="s">
        <v>50</v>
      </c>
      <c r="M197" s="14">
        <v>309</v>
      </c>
      <c r="N197" s="12" t="s">
        <v>26</v>
      </c>
    </row>
    <row r="198" spans="2:14" x14ac:dyDescent="0.35">
      <c r="B198">
        <v>847</v>
      </c>
      <c r="C198" t="str">
        <v>Decaf Irish Cream</v>
      </c>
      <c r="D198" s="5">
        <v>296</v>
      </c>
      <c r="E198" t="str">
        <v>Illinois</v>
      </c>
      <c r="K198" s="8">
        <v>815</v>
      </c>
      <c r="L198" s="11" t="s">
        <v>52</v>
      </c>
      <c r="M198" s="13">
        <v>439</v>
      </c>
      <c r="N198" s="11" t="s">
        <v>81</v>
      </c>
    </row>
    <row r="199" spans="2:14" x14ac:dyDescent="0.35">
      <c r="B199">
        <v>719</v>
      </c>
      <c r="C199" t="str">
        <v>Amaretto</v>
      </c>
      <c r="D199" s="5">
        <v>309</v>
      </c>
      <c r="E199" t="str">
        <v>Colorado</v>
      </c>
      <c r="K199" s="9">
        <v>319</v>
      </c>
      <c r="L199" s="12" t="s">
        <v>46</v>
      </c>
      <c r="M199" s="14">
        <v>25</v>
      </c>
      <c r="N199" s="12" t="s">
        <v>43</v>
      </c>
    </row>
    <row r="200" spans="2:14" x14ac:dyDescent="0.35">
      <c r="B200">
        <v>815</v>
      </c>
      <c r="C200" t="str">
        <v>Colombian</v>
      </c>
      <c r="D200" s="5">
        <v>439</v>
      </c>
      <c r="E200" t="str">
        <v>Illinois</v>
      </c>
      <c r="K200" s="8">
        <v>920</v>
      </c>
      <c r="L200" s="11" t="s">
        <v>46</v>
      </c>
      <c r="M200" s="13">
        <v>192</v>
      </c>
      <c r="N200" s="11" t="s">
        <v>64</v>
      </c>
    </row>
    <row r="201" spans="2:14" x14ac:dyDescent="0.35">
      <c r="B201">
        <v>319</v>
      </c>
      <c r="C201" t="str">
        <v>Decaf Irish Cream</v>
      </c>
      <c r="D201" s="5">
        <v>25</v>
      </c>
      <c r="E201" t="str">
        <v>Iowa</v>
      </c>
      <c r="K201" s="9">
        <v>712</v>
      </c>
      <c r="L201" s="12" t="s">
        <v>50</v>
      </c>
      <c r="M201" s="14">
        <v>42</v>
      </c>
      <c r="N201" s="12" t="s">
        <v>43</v>
      </c>
    </row>
    <row r="202" spans="2:14" x14ac:dyDescent="0.35">
      <c r="B202">
        <v>920</v>
      </c>
      <c r="C202" t="str">
        <v>Decaf Irish Cream</v>
      </c>
      <c r="D202" s="5">
        <v>192</v>
      </c>
      <c r="E202" t="str">
        <v>Wisconsin</v>
      </c>
      <c r="K202" s="8">
        <v>573</v>
      </c>
      <c r="L202" s="11" t="s">
        <v>52</v>
      </c>
      <c r="M202" s="13">
        <v>196</v>
      </c>
      <c r="N202" s="11" t="s">
        <v>62</v>
      </c>
    </row>
    <row r="203" spans="2:14" x14ac:dyDescent="0.35">
      <c r="B203">
        <v>712</v>
      </c>
      <c r="C203" t="str">
        <v>Amaretto</v>
      </c>
      <c r="D203" s="5">
        <v>42</v>
      </c>
      <c r="E203" t="str">
        <v>Iowa</v>
      </c>
      <c r="K203" s="9">
        <v>608</v>
      </c>
      <c r="L203" s="12" t="s">
        <v>52</v>
      </c>
      <c r="M203" s="14">
        <v>239</v>
      </c>
      <c r="N203" s="12" t="s">
        <v>64</v>
      </c>
    </row>
    <row r="204" spans="2:14" x14ac:dyDescent="0.35">
      <c r="B204">
        <v>573</v>
      </c>
      <c r="C204" t="str">
        <v>Colombian</v>
      </c>
      <c r="D204" s="5">
        <v>196</v>
      </c>
      <c r="E204" t="str">
        <v>Missouri</v>
      </c>
      <c r="K204" s="8">
        <v>720</v>
      </c>
      <c r="L204" s="11" t="s">
        <v>46</v>
      </c>
      <c r="M204" s="13">
        <v>224</v>
      </c>
      <c r="N204" s="11" t="s">
        <v>26</v>
      </c>
    </row>
    <row r="205" spans="2:14" x14ac:dyDescent="0.35">
      <c r="B205">
        <v>608</v>
      </c>
      <c r="C205" t="str">
        <v>Colombian</v>
      </c>
      <c r="D205" s="5">
        <v>239</v>
      </c>
      <c r="E205" t="str">
        <v>Wisconsin</v>
      </c>
      <c r="K205" s="9">
        <v>312</v>
      </c>
      <c r="L205" s="12" t="s">
        <v>46</v>
      </c>
      <c r="M205" s="14">
        <v>332</v>
      </c>
      <c r="N205" s="12" t="s">
        <v>81</v>
      </c>
    </row>
    <row r="206" spans="2:14" x14ac:dyDescent="0.35">
      <c r="B206">
        <v>720</v>
      </c>
      <c r="C206" t="str">
        <v>Decaf Irish Cream</v>
      </c>
      <c r="D206" s="5">
        <v>224</v>
      </c>
      <c r="E206" t="str">
        <v>Colorado</v>
      </c>
      <c r="K206" s="8">
        <v>303</v>
      </c>
      <c r="L206" s="11" t="s">
        <v>50</v>
      </c>
      <c r="M206" s="13">
        <v>322</v>
      </c>
      <c r="N206" s="11" t="s">
        <v>26</v>
      </c>
    </row>
    <row r="207" spans="2:14" x14ac:dyDescent="0.35">
      <c r="B207">
        <v>312</v>
      </c>
      <c r="C207" t="str">
        <v>Decaf Irish Cream</v>
      </c>
      <c r="D207" s="5">
        <v>332</v>
      </c>
      <c r="E207" t="str">
        <v>Illinois</v>
      </c>
      <c r="K207" s="9">
        <v>312</v>
      </c>
      <c r="L207" s="12" t="s">
        <v>52</v>
      </c>
      <c r="M207" s="14">
        <v>569</v>
      </c>
      <c r="N207" s="12" t="s">
        <v>81</v>
      </c>
    </row>
    <row r="208" spans="2:14" x14ac:dyDescent="0.35">
      <c r="B208">
        <v>303</v>
      </c>
      <c r="C208" t="str">
        <v>Amaretto</v>
      </c>
      <c r="D208" s="5">
        <v>322</v>
      </c>
      <c r="E208" t="str">
        <v>Colorado</v>
      </c>
      <c r="K208" s="8">
        <v>712</v>
      </c>
      <c r="L208" s="11" t="s">
        <v>46</v>
      </c>
      <c r="M208" s="13">
        <v>26</v>
      </c>
      <c r="N208" s="11" t="s">
        <v>43</v>
      </c>
    </row>
    <row r="209" spans="2:14" x14ac:dyDescent="0.35">
      <c r="B209">
        <v>312</v>
      </c>
      <c r="C209" t="str">
        <v>Colombian</v>
      </c>
      <c r="D209" s="5">
        <v>569</v>
      </c>
      <c r="E209" t="str">
        <v>Illinois</v>
      </c>
      <c r="K209" s="9">
        <v>414</v>
      </c>
      <c r="L209" s="12" t="s">
        <v>46</v>
      </c>
      <c r="M209" s="14">
        <v>208</v>
      </c>
      <c r="N209" s="12" t="s">
        <v>64</v>
      </c>
    </row>
    <row r="210" spans="2:14" x14ac:dyDescent="0.35">
      <c r="B210">
        <v>712</v>
      </c>
      <c r="C210" t="str">
        <v>Decaf Irish Cream</v>
      </c>
      <c r="D210" s="5">
        <v>26</v>
      </c>
      <c r="E210" t="str">
        <v>Iowa</v>
      </c>
      <c r="K210" s="8">
        <v>573</v>
      </c>
      <c r="L210" s="11" t="s">
        <v>52</v>
      </c>
      <c r="M210" s="13">
        <v>163</v>
      </c>
      <c r="N210" s="11" t="s">
        <v>62</v>
      </c>
    </row>
    <row r="211" spans="2:14" x14ac:dyDescent="0.35">
      <c r="B211">
        <v>414</v>
      </c>
      <c r="C211" t="str">
        <v>Decaf Irish Cream</v>
      </c>
      <c r="D211" s="5">
        <v>208</v>
      </c>
      <c r="E211" t="str">
        <v>Wisconsin</v>
      </c>
      <c r="K211" s="9">
        <v>262</v>
      </c>
      <c r="L211" s="12" t="s">
        <v>52</v>
      </c>
      <c r="M211" s="14">
        <v>266</v>
      </c>
      <c r="N211" s="12" t="s">
        <v>64</v>
      </c>
    </row>
    <row r="212" spans="2:14" x14ac:dyDescent="0.35">
      <c r="B212">
        <v>573</v>
      </c>
      <c r="C212" t="str">
        <v>Colombian</v>
      </c>
      <c r="D212" s="5">
        <v>163</v>
      </c>
      <c r="E212" t="str">
        <v>Missouri</v>
      </c>
      <c r="K212" s="8">
        <v>951</v>
      </c>
      <c r="L212" s="11" t="s">
        <v>46</v>
      </c>
      <c r="M212" s="13">
        <v>130</v>
      </c>
      <c r="N212" s="11" t="s">
        <v>38</v>
      </c>
    </row>
    <row r="213" spans="2:14" x14ac:dyDescent="0.35">
      <c r="B213">
        <v>262</v>
      </c>
      <c r="C213" t="str">
        <v>Colombian</v>
      </c>
      <c r="D213" s="5">
        <v>266</v>
      </c>
      <c r="E213" t="str">
        <v>Wisconsin</v>
      </c>
      <c r="K213" s="9">
        <v>818</v>
      </c>
      <c r="L213" s="12" t="s">
        <v>50</v>
      </c>
      <c r="M213" s="14">
        <v>109</v>
      </c>
      <c r="N213" s="12" t="s">
        <v>38</v>
      </c>
    </row>
    <row r="214" spans="2:14" x14ac:dyDescent="0.35">
      <c r="B214">
        <v>951</v>
      </c>
      <c r="C214" t="str">
        <v>Decaf Irish Cream</v>
      </c>
      <c r="D214" s="5">
        <v>130</v>
      </c>
      <c r="E214" t="str">
        <v>California</v>
      </c>
      <c r="K214" s="8">
        <v>626</v>
      </c>
      <c r="L214" s="11" t="s">
        <v>52</v>
      </c>
      <c r="M214" s="13">
        <v>650</v>
      </c>
      <c r="N214" s="11" t="s">
        <v>38</v>
      </c>
    </row>
    <row r="215" spans="2:14" x14ac:dyDescent="0.35">
      <c r="B215">
        <v>818</v>
      </c>
      <c r="C215" t="str">
        <v>Amaretto</v>
      </c>
      <c r="D215" s="5">
        <v>109</v>
      </c>
      <c r="E215" t="str">
        <v>California</v>
      </c>
      <c r="K215" s="9">
        <v>971</v>
      </c>
      <c r="L215" s="12" t="s">
        <v>46</v>
      </c>
      <c r="M215" s="14">
        <v>107</v>
      </c>
      <c r="N215" s="12" t="s">
        <v>59</v>
      </c>
    </row>
    <row r="216" spans="2:14" x14ac:dyDescent="0.35">
      <c r="B216">
        <v>626</v>
      </c>
      <c r="C216" t="str">
        <v>Colombian</v>
      </c>
      <c r="D216" s="5">
        <v>650</v>
      </c>
      <c r="E216" t="str">
        <v>California</v>
      </c>
      <c r="K216" s="8">
        <v>435</v>
      </c>
      <c r="L216" s="11" t="s">
        <v>46</v>
      </c>
      <c r="M216" s="13">
        <v>177</v>
      </c>
      <c r="N216" s="11" t="s">
        <v>49</v>
      </c>
    </row>
    <row r="217" spans="2:14" x14ac:dyDescent="0.35">
      <c r="B217">
        <v>971</v>
      </c>
      <c r="C217" t="str">
        <v>Decaf Irish Cream</v>
      </c>
      <c r="D217" s="5">
        <v>107</v>
      </c>
      <c r="E217" t="str">
        <v>Oregon</v>
      </c>
      <c r="K217" s="9">
        <v>425</v>
      </c>
      <c r="L217" s="12" t="s">
        <v>46</v>
      </c>
      <c r="M217" s="14">
        <v>230</v>
      </c>
      <c r="N217" s="12" t="s">
        <v>67</v>
      </c>
    </row>
    <row r="218" spans="2:14" x14ac:dyDescent="0.35">
      <c r="B218">
        <v>435</v>
      </c>
      <c r="C218" t="str">
        <v>Decaf Irish Cream</v>
      </c>
      <c r="D218" s="5">
        <v>177</v>
      </c>
      <c r="E218" t="str">
        <v>Utah</v>
      </c>
      <c r="K218" s="8">
        <v>971</v>
      </c>
      <c r="L218" s="11" t="s">
        <v>50</v>
      </c>
      <c r="M218" s="13">
        <v>122</v>
      </c>
      <c r="N218" s="11" t="s">
        <v>59</v>
      </c>
    </row>
    <row r="219" spans="2:14" x14ac:dyDescent="0.35">
      <c r="B219">
        <v>425</v>
      </c>
      <c r="C219" t="str">
        <v>Decaf Irish Cream</v>
      </c>
      <c r="D219" s="5">
        <v>230</v>
      </c>
      <c r="E219" t="str">
        <v>Washington</v>
      </c>
      <c r="K219" s="9">
        <v>435</v>
      </c>
      <c r="L219" s="12" t="s">
        <v>50</v>
      </c>
      <c r="M219" s="14">
        <v>142</v>
      </c>
      <c r="N219" s="12" t="s">
        <v>49</v>
      </c>
    </row>
    <row r="220" spans="2:14" x14ac:dyDescent="0.35">
      <c r="B220">
        <v>971</v>
      </c>
      <c r="C220" t="str">
        <v>Amaretto</v>
      </c>
      <c r="D220" s="5">
        <v>122</v>
      </c>
      <c r="E220" t="str">
        <v>Oregon</v>
      </c>
      <c r="K220" s="8">
        <v>971</v>
      </c>
      <c r="L220" s="11" t="s">
        <v>52</v>
      </c>
      <c r="M220" s="13">
        <v>144</v>
      </c>
      <c r="N220" s="11" t="s">
        <v>59</v>
      </c>
    </row>
    <row r="221" spans="2:14" x14ac:dyDescent="0.35">
      <c r="B221">
        <v>435</v>
      </c>
      <c r="C221" t="str">
        <v>Amaretto</v>
      </c>
      <c r="D221" s="5">
        <v>142</v>
      </c>
      <c r="E221" t="str">
        <v>Utah</v>
      </c>
      <c r="K221" s="9">
        <v>435</v>
      </c>
      <c r="L221" s="12" t="s">
        <v>52</v>
      </c>
      <c r="M221" s="14">
        <v>111</v>
      </c>
      <c r="N221" s="12" t="s">
        <v>49</v>
      </c>
    </row>
    <row r="222" spans="2:14" x14ac:dyDescent="0.35">
      <c r="B222">
        <v>971</v>
      </c>
      <c r="C222" t="str">
        <v>Colombian</v>
      </c>
      <c r="D222" s="5">
        <v>144</v>
      </c>
      <c r="E222" t="str">
        <v>Oregon</v>
      </c>
      <c r="K222" s="8">
        <v>206</v>
      </c>
      <c r="L222" s="11" t="s">
        <v>52</v>
      </c>
      <c r="M222" s="13">
        <v>167</v>
      </c>
      <c r="N222" s="11" t="s">
        <v>67</v>
      </c>
    </row>
    <row r="223" spans="2:14" x14ac:dyDescent="0.35">
      <c r="B223">
        <v>435</v>
      </c>
      <c r="C223" t="str">
        <v>Colombian</v>
      </c>
      <c r="D223" s="5">
        <v>111</v>
      </c>
      <c r="E223" t="str">
        <v>Utah</v>
      </c>
      <c r="K223" s="9">
        <v>909</v>
      </c>
      <c r="L223" s="12" t="s">
        <v>46</v>
      </c>
      <c r="M223" s="14">
        <v>146</v>
      </c>
      <c r="N223" s="12" t="s">
        <v>38</v>
      </c>
    </row>
    <row r="224" spans="2:14" x14ac:dyDescent="0.35">
      <c r="B224">
        <v>206</v>
      </c>
      <c r="C224" t="str">
        <v>Colombian</v>
      </c>
      <c r="D224" s="5">
        <v>167</v>
      </c>
      <c r="E224" t="str">
        <v>Washington</v>
      </c>
      <c r="K224" s="8">
        <v>619</v>
      </c>
      <c r="L224" s="11" t="s">
        <v>50</v>
      </c>
      <c r="M224" s="13">
        <v>116</v>
      </c>
      <c r="N224" s="11" t="s">
        <v>38</v>
      </c>
    </row>
    <row r="225" spans="2:14" x14ac:dyDescent="0.35">
      <c r="B225">
        <v>909</v>
      </c>
      <c r="C225" t="str">
        <v>Decaf Irish Cream</v>
      </c>
      <c r="D225" s="5">
        <v>146</v>
      </c>
      <c r="E225" t="str">
        <v>California</v>
      </c>
      <c r="K225" s="9">
        <v>951</v>
      </c>
      <c r="L225" s="12" t="s">
        <v>52</v>
      </c>
      <c r="M225" s="14">
        <v>623</v>
      </c>
      <c r="N225" s="12" t="s">
        <v>38</v>
      </c>
    </row>
    <row r="226" spans="2:14" x14ac:dyDescent="0.35">
      <c r="B226">
        <v>619</v>
      </c>
      <c r="C226" t="str">
        <v>Amaretto</v>
      </c>
      <c r="D226" s="5">
        <v>116</v>
      </c>
      <c r="E226" t="str">
        <v>California</v>
      </c>
      <c r="K226" s="8">
        <v>801</v>
      </c>
      <c r="L226" s="11" t="s">
        <v>46</v>
      </c>
      <c r="M226" s="13">
        <v>184</v>
      </c>
      <c r="N226" s="11" t="s">
        <v>49</v>
      </c>
    </row>
    <row r="227" spans="2:14" x14ac:dyDescent="0.35">
      <c r="B227">
        <v>951</v>
      </c>
      <c r="C227" t="str">
        <v>Colombian</v>
      </c>
      <c r="D227" s="5">
        <v>623</v>
      </c>
      <c r="E227" t="str">
        <v>California</v>
      </c>
      <c r="K227" s="9">
        <v>253</v>
      </c>
      <c r="L227" s="12" t="s">
        <v>46</v>
      </c>
      <c r="M227" s="14">
        <v>224</v>
      </c>
      <c r="N227" s="12" t="s">
        <v>67</v>
      </c>
    </row>
    <row r="228" spans="2:14" x14ac:dyDescent="0.35">
      <c r="B228">
        <v>801</v>
      </c>
      <c r="C228" t="str">
        <v>Decaf Irish Cream</v>
      </c>
      <c r="D228" s="5">
        <v>184</v>
      </c>
      <c r="E228" t="str">
        <v>Utah</v>
      </c>
      <c r="K228" s="8">
        <v>801</v>
      </c>
      <c r="L228" s="11" t="s">
        <v>50</v>
      </c>
      <c r="M228" s="13">
        <v>150</v>
      </c>
      <c r="N228" s="11" t="s">
        <v>49</v>
      </c>
    </row>
    <row r="229" spans="2:14" x14ac:dyDescent="0.35">
      <c r="B229">
        <v>253</v>
      </c>
      <c r="C229" t="str">
        <v>Decaf Irish Cream</v>
      </c>
      <c r="D229" s="5">
        <v>224</v>
      </c>
      <c r="E229" t="str">
        <v>Washington</v>
      </c>
      <c r="K229" s="9">
        <v>971</v>
      </c>
      <c r="L229" s="12" t="s">
        <v>52</v>
      </c>
      <c r="M229" s="14">
        <v>128</v>
      </c>
      <c r="N229" s="12" t="s">
        <v>59</v>
      </c>
    </row>
    <row r="230" spans="2:14" x14ac:dyDescent="0.35">
      <c r="B230">
        <v>801</v>
      </c>
      <c r="C230" t="str">
        <v>Amaretto</v>
      </c>
      <c r="D230" s="5">
        <v>150</v>
      </c>
      <c r="E230" t="str">
        <v>Utah</v>
      </c>
      <c r="K230" s="8">
        <v>425</v>
      </c>
      <c r="L230" s="11" t="s">
        <v>52</v>
      </c>
      <c r="M230" s="13">
        <v>156</v>
      </c>
      <c r="N230" s="11" t="s">
        <v>67</v>
      </c>
    </row>
    <row r="231" spans="2:14" x14ac:dyDescent="0.35">
      <c r="B231">
        <v>971</v>
      </c>
      <c r="C231" t="str">
        <v>Colombian</v>
      </c>
      <c r="D231" s="5">
        <v>128</v>
      </c>
      <c r="E231" t="str">
        <v>Oregon</v>
      </c>
      <c r="K231" s="9">
        <v>714</v>
      </c>
      <c r="L231" s="12" t="s">
        <v>46</v>
      </c>
      <c r="M231" s="14">
        <v>192</v>
      </c>
      <c r="N231" s="12" t="s">
        <v>38</v>
      </c>
    </row>
    <row r="232" spans="2:14" x14ac:dyDescent="0.35">
      <c r="B232">
        <v>425</v>
      </c>
      <c r="C232" t="str">
        <v>Colombian</v>
      </c>
      <c r="D232" s="5">
        <v>156</v>
      </c>
      <c r="E232" t="str">
        <v>Washington</v>
      </c>
      <c r="K232" s="8">
        <v>951</v>
      </c>
      <c r="L232" s="11" t="s">
        <v>50</v>
      </c>
      <c r="M232" s="13">
        <v>102</v>
      </c>
      <c r="N232" s="11" t="s">
        <v>38</v>
      </c>
    </row>
    <row r="233" spans="2:14" x14ac:dyDescent="0.35">
      <c r="B233">
        <v>714</v>
      </c>
      <c r="C233" t="str">
        <v>Decaf Irish Cream</v>
      </c>
      <c r="D233" s="5">
        <v>192</v>
      </c>
      <c r="E233" t="str">
        <v>California</v>
      </c>
      <c r="K233" s="9">
        <v>707</v>
      </c>
      <c r="L233" s="12" t="s">
        <v>52</v>
      </c>
      <c r="M233" s="14">
        <v>699</v>
      </c>
      <c r="N233" s="12" t="s">
        <v>38</v>
      </c>
    </row>
    <row r="234" spans="2:14" x14ac:dyDescent="0.35">
      <c r="B234">
        <v>951</v>
      </c>
      <c r="C234" t="str">
        <v>Amaretto</v>
      </c>
      <c r="D234" s="5">
        <v>102</v>
      </c>
      <c r="E234" t="str">
        <v>California</v>
      </c>
      <c r="K234" s="8">
        <v>435</v>
      </c>
      <c r="L234" s="11" t="s">
        <v>46</v>
      </c>
      <c r="M234" s="13">
        <v>153</v>
      </c>
      <c r="N234" s="11" t="s">
        <v>49</v>
      </c>
    </row>
    <row r="235" spans="2:14" x14ac:dyDescent="0.35">
      <c r="B235">
        <v>707</v>
      </c>
      <c r="C235" t="str">
        <v>Colombian</v>
      </c>
      <c r="D235" s="5">
        <v>699</v>
      </c>
      <c r="E235" t="str">
        <v>California</v>
      </c>
      <c r="K235" s="9">
        <v>509</v>
      </c>
      <c r="L235" s="12" t="s">
        <v>46</v>
      </c>
      <c r="M235" s="14">
        <v>250</v>
      </c>
      <c r="N235" s="12" t="s">
        <v>67</v>
      </c>
    </row>
    <row r="236" spans="2:14" x14ac:dyDescent="0.35">
      <c r="B236">
        <v>435</v>
      </c>
      <c r="C236" t="str">
        <v>Decaf Irish Cream</v>
      </c>
      <c r="D236" s="5">
        <v>153</v>
      </c>
      <c r="E236" t="str">
        <v>Utah</v>
      </c>
      <c r="K236" s="8">
        <v>435</v>
      </c>
      <c r="L236" s="11" t="s">
        <v>50</v>
      </c>
      <c r="M236" s="13">
        <v>139</v>
      </c>
      <c r="N236" s="11" t="s">
        <v>49</v>
      </c>
    </row>
    <row r="237" spans="2:14" x14ac:dyDescent="0.35">
      <c r="B237">
        <v>509</v>
      </c>
      <c r="C237" t="str">
        <v>Decaf Irish Cream</v>
      </c>
      <c r="D237" s="5">
        <v>250</v>
      </c>
      <c r="E237" t="str">
        <v>Washington</v>
      </c>
      <c r="K237" s="9">
        <v>253</v>
      </c>
      <c r="L237" s="12" t="s">
        <v>52</v>
      </c>
      <c r="M237" s="14">
        <v>176</v>
      </c>
      <c r="N237" s="12" t="s">
        <v>67</v>
      </c>
    </row>
    <row r="238" spans="2:14" x14ac:dyDescent="0.35">
      <c r="B238">
        <v>435</v>
      </c>
      <c r="C238" t="str">
        <v>Amaretto</v>
      </c>
      <c r="D238" s="5">
        <v>139</v>
      </c>
      <c r="E238" t="str">
        <v>Utah</v>
      </c>
      <c r="K238" s="8">
        <v>650</v>
      </c>
      <c r="L238" s="11" t="s">
        <v>46</v>
      </c>
      <c r="M238" s="13">
        <v>139</v>
      </c>
      <c r="N238" s="11" t="s">
        <v>38</v>
      </c>
    </row>
    <row r="239" spans="2:14" x14ac:dyDescent="0.35">
      <c r="B239">
        <v>253</v>
      </c>
      <c r="C239" t="str">
        <v>Colombian</v>
      </c>
      <c r="D239" s="5">
        <v>176</v>
      </c>
      <c r="E239" t="str">
        <v>Washington</v>
      </c>
      <c r="K239" s="9">
        <v>909</v>
      </c>
      <c r="L239" s="12" t="s">
        <v>50</v>
      </c>
      <c r="M239" s="14">
        <v>116</v>
      </c>
      <c r="N239" s="12" t="s">
        <v>38</v>
      </c>
    </row>
    <row r="240" spans="2:14" x14ac:dyDescent="0.35">
      <c r="B240">
        <v>650</v>
      </c>
      <c r="C240" t="str">
        <v>Decaf Irish Cream</v>
      </c>
      <c r="D240" s="5">
        <v>139</v>
      </c>
      <c r="E240" t="str">
        <v>California</v>
      </c>
      <c r="K240" s="8">
        <v>818</v>
      </c>
      <c r="L240" s="11" t="s">
        <v>52</v>
      </c>
      <c r="M240" s="13">
        <v>693</v>
      </c>
      <c r="N240" s="11" t="s">
        <v>38</v>
      </c>
    </row>
    <row r="241" spans="2:14" x14ac:dyDescent="0.35">
      <c r="B241">
        <v>909</v>
      </c>
      <c r="C241" t="str">
        <v>Amaretto</v>
      </c>
      <c r="D241" s="5">
        <v>116</v>
      </c>
      <c r="E241" t="str">
        <v>California</v>
      </c>
      <c r="K241" s="9">
        <v>971</v>
      </c>
      <c r="L241" s="12" t="s">
        <v>46</v>
      </c>
      <c r="M241" s="14">
        <v>114</v>
      </c>
      <c r="N241" s="12" t="s">
        <v>59</v>
      </c>
    </row>
    <row r="242" spans="2:14" x14ac:dyDescent="0.35">
      <c r="B242">
        <v>818</v>
      </c>
      <c r="C242" t="str">
        <v>Colombian</v>
      </c>
      <c r="D242" s="5">
        <v>693</v>
      </c>
      <c r="E242" t="str">
        <v>California</v>
      </c>
      <c r="K242" s="8">
        <v>435</v>
      </c>
      <c r="L242" s="11" t="s">
        <v>46</v>
      </c>
      <c r="M242" s="13">
        <v>189</v>
      </c>
      <c r="N242" s="11" t="s">
        <v>49</v>
      </c>
    </row>
    <row r="243" spans="2:14" x14ac:dyDescent="0.35">
      <c r="B243">
        <v>971</v>
      </c>
      <c r="C243" t="str">
        <v>Decaf Irish Cream</v>
      </c>
      <c r="D243" s="5">
        <v>114</v>
      </c>
      <c r="E243" t="str">
        <v>Oregon</v>
      </c>
      <c r="K243" s="9">
        <v>206</v>
      </c>
      <c r="L243" s="12" t="s">
        <v>46</v>
      </c>
      <c r="M243" s="14">
        <v>245</v>
      </c>
      <c r="N243" s="12" t="s">
        <v>67</v>
      </c>
    </row>
    <row r="244" spans="2:14" x14ac:dyDescent="0.35">
      <c r="B244">
        <v>435</v>
      </c>
      <c r="C244" t="str">
        <v>Decaf Irish Cream</v>
      </c>
      <c r="D244" s="5">
        <v>189</v>
      </c>
      <c r="E244" t="str">
        <v>Utah</v>
      </c>
      <c r="K244" s="8">
        <v>503</v>
      </c>
      <c r="L244" s="11" t="s">
        <v>50</v>
      </c>
      <c r="M244" s="13">
        <v>130</v>
      </c>
      <c r="N244" s="11" t="s">
        <v>59</v>
      </c>
    </row>
    <row r="245" spans="2:14" x14ac:dyDescent="0.35">
      <c r="B245">
        <v>206</v>
      </c>
      <c r="C245" t="str">
        <v>Decaf Irish Cream</v>
      </c>
      <c r="D245" s="5">
        <v>245</v>
      </c>
      <c r="E245" t="str">
        <v>Washington</v>
      </c>
      <c r="K245" s="9">
        <v>435</v>
      </c>
      <c r="L245" s="12" t="s">
        <v>50</v>
      </c>
      <c r="M245" s="14">
        <v>151</v>
      </c>
      <c r="N245" s="12" t="s">
        <v>49</v>
      </c>
    </row>
    <row r="246" spans="2:14" x14ac:dyDescent="0.35">
      <c r="B246">
        <v>503</v>
      </c>
      <c r="C246" t="str">
        <v>Amaretto</v>
      </c>
      <c r="D246" s="5">
        <v>130</v>
      </c>
      <c r="E246" t="str">
        <v>Oregon</v>
      </c>
      <c r="K246" s="8">
        <v>503</v>
      </c>
      <c r="L246" s="11" t="s">
        <v>52</v>
      </c>
      <c r="M246" s="13">
        <v>153</v>
      </c>
      <c r="N246" s="11" t="s">
        <v>59</v>
      </c>
    </row>
    <row r="247" spans="2:14" x14ac:dyDescent="0.35">
      <c r="B247">
        <v>435</v>
      </c>
      <c r="C247" t="str">
        <v>Amaretto</v>
      </c>
      <c r="D247" s="5">
        <v>151</v>
      </c>
      <c r="E247" t="str">
        <v>Utah</v>
      </c>
      <c r="K247" s="9">
        <v>435</v>
      </c>
      <c r="L247" s="12" t="s">
        <v>52</v>
      </c>
      <c r="M247" s="14">
        <v>118</v>
      </c>
      <c r="N247" s="12" t="s">
        <v>49</v>
      </c>
    </row>
    <row r="248" spans="2:14" x14ac:dyDescent="0.35">
      <c r="B248">
        <v>503</v>
      </c>
      <c r="C248" t="str">
        <v>Colombian</v>
      </c>
      <c r="D248" s="5">
        <v>153</v>
      </c>
      <c r="E248" t="str">
        <v>Oregon</v>
      </c>
      <c r="K248" s="8">
        <v>360</v>
      </c>
      <c r="L248" s="11" t="s">
        <v>52</v>
      </c>
      <c r="M248" s="13">
        <v>178</v>
      </c>
      <c r="N248" s="11" t="s">
        <v>67</v>
      </c>
    </row>
    <row r="249" spans="2:14" x14ac:dyDescent="0.35">
      <c r="B249">
        <v>435</v>
      </c>
      <c r="C249" t="str">
        <v>Colombian</v>
      </c>
      <c r="D249" s="5">
        <v>118</v>
      </c>
      <c r="E249" t="str">
        <v>Utah</v>
      </c>
      <c r="K249" s="9">
        <v>626</v>
      </c>
      <c r="L249" s="12" t="s">
        <v>46</v>
      </c>
      <c r="M249" s="14">
        <v>156</v>
      </c>
      <c r="N249" s="12" t="s">
        <v>38</v>
      </c>
    </row>
    <row r="250" spans="2:14" x14ac:dyDescent="0.35">
      <c r="B250">
        <v>360</v>
      </c>
      <c r="C250" t="str">
        <v>Colombian</v>
      </c>
      <c r="D250" s="5">
        <v>178</v>
      </c>
      <c r="E250" t="str">
        <v>Washington</v>
      </c>
      <c r="K250" s="8">
        <v>916</v>
      </c>
      <c r="L250" s="11" t="s">
        <v>50</v>
      </c>
      <c r="M250" s="13">
        <v>124</v>
      </c>
      <c r="N250" s="11" t="s">
        <v>38</v>
      </c>
    </row>
    <row r="251" spans="2:14" x14ac:dyDescent="0.35">
      <c r="B251">
        <v>626</v>
      </c>
      <c r="C251" t="str">
        <v>Decaf Irish Cream</v>
      </c>
      <c r="D251" s="5">
        <v>156</v>
      </c>
      <c r="E251" t="str">
        <v>California</v>
      </c>
      <c r="K251" s="9">
        <v>213</v>
      </c>
      <c r="L251" s="12" t="s">
        <v>52</v>
      </c>
      <c r="M251" s="14">
        <v>664</v>
      </c>
      <c r="N251" s="12" t="s">
        <v>38</v>
      </c>
    </row>
    <row r="252" spans="2:14" x14ac:dyDescent="0.35">
      <c r="B252">
        <v>916</v>
      </c>
      <c r="C252" t="str">
        <v>Amaretto</v>
      </c>
      <c r="D252" s="5">
        <v>124</v>
      </c>
      <c r="E252" t="str">
        <v>California</v>
      </c>
      <c r="K252" s="8">
        <v>435</v>
      </c>
      <c r="L252" s="11" t="s">
        <v>46</v>
      </c>
      <c r="M252" s="13">
        <v>196</v>
      </c>
      <c r="N252" s="11" t="s">
        <v>49</v>
      </c>
    </row>
    <row r="253" spans="2:14" x14ac:dyDescent="0.35">
      <c r="B253">
        <v>213</v>
      </c>
      <c r="C253" t="str">
        <v>Colombian</v>
      </c>
      <c r="D253" s="5">
        <v>664</v>
      </c>
      <c r="E253" t="str">
        <v>California</v>
      </c>
      <c r="K253" s="9">
        <v>509</v>
      </c>
      <c r="L253" s="12" t="s">
        <v>46</v>
      </c>
      <c r="M253" s="14">
        <v>239</v>
      </c>
      <c r="N253" s="12" t="s">
        <v>67</v>
      </c>
    </row>
    <row r="254" spans="2:14" x14ac:dyDescent="0.35">
      <c r="B254">
        <v>435</v>
      </c>
      <c r="C254" t="str">
        <v>Decaf Irish Cream</v>
      </c>
      <c r="D254" s="5">
        <v>196</v>
      </c>
      <c r="E254" t="str">
        <v>Utah</v>
      </c>
      <c r="K254" s="8">
        <v>435</v>
      </c>
      <c r="L254" s="11" t="s">
        <v>50</v>
      </c>
      <c r="M254" s="13">
        <v>160</v>
      </c>
      <c r="N254" s="11" t="s">
        <v>49</v>
      </c>
    </row>
    <row r="255" spans="2:14" x14ac:dyDescent="0.35">
      <c r="B255">
        <v>509</v>
      </c>
      <c r="C255" t="str">
        <v>Decaf Irish Cream</v>
      </c>
      <c r="D255" s="5">
        <v>239</v>
      </c>
      <c r="E255" t="str">
        <v>Washington</v>
      </c>
      <c r="K255" s="9">
        <v>541</v>
      </c>
      <c r="L255" s="12" t="s">
        <v>52</v>
      </c>
      <c r="M255" s="14">
        <v>136</v>
      </c>
      <c r="N255" s="12" t="s">
        <v>59</v>
      </c>
    </row>
    <row r="256" spans="2:14" x14ac:dyDescent="0.35">
      <c r="B256">
        <v>435</v>
      </c>
      <c r="C256" t="str">
        <v>Amaretto</v>
      </c>
      <c r="D256" s="5">
        <v>160</v>
      </c>
      <c r="E256" t="str">
        <v>Utah</v>
      </c>
      <c r="K256" s="8">
        <v>253</v>
      </c>
      <c r="L256" s="11" t="s">
        <v>52</v>
      </c>
      <c r="M256" s="13">
        <v>166</v>
      </c>
      <c r="N256" s="11" t="s">
        <v>67</v>
      </c>
    </row>
    <row r="257" spans="2:14" x14ac:dyDescent="0.35">
      <c r="B257">
        <v>541</v>
      </c>
      <c r="C257" t="str">
        <v>Colombian</v>
      </c>
      <c r="D257" s="5">
        <v>136</v>
      </c>
      <c r="E257" t="str">
        <v>Oregon</v>
      </c>
      <c r="K257" s="9">
        <v>951</v>
      </c>
      <c r="L257" s="12" t="s">
        <v>46</v>
      </c>
      <c r="M257" s="14">
        <v>205</v>
      </c>
      <c r="N257" s="12" t="s">
        <v>38</v>
      </c>
    </row>
    <row r="258" spans="2:14" x14ac:dyDescent="0.35">
      <c r="B258">
        <v>253</v>
      </c>
      <c r="C258" t="str">
        <v>Colombian</v>
      </c>
      <c r="D258" s="5">
        <v>166</v>
      </c>
      <c r="E258" t="str">
        <v>Washington</v>
      </c>
      <c r="K258" s="8">
        <v>209</v>
      </c>
      <c r="L258" s="11" t="s">
        <v>50</v>
      </c>
      <c r="M258" s="13">
        <v>109</v>
      </c>
      <c r="N258" s="11" t="s">
        <v>38</v>
      </c>
    </row>
    <row r="259" spans="2:14" x14ac:dyDescent="0.35">
      <c r="B259">
        <v>951</v>
      </c>
      <c r="C259" t="str">
        <v>Decaf Irish Cream</v>
      </c>
      <c r="D259" s="5">
        <v>205</v>
      </c>
      <c r="E259" t="str">
        <v>California</v>
      </c>
      <c r="K259" s="9">
        <v>530</v>
      </c>
      <c r="L259" s="12" t="s">
        <v>52</v>
      </c>
      <c r="M259" s="14">
        <v>745</v>
      </c>
      <c r="N259" s="12" t="s">
        <v>38</v>
      </c>
    </row>
    <row r="260" spans="2:14" x14ac:dyDescent="0.35">
      <c r="B260">
        <v>209</v>
      </c>
      <c r="C260" t="str">
        <v>Amaretto</v>
      </c>
      <c r="D260" s="5">
        <v>109</v>
      </c>
      <c r="E260" t="str">
        <v>California</v>
      </c>
      <c r="K260" s="8">
        <v>801</v>
      </c>
      <c r="L260" s="11" t="s">
        <v>46</v>
      </c>
      <c r="M260" s="13">
        <v>163</v>
      </c>
      <c r="N260" s="11" t="s">
        <v>49</v>
      </c>
    </row>
    <row r="261" spans="2:14" x14ac:dyDescent="0.35">
      <c r="B261">
        <v>530</v>
      </c>
      <c r="C261" t="str">
        <v>Colombian</v>
      </c>
      <c r="D261" s="5">
        <v>745</v>
      </c>
      <c r="E261" t="str">
        <v>California</v>
      </c>
      <c r="K261" s="9">
        <v>206</v>
      </c>
      <c r="L261" s="12" t="s">
        <v>46</v>
      </c>
      <c r="M261" s="14">
        <v>266</v>
      </c>
      <c r="N261" s="12" t="s">
        <v>67</v>
      </c>
    </row>
    <row r="262" spans="2:14" x14ac:dyDescent="0.35">
      <c r="B262">
        <v>801</v>
      </c>
      <c r="C262" t="str">
        <v>Decaf Irish Cream</v>
      </c>
      <c r="D262" s="5">
        <v>163</v>
      </c>
      <c r="E262" t="str">
        <v>Utah</v>
      </c>
      <c r="K262" s="8">
        <v>435</v>
      </c>
      <c r="L262" s="11" t="s">
        <v>50</v>
      </c>
      <c r="M262" s="13">
        <v>148</v>
      </c>
      <c r="N262" s="11" t="s">
        <v>49</v>
      </c>
    </row>
    <row r="263" spans="2:14" x14ac:dyDescent="0.35">
      <c r="B263">
        <v>206</v>
      </c>
      <c r="C263" t="str">
        <v>Decaf Irish Cream</v>
      </c>
      <c r="D263" s="5">
        <v>266</v>
      </c>
      <c r="E263" t="str">
        <v>Washington</v>
      </c>
      <c r="K263" s="9">
        <v>360</v>
      </c>
      <c r="L263" s="12" t="s">
        <v>52</v>
      </c>
      <c r="M263" s="14">
        <v>188</v>
      </c>
      <c r="N263" s="12" t="s">
        <v>67</v>
      </c>
    </row>
    <row r="264" spans="2:14" x14ac:dyDescent="0.35">
      <c r="B264">
        <v>435</v>
      </c>
      <c r="C264" t="str">
        <v>Amaretto</v>
      </c>
      <c r="D264" s="5">
        <v>148</v>
      </c>
      <c r="E264" t="str">
        <v>Utah</v>
      </c>
      <c r="K264" s="8">
        <v>712</v>
      </c>
      <c r="L264" s="11" t="s">
        <v>42</v>
      </c>
      <c r="M264" s="13">
        <v>43</v>
      </c>
      <c r="N264" s="11" t="s">
        <v>43</v>
      </c>
    </row>
    <row r="265" spans="2:14" x14ac:dyDescent="0.35">
      <c r="B265">
        <v>360</v>
      </c>
      <c r="C265" t="str">
        <v>Colombian</v>
      </c>
      <c r="D265" s="5">
        <v>188</v>
      </c>
      <c r="E265" t="str">
        <v>Washington</v>
      </c>
      <c r="K265" s="9">
        <v>860</v>
      </c>
      <c r="L265" s="12" t="s">
        <v>42</v>
      </c>
      <c r="M265" s="14">
        <v>111</v>
      </c>
      <c r="N265" s="12" t="s">
        <v>44</v>
      </c>
    </row>
    <row r="266" spans="2:14" x14ac:dyDescent="0.35">
      <c r="B266">
        <v>712</v>
      </c>
      <c r="C266" t="str">
        <v>Decaf Espresso</v>
      </c>
      <c r="D266" s="5">
        <v>43</v>
      </c>
      <c r="E266" t="str">
        <v>Iowa</v>
      </c>
      <c r="K266" s="8">
        <v>435</v>
      </c>
      <c r="L266" s="11" t="s">
        <v>42</v>
      </c>
      <c r="M266" s="13">
        <v>99</v>
      </c>
      <c r="N266" s="11" t="s">
        <v>49</v>
      </c>
    </row>
    <row r="267" spans="2:14" x14ac:dyDescent="0.35">
      <c r="B267">
        <v>860</v>
      </c>
      <c r="C267" t="str">
        <v>Decaf Espresso</v>
      </c>
      <c r="D267" s="5">
        <v>111</v>
      </c>
      <c r="E267" t="str">
        <v>Connecticut</v>
      </c>
      <c r="K267" s="9">
        <v>603</v>
      </c>
      <c r="L267" s="12" t="s">
        <v>53</v>
      </c>
      <c r="M267" s="14">
        <v>109</v>
      </c>
      <c r="N267" s="12" t="s">
        <v>51</v>
      </c>
    </row>
    <row r="268" spans="2:14" x14ac:dyDescent="0.35">
      <c r="B268">
        <v>435</v>
      </c>
      <c r="C268" t="str">
        <v>Decaf Espresso</v>
      </c>
      <c r="D268" s="5">
        <v>99</v>
      </c>
      <c r="E268" t="str">
        <v>Utah</v>
      </c>
      <c r="K268" s="8">
        <v>318</v>
      </c>
      <c r="L268" s="11" t="s">
        <v>55</v>
      </c>
      <c r="M268" s="13">
        <v>144</v>
      </c>
      <c r="N268" s="11" t="s">
        <v>56</v>
      </c>
    </row>
    <row r="269" spans="2:14" x14ac:dyDescent="0.35">
      <c r="B269">
        <v>603</v>
      </c>
      <c r="C269" t="str">
        <v>Caffe Mocha</v>
      </c>
      <c r="D269" s="5">
        <v>109</v>
      </c>
      <c r="E269" t="str">
        <v>New Hampshire</v>
      </c>
      <c r="K269" s="9">
        <v>503</v>
      </c>
      <c r="L269" s="12" t="s">
        <v>55</v>
      </c>
      <c r="M269" s="14">
        <v>120</v>
      </c>
      <c r="N269" s="12" t="s">
        <v>59</v>
      </c>
    </row>
    <row r="270" spans="2:14" x14ac:dyDescent="0.35">
      <c r="B270">
        <v>318</v>
      </c>
      <c r="C270" t="str">
        <v>Caffe Latte</v>
      </c>
      <c r="D270" s="5">
        <v>144</v>
      </c>
      <c r="E270" t="str">
        <v>Louisiana</v>
      </c>
      <c r="K270" s="8">
        <v>210</v>
      </c>
      <c r="L270" s="11" t="s">
        <v>42</v>
      </c>
      <c r="M270" s="13">
        <v>123</v>
      </c>
      <c r="N270" s="11" t="s">
        <v>30</v>
      </c>
    </row>
    <row r="271" spans="2:14" x14ac:dyDescent="0.35">
      <c r="B271">
        <v>503</v>
      </c>
      <c r="C271" t="str">
        <v>Caffe Latte</v>
      </c>
      <c r="D271" s="5">
        <v>120</v>
      </c>
      <c r="E271" t="str">
        <v>Oregon</v>
      </c>
      <c r="K271" s="9">
        <v>774</v>
      </c>
      <c r="L271" s="12" t="s">
        <v>53</v>
      </c>
      <c r="M271" s="14">
        <v>120</v>
      </c>
      <c r="N271" s="12" t="s">
        <v>76</v>
      </c>
    </row>
    <row r="272" spans="2:14" x14ac:dyDescent="0.35">
      <c r="B272">
        <v>210</v>
      </c>
      <c r="C272" t="str">
        <v>Decaf Espresso</v>
      </c>
      <c r="D272" s="5">
        <v>123</v>
      </c>
      <c r="E272" t="str">
        <v>Texas</v>
      </c>
      <c r="K272" s="8">
        <v>314</v>
      </c>
      <c r="L272" s="11" t="s">
        <v>42</v>
      </c>
      <c r="M272" s="13">
        <v>81</v>
      </c>
      <c r="N272" s="11" t="s">
        <v>62</v>
      </c>
    </row>
    <row r="273" spans="2:14" x14ac:dyDescent="0.35">
      <c r="B273">
        <v>774</v>
      </c>
      <c r="C273" t="str">
        <v>Caffe Mocha</v>
      </c>
      <c r="D273" s="5">
        <v>120</v>
      </c>
      <c r="E273" t="str">
        <v>Massachusetts</v>
      </c>
      <c r="K273" s="9">
        <v>225</v>
      </c>
      <c r="L273" s="12" t="s">
        <v>42</v>
      </c>
      <c r="M273" s="14">
        <v>120</v>
      </c>
      <c r="N273" s="12" t="s">
        <v>56</v>
      </c>
    </row>
    <row r="274" spans="2:14" x14ac:dyDescent="0.35">
      <c r="B274">
        <v>314</v>
      </c>
      <c r="C274" t="str">
        <v>Decaf Espresso</v>
      </c>
      <c r="D274" s="5">
        <v>81</v>
      </c>
      <c r="E274" t="str">
        <v>Missouri</v>
      </c>
      <c r="K274" s="8">
        <v>603</v>
      </c>
      <c r="L274" s="11" t="s">
        <v>53</v>
      </c>
      <c r="M274" s="13">
        <v>106</v>
      </c>
      <c r="N274" s="11" t="s">
        <v>51</v>
      </c>
    </row>
    <row r="275" spans="2:14" x14ac:dyDescent="0.35">
      <c r="B275">
        <v>225</v>
      </c>
      <c r="C275" t="str">
        <v>Decaf Espresso</v>
      </c>
      <c r="D275" s="5">
        <v>120</v>
      </c>
      <c r="E275" t="str">
        <v>Louisiana</v>
      </c>
      <c r="K275" s="9">
        <v>225</v>
      </c>
      <c r="L275" s="12" t="s">
        <v>53</v>
      </c>
      <c r="M275" s="14">
        <v>141</v>
      </c>
      <c r="N275" s="12" t="s">
        <v>56</v>
      </c>
    </row>
    <row r="276" spans="2:14" x14ac:dyDescent="0.35">
      <c r="B276">
        <v>603</v>
      </c>
      <c r="C276" t="str">
        <v>Caffe Mocha</v>
      </c>
      <c r="D276" s="5">
        <v>106</v>
      </c>
      <c r="E276" t="str">
        <v>New Hampshire</v>
      </c>
      <c r="K276" s="8">
        <v>425</v>
      </c>
      <c r="L276" s="11" t="s">
        <v>53</v>
      </c>
      <c r="M276" s="13">
        <v>121</v>
      </c>
      <c r="N276" s="11" t="s">
        <v>67</v>
      </c>
    </row>
    <row r="277" spans="2:14" x14ac:dyDescent="0.35">
      <c r="B277">
        <v>225</v>
      </c>
      <c r="C277" t="str">
        <v>Caffe Mocha</v>
      </c>
      <c r="D277" s="5">
        <v>141</v>
      </c>
      <c r="E277" t="str">
        <v>Louisiana</v>
      </c>
      <c r="K277" s="9">
        <v>214</v>
      </c>
      <c r="L277" s="12" t="s">
        <v>42</v>
      </c>
      <c r="M277" s="14">
        <v>133</v>
      </c>
      <c r="N277" s="12" t="s">
        <v>30</v>
      </c>
    </row>
    <row r="278" spans="2:14" x14ac:dyDescent="0.35">
      <c r="B278">
        <v>425</v>
      </c>
      <c r="C278" t="str">
        <v>Caffe Mocha</v>
      </c>
      <c r="D278" s="5">
        <v>121</v>
      </c>
      <c r="E278" t="str">
        <v>Washington</v>
      </c>
      <c r="K278" s="8">
        <v>314</v>
      </c>
      <c r="L278" s="11" t="s">
        <v>42</v>
      </c>
      <c r="M278" s="13">
        <v>77</v>
      </c>
      <c r="N278" s="11" t="s">
        <v>62</v>
      </c>
    </row>
    <row r="279" spans="2:14" x14ac:dyDescent="0.35">
      <c r="B279">
        <v>214</v>
      </c>
      <c r="C279" t="str">
        <v>Decaf Espresso</v>
      </c>
      <c r="D279" s="5">
        <v>133</v>
      </c>
      <c r="E279" t="str">
        <v>Texas</v>
      </c>
      <c r="K279" s="9">
        <v>985</v>
      </c>
      <c r="L279" s="12" t="s">
        <v>55</v>
      </c>
      <c r="M279" s="14">
        <v>131</v>
      </c>
      <c r="N279" s="12" t="s">
        <v>56</v>
      </c>
    </row>
    <row r="280" spans="2:14" x14ac:dyDescent="0.35">
      <c r="B280">
        <v>314</v>
      </c>
      <c r="C280" t="str">
        <v>Decaf Espresso</v>
      </c>
      <c r="D280" s="5">
        <v>77</v>
      </c>
      <c r="E280" t="str">
        <v>Missouri</v>
      </c>
      <c r="K280" s="8">
        <v>505</v>
      </c>
      <c r="L280" s="11" t="s">
        <v>53</v>
      </c>
      <c r="M280" s="13">
        <v>118</v>
      </c>
      <c r="N280" s="11" t="s">
        <v>101</v>
      </c>
    </row>
    <row r="281" spans="2:14" x14ac:dyDescent="0.35">
      <c r="B281">
        <v>985</v>
      </c>
      <c r="C281" t="str">
        <v>Caffe Latte</v>
      </c>
      <c r="D281" s="5">
        <v>131</v>
      </c>
      <c r="E281" t="str">
        <v>Louisiana</v>
      </c>
      <c r="K281" s="9">
        <v>563</v>
      </c>
      <c r="L281" s="12" t="s">
        <v>42</v>
      </c>
      <c r="M281" s="14">
        <v>46</v>
      </c>
      <c r="N281" s="12" t="s">
        <v>43</v>
      </c>
    </row>
    <row r="282" spans="2:14" x14ac:dyDescent="0.35">
      <c r="B282">
        <v>505</v>
      </c>
      <c r="C282" t="str">
        <v>Caffe Mocha</v>
      </c>
      <c r="D282" s="5">
        <v>118</v>
      </c>
      <c r="E282" t="str">
        <v>New Mexico</v>
      </c>
      <c r="K282" s="8">
        <v>203</v>
      </c>
      <c r="L282" s="11" t="s">
        <v>42</v>
      </c>
      <c r="M282" s="13">
        <v>118</v>
      </c>
      <c r="N282" s="11" t="s">
        <v>44</v>
      </c>
    </row>
    <row r="283" spans="2:14" x14ac:dyDescent="0.35">
      <c r="B283">
        <v>563</v>
      </c>
      <c r="C283" t="str">
        <v>Decaf Espresso</v>
      </c>
      <c r="D283" s="5">
        <v>46</v>
      </c>
      <c r="E283" t="str">
        <v>Iowa</v>
      </c>
      <c r="K283" s="9">
        <v>435</v>
      </c>
      <c r="L283" s="12" t="s">
        <v>42</v>
      </c>
      <c r="M283" s="14">
        <v>106</v>
      </c>
      <c r="N283" s="12" t="s">
        <v>49</v>
      </c>
    </row>
    <row r="284" spans="2:14" x14ac:dyDescent="0.35">
      <c r="B284">
        <v>203</v>
      </c>
      <c r="C284" t="str">
        <v>Decaf Espresso</v>
      </c>
      <c r="D284" s="5">
        <v>118</v>
      </c>
      <c r="E284" t="str">
        <v>Connecticut</v>
      </c>
      <c r="K284" s="8">
        <v>603</v>
      </c>
      <c r="L284" s="11" t="s">
        <v>53</v>
      </c>
      <c r="M284" s="13">
        <v>116</v>
      </c>
      <c r="N284" s="11" t="s">
        <v>51</v>
      </c>
    </row>
    <row r="285" spans="2:14" x14ac:dyDescent="0.35">
      <c r="B285">
        <v>435</v>
      </c>
      <c r="C285" t="str">
        <v>Decaf Espresso</v>
      </c>
      <c r="D285" s="5">
        <v>106</v>
      </c>
      <c r="E285" t="str">
        <v>Utah</v>
      </c>
      <c r="K285" s="9">
        <v>504</v>
      </c>
      <c r="L285" s="12" t="s">
        <v>55</v>
      </c>
      <c r="M285" s="14">
        <v>153</v>
      </c>
      <c r="N285" s="12" t="s">
        <v>56</v>
      </c>
    </row>
    <row r="286" spans="2:14" x14ac:dyDescent="0.35">
      <c r="B286">
        <v>603</v>
      </c>
      <c r="C286" t="str">
        <v>Caffe Mocha</v>
      </c>
      <c r="D286" s="5">
        <v>116</v>
      </c>
      <c r="E286" t="str">
        <v>New Hampshire</v>
      </c>
      <c r="K286" s="8">
        <v>971</v>
      </c>
      <c r="L286" s="11" t="s">
        <v>55</v>
      </c>
      <c r="M286" s="13">
        <v>128</v>
      </c>
      <c r="N286" s="11" t="s">
        <v>59</v>
      </c>
    </row>
    <row r="287" spans="2:14" x14ac:dyDescent="0.35">
      <c r="B287">
        <v>504</v>
      </c>
      <c r="C287" t="str">
        <v>Caffe Latte</v>
      </c>
      <c r="D287" s="5">
        <v>153</v>
      </c>
      <c r="E287" t="str">
        <v>Louisiana</v>
      </c>
      <c r="K287" s="9">
        <v>254</v>
      </c>
      <c r="L287" s="12" t="s">
        <v>42</v>
      </c>
      <c r="M287" s="14">
        <v>131</v>
      </c>
      <c r="N287" s="12" t="s">
        <v>30</v>
      </c>
    </row>
    <row r="288" spans="2:14" x14ac:dyDescent="0.35">
      <c r="B288">
        <v>971</v>
      </c>
      <c r="C288" t="str">
        <v>Caffe Latte</v>
      </c>
      <c r="D288" s="5">
        <v>128</v>
      </c>
      <c r="E288" t="str">
        <v>Oregon</v>
      </c>
      <c r="K288" s="8">
        <v>339</v>
      </c>
      <c r="L288" s="11" t="s">
        <v>53</v>
      </c>
      <c r="M288" s="13">
        <v>128</v>
      </c>
      <c r="N288" s="11" t="s">
        <v>76</v>
      </c>
    </row>
    <row r="289" spans="2:14" x14ac:dyDescent="0.35">
      <c r="B289">
        <v>254</v>
      </c>
      <c r="C289" t="str">
        <v>Decaf Espresso</v>
      </c>
      <c r="D289" s="5">
        <v>131</v>
      </c>
      <c r="E289" t="str">
        <v>Texas</v>
      </c>
      <c r="K289" s="9">
        <v>636</v>
      </c>
      <c r="L289" s="12" t="s">
        <v>42</v>
      </c>
      <c r="M289" s="14">
        <v>86</v>
      </c>
      <c r="N289" s="12" t="s">
        <v>62</v>
      </c>
    </row>
    <row r="290" spans="2:14" x14ac:dyDescent="0.35">
      <c r="B290">
        <v>339</v>
      </c>
      <c r="C290" t="str">
        <v>Caffe Mocha</v>
      </c>
      <c r="D290" s="5">
        <v>128</v>
      </c>
      <c r="E290" t="str">
        <v>Massachusetts</v>
      </c>
      <c r="K290" s="8">
        <v>337</v>
      </c>
      <c r="L290" s="11" t="s">
        <v>42</v>
      </c>
      <c r="M290" s="13">
        <v>128</v>
      </c>
      <c r="N290" s="11" t="s">
        <v>56</v>
      </c>
    </row>
    <row r="291" spans="2:14" x14ac:dyDescent="0.35">
      <c r="B291">
        <v>636</v>
      </c>
      <c r="C291" t="str">
        <v>Decaf Espresso</v>
      </c>
      <c r="D291" s="5">
        <v>86</v>
      </c>
      <c r="E291" t="str">
        <v>Missouri</v>
      </c>
      <c r="K291" s="9">
        <v>603</v>
      </c>
      <c r="L291" s="12" t="s">
        <v>53</v>
      </c>
      <c r="M291" s="14">
        <v>113</v>
      </c>
      <c r="N291" s="12" t="s">
        <v>51</v>
      </c>
    </row>
    <row r="292" spans="2:14" x14ac:dyDescent="0.35">
      <c r="B292">
        <v>337</v>
      </c>
      <c r="C292" t="str">
        <v>Decaf Espresso</v>
      </c>
      <c r="D292" s="5">
        <v>128</v>
      </c>
      <c r="E292" t="str">
        <v>Louisiana</v>
      </c>
      <c r="K292" s="8">
        <v>318</v>
      </c>
      <c r="L292" s="11" t="s">
        <v>53</v>
      </c>
      <c r="M292" s="13">
        <v>150</v>
      </c>
      <c r="N292" s="11" t="s">
        <v>56</v>
      </c>
    </row>
    <row r="293" spans="2:14" x14ac:dyDescent="0.35">
      <c r="B293">
        <v>603</v>
      </c>
      <c r="C293" t="str">
        <v>Caffe Mocha</v>
      </c>
      <c r="D293" s="5">
        <v>113</v>
      </c>
      <c r="E293" t="str">
        <v>New Hampshire</v>
      </c>
      <c r="K293" s="9">
        <v>206</v>
      </c>
      <c r="L293" s="12" t="s">
        <v>53</v>
      </c>
      <c r="M293" s="14">
        <v>129</v>
      </c>
      <c r="N293" s="12" t="s">
        <v>67</v>
      </c>
    </row>
    <row r="294" spans="2:14" x14ac:dyDescent="0.35">
      <c r="B294">
        <v>318</v>
      </c>
      <c r="C294" t="str">
        <v>Caffe Mocha</v>
      </c>
      <c r="D294" s="5">
        <v>150</v>
      </c>
      <c r="E294" t="str">
        <v>Louisiana</v>
      </c>
      <c r="K294" s="8">
        <v>430</v>
      </c>
      <c r="L294" s="11" t="s">
        <v>42</v>
      </c>
      <c r="M294" s="13">
        <v>142</v>
      </c>
      <c r="N294" s="11" t="s">
        <v>30</v>
      </c>
    </row>
    <row r="295" spans="2:14" x14ac:dyDescent="0.35">
      <c r="B295">
        <v>206</v>
      </c>
      <c r="C295" t="str">
        <v>Caffe Mocha</v>
      </c>
      <c r="D295" s="5">
        <v>129</v>
      </c>
      <c r="E295" t="str">
        <v>Washington</v>
      </c>
      <c r="K295" s="9">
        <v>816</v>
      </c>
      <c r="L295" s="12" t="s">
        <v>42</v>
      </c>
      <c r="M295" s="14">
        <v>82</v>
      </c>
      <c r="N295" s="12" t="s">
        <v>62</v>
      </c>
    </row>
    <row r="296" spans="2:14" x14ac:dyDescent="0.35">
      <c r="B296">
        <v>430</v>
      </c>
      <c r="C296" t="str">
        <v>Decaf Espresso</v>
      </c>
      <c r="D296" s="5">
        <v>142</v>
      </c>
      <c r="E296" t="str">
        <v>Texas</v>
      </c>
      <c r="K296" s="8">
        <v>225</v>
      </c>
      <c r="L296" s="11" t="s">
        <v>55</v>
      </c>
      <c r="M296" s="13">
        <v>140</v>
      </c>
      <c r="N296" s="11" t="s">
        <v>56</v>
      </c>
    </row>
    <row r="297" spans="2:14" x14ac:dyDescent="0.35">
      <c r="B297">
        <v>816</v>
      </c>
      <c r="C297" t="str">
        <v>Decaf Espresso</v>
      </c>
      <c r="D297" s="5">
        <v>82</v>
      </c>
      <c r="E297" t="str">
        <v>Missouri</v>
      </c>
      <c r="K297" s="9">
        <v>505</v>
      </c>
      <c r="L297" s="12" t="s">
        <v>53</v>
      </c>
      <c r="M297" s="14">
        <v>126</v>
      </c>
      <c r="N297" s="12" t="s">
        <v>101</v>
      </c>
    </row>
    <row r="298" spans="2:14" x14ac:dyDescent="0.35">
      <c r="B298">
        <v>225</v>
      </c>
      <c r="C298" t="str">
        <v>Caffe Latte</v>
      </c>
      <c r="D298" s="5">
        <v>140</v>
      </c>
      <c r="E298" t="str">
        <v>Louisiana</v>
      </c>
      <c r="K298" s="8">
        <v>715</v>
      </c>
      <c r="L298" s="11" t="s">
        <v>42</v>
      </c>
      <c r="M298" s="13">
        <v>51</v>
      </c>
      <c r="N298" s="11" t="s">
        <v>64</v>
      </c>
    </row>
    <row r="299" spans="2:14" x14ac:dyDescent="0.35">
      <c r="B299">
        <v>505</v>
      </c>
      <c r="C299" t="str">
        <v>Caffe Mocha</v>
      </c>
      <c r="D299" s="5">
        <v>126</v>
      </c>
      <c r="E299" t="str">
        <v>New Mexico</v>
      </c>
      <c r="K299" s="9">
        <v>319</v>
      </c>
      <c r="L299" s="12" t="s">
        <v>53</v>
      </c>
      <c r="M299" s="14">
        <v>58</v>
      </c>
      <c r="N299" s="12" t="s">
        <v>43</v>
      </c>
    </row>
    <row r="300" spans="2:14" x14ac:dyDescent="0.35">
      <c r="B300">
        <v>715</v>
      </c>
      <c r="C300" t="str">
        <v>Decaf Espresso</v>
      </c>
      <c r="D300" s="5">
        <v>51</v>
      </c>
      <c r="E300" t="str">
        <v>Wisconsin</v>
      </c>
      <c r="K300" s="9">
        <v>515</v>
      </c>
      <c r="L300" s="12" t="s">
        <v>53</v>
      </c>
      <c r="M300" s="14">
        <v>56</v>
      </c>
      <c r="N300" s="12" t="s">
        <v>43</v>
      </c>
    </row>
    <row r="301" spans="2:14" x14ac:dyDescent="0.35">
      <c r="B301">
        <v>319</v>
      </c>
      <c r="C301" t="str">
        <v>Caffe Mocha</v>
      </c>
      <c r="D301" s="5">
        <v>58</v>
      </c>
      <c r="E301" t="str">
        <v>Iowa</v>
      </c>
      <c r="K301" s="8">
        <v>505</v>
      </c>
      <c r="L301" s="11" t="s">
        <v>53</v>
      </c>
      <c r="M301" s="13">
        <v>106</v>
      </c>
      <c r="N301" s="11" t="s">
        <v>101</v>
      </c>
    </row>
    <row r="302" spans="2:14" x14ac:dyDescent="0.35">
      <c r="B302">
        <v>515</v>
      </c>
      <c r="C302" t="str">
        <v>Caffe Mocha</v>
      </c>
      <c r="D302" s="5">
        <v>56</v>
      </c>
      <c r="E302" t="str">
        <v>Iowa</v>
      </c>
      <c r="K302" s="9">
        <v>339</v>
      </c>
      <c r="L302" s="12" t="s">
        <v>53</v>
      </c>
      <c r="M302" s="14">
        <v>99</v>
      </c>
      <c r="N302" s="12" t="s">
        <v>76</v>
      </c>
    </row>
    <row r="303" spans="2:14" x14ac:dyDescent="0.35">
      <c r="B303">
        <v>505</v>
      </c>
      <c r="C303" t="str">
        <v>Caffe Mocha</v>
      </c>
      <c r="D303" s="5">
        <v>106</v>
      </c>
      <c r="E303" t="str">
        <v>New Mexico</v>
      </c>
      <c r="K303" s="8">
        <v>641</v>
      </c>
      <c r="L303" s="11" t="s">
        <v>42</v>
      </c>
      <c r="M303" s="13">
        <v>43</v>
      </c>
      <c r="N303" s="11" t="s">
        <v>43</v>
      </c>
    </row>
    <row r="304" spans="2:14" x14ac:dyDescent="0.35">
      <c r="B304">
        <v>339</v>
      </c>
      <c r="C304" t="str">
        <v>Caffe Mocha</v>
      </c>
      <c r="D304" s="5">
        <v>99</v>
      </c>
      <c r="E304" t="str">
        <v>Massachusetts</v>
      </c>
      <c r="K304" s="9">
        <v>225</v>
      </c>
      <c r="L304" s="12" t="s">
        <v>42</v>
      </c>
      <c r="M304" s="14">
        <v>106</v>
      </c>
      <c r="N304" s="12" t="s">
        <v>56</v>
      </c>
    </row>
    <row r="305" spans="2:14" x14ac:dyDescent="0.35">
      <c r="B305">
        <v>641</v>
      </c>
      <c r="C305" t="str">
        <v>Decaf Espresso</v>
      </c>
      <c r="D305" s="5">
        <v>43</v>
      </c>
      <c r="E305" t="str">
        <v>Iowa</v>
      </c>
      <c r="K305" s="8">
        <v>515</v>
      </c>
      <c r="L305" s="11" t="s">
        <v>53</v>
      </c>
      <c r="M305" s="13">
        <v>58</v>
      </c>
      <c r="N305" s="11" t="s">
        <v>43</v>
      </c>
    </row>
    <row r="306" spans="2:14" x14ac:dyDescent="0.35">
      <c r="B306">
        <v>225</v>
      </c>
      <c r="C306" t="str">
        <v>Decaf Espresso</v>
      </c>
      <c r="D306" s="5">
        <v>106</v>
      </c>
      <c r="E306" t="str">
        <v>Louisiana</v>
      </c>
      <c r="K306" s="9">
        <v>985</v>
      </c>
      <c r="L306" s="12" t="s">
        <v>53</v>
      </c>
      <c r="M306" s="14">
        <v>107</v>
      </c>
      <c r="N306" s="12" t="s">
        <v>56</v>
      </c>
    </row>
    <row r="307" spans="2:14" x14ac:dyDescent="0.35">
      <c r="B307">
        <v>515</v>
      </c>
      <c r="C307" t="str">
        <v>Caffe Mocha</v>
      </c>
      <c r="D307" s="5">
        <v>58</v>
      </c>
      <c r="E307" t="str">
        <v>Iowa</v>
      </c>
      <c r="K307" s="8">
        <v>971</v>
      </c>
      <c r="L307" s="11" t="s">
        <v>55</v>
      </c>
      <c r="M307" s="13">
        <v>103</v>
      </c>
      <c r="N307" s="11" t="s">
        <v>59</v>
      </c>
    </row>
    <row r="308" spans="2:14" x14ac:dyDescent="0.35">
      <c r="B308">
        <v>985</v>
      </c>
      <c r="C308" t="str">
        <v>Caffe Mocha</v>
      </c>
      <c r="D308" s="5">
        <v>107</v>
      </c>
      <c r="E308" t="str">
        <v>Louisiana</v>
      </c>
      <c r="K308" s="9">
        <v>262</v>
      </c>
      <c r="L308" s="12" t="s">
        <v>42</v>
      </c>
      <c r="M308" s="14">
        <v>54</v>
      </c>
      <c r="N308" s="12" t="s">
        <v>64</v>
      </c>
    </row>
    <row r="309" spans="2:14" x14ac:dyDescent="0.35">
      <c r="B309">
        <v>971</v>
      </c>
      <c r="C309" t="str">
        <v>Caffe Latte</v>
      </c>
      <c r="D309" s="5">
        <v>103</v>
      </c>
      <c r="E309" t="str">
        <v>Oregon</v>
      </c>
      <c r="K309" s="8">
        <v>641</v>
      </c>
      <c r="L309" s="11" t="s">
        <v>53</v>
      </c>
      <c r="M309" s="13">
        <v>62</v>
      </c>
      <c r="N309" s="11" t="s">
        <v>43</v>
      </c>
    </row>
    <row r="310" spans="2:14" x14ac:dyDescent="0.35">
      <c r="B310">
        <v>262</v>
      </c>
      <c r="C310" t="str">
        <v>Decaf Espresso</v>
      </c>
      <c r="D310" s="5">
        <v>54</v>
      </c>
      <c r="E310" t="str">
        <v>Wisconsin</v>
      </c>
      <c r="K310" s="9">
        <v>515</v>
      </c>
      <c r="L310" s="12" t="s">
        <v>42</v>
      </c>
      <c r="M310" s="14">
        <v>46</v>
      </c>
      <c r="N310" s="12" t="s">
        <v>43</v>
      </c>
    </row>
    <row r="311" spans="2:14" x14ac:dyDescent="0.35">
      <c r="B311">
        <v>641</v>
      </c>
      <c r="C311" t="str">
        <v>Caffe Mocha</v>
      </c>
      <c r="D311" s="5">
        <v>62</v>
      </c>
      <c r="E311" t="str">
        <v>Iowa</v>
      </c>
      <c r="K311" s="8">
        <v>515</v>
      </c>
      <c r="L311" s="11" t="s">
        <v>53</v>
      </c>
      <c r="M311" s="13">
        <v>60</v>
      </c>
      <c r="N311" s="11" t="s">
        <v>43</v>
      </c>
    </row>
    <row r="312" spans="2:14" x14ac:dyDescent="0.35">
      <c r="B312">
        <v>515</v>
      </c>
      <c r="C312" t="str">
        <v>Decaf Espresso</v>
      </c>
      <c r="D312" s="5">
        <v>46</v>
      </c>
      <c r="E312" t="str">
        <v>Iowa</v>
      </c>
      <c r="K312" s="9">
        <v>505</v>
      </c>
      <c r="L312" s="12" t="s">
        <v>53</v>
      </c>
      <c r="M312" s="14">
        <v>113</v>
      </c>
      <c r="N312" s="12" t="s">
        <v>101</v>
      </c>
    </row>
    <row r="313" spans="2:14" x14ac:dyDescent="0.35">
      <c r="B313">
        <v>515</v>
      </c>
      <c r="C313" t="str">
        <v>Caffe Mocha</v>
      </c>
      <c r="D313" s="5">
        <v>60</v>
      </c>
      <c r="E313" t="str">
        <v>Iowa</v>
      </c>
      <c r="K313" s="8">
        <v>978</v>
      </c>
      <c r="L313" s="11" t="s">
        <v>53</v>
      </c>
      <c r="M313" s="13">
        <v>106</v>
      </c>
      <c r="N313" s="11" t="s">
        <v>76</v>
      </c>
    </row>
    <row r="314" spans="2:14" x14ac:dyDescent="0.35">
      <c r="B314">
        <v>505</v>
      </c>
      <c r="C314" t="str">
        <v>Caffe Mocha</v>
      </c>
      <c r="D314" s="5">
        <v>113</v>
      </c>
      <c r="E314" t="str">
        <v>New Mexico</v>
      </c>
      <c r="K314" s="8">
        <v>318</v>
      </c>
      <c r="L314" s="11" t="s">
        <v>42</v>
      </c>
      <c r="M314" s="13">
        <v>113</v>
      </c>
      <c r="N314" s="11" t="s">
        <v>56</v>
      </c>
    </row>
    <row r="315" spans="2:14" x14ac:dyDescent="0.35">
      <c r="B315">
        <v>978</v>
      </c>
      <c r="C315" t="str">
        <v>Caffe Mocha</v>
      </c>
      <c r="D315" s="5">
        <v>106</v>
      </c>
      <c r="E315" t="str">
        <v>Massachusetts</v>
      </c>
      <c r="K315" s="9">
        <v>515</v>
      </c>
      <c r="L315" s="12" t="s">
        <v>53</v>
      </c>
      <c r="M315" s="14">
        <v>62</v>
      </c>
      <c r="N315" s="12" t="s">
        <v>43</v>
      </c>
    </row>
    <row r="316" spans="2:14" x14ac:dyDescent="0.35">
      <c r="B316">
        <v>318</v>
      </c>
      <c r="C316" t="str">
        <v>Decaf Espresso</v>
      </c>
      <c r="D316" s="5">
        <v>113</v>
      </c>
      <c r="E316" t="str">
        <v>Louisiana</v>
      </c>
      <c r="K316" s="8">
        <v>225</v>
      </c>
      <c r="L316" s="11" t="s">
        <v>53</v>
      </c>
      <c r="M316" s="13">
        <v>114</v>
      </c>
      <c r="N316" s="11" t="s">
        <v>56</v>
      </c>
    </row>
    <row r="317" spans="2:14" x14ac:dyDescent="0.35">
      <c r="B317">
        <v>515</v>
      </c>
      <c r="C317" t="str">
        <v>Caffe Mocha</v>
      </c>
      <c r="D317" s="5">
        <v>62</v>
      </c>
      <c r="E317" t="str">
        <v>Iowa</v>
      </c>
      <c r="K317" s="9">
        <v>971</v>
      </c>
      <c r="L317" s="12" t="s">
        <v>55</v>
      </c>
      <c r="M317" s="14">
        <v>110</v>
      </c>
      <c r="N317" s="12" t="s">
        <v>59</v>
      </c>
    </row>
    <row r="318" spans="2:14" x14ac:dyDescent="0.35">
      <c r="B318">
        <v>225</v>
      </c>
      <c r="C318" t="str">
        <v>Caffe Mocha</v>
      </c>
      <c r="D318" s="5">
        <v>114</v>
      </c>
      <c r="E318" t="str">
        <v>Louisiana</v>
      </c>
      <c r="K318" s="9">
        <v>505</v>
      </c>
      <c r="L318" s="12" t="s">
        <v>53</v>
      </c>
      <c r="M318" s="14">
        <v>109</v>
      </c>
      <c r="N318" s="12" t="s">
        <v>101</v>
      </c>
    </row>
    <row r="319" spans="2:14" x14ac:dyDescent="0.35">
      <c r="B319">
        <v>971</v>
      </c>
      <c r="C319" t="str">
        <v>Caffe Latte</v>
      </c>
      <c r="D319" s="5">
        <v>110</v>
      </c>
      <c r="E319" t="str">
        <v>Oregon</v>
      </c>
      <c r="K319" s="8">
        <v>801</v>
      </c>
      <c r="L319" s="11" t="s">
        <v>55</v>
      </c>
      <c r="M319" s="13">
        <v>79</v>
      </c>
      <c r="N319" s="11" t="s">
        <v>49</v>
      </c>
    </row>
    <row r="320" spans="2:14" x14ac:dyDescent="0.35">
      <c r="B320">
        <v>505</v>
      </c>
      <c r="C320" t="str">
        <v>Caffe Mocha</v>
      </c>
      <c r="D320" s="5">
        <v>109</v>
      </c>
      <c r="E320" t="str">
        <v>New Mexico</v>
      </c>
      <c r="K320" s="9">
        <v>715</v>
      </c>
      <c r="L320" s="12" t="s">
        <v>42</v>
      </c>
      <c r="M320" s="14">
        <v>52</v>
      </c>
      <c r="N320" s="12" t="s">
        <v>64</v>
      </c>
    </row>
    <row r="321" spans="2:14" x14ac:dyDescent="0.35">
      <c r="B321">
        <v>801</v>
      </c>
      <c r="C321" t="str">
        <v>Caffe Latte</v>
      </c>
      <c r="D321" s="5">
        <v>79</v>
      </c>
      <c r="E321" t="str">
        <v>Utah</v>
      </c>
      <c r="K321" s="8">
        <v>505</v>
      </c>
      <c r="L321" s="11" t="s">
        <v>42</v>
      </c>
      <c r="M321" s="13">
        <v>82</v>
      </c>
      <c r="N321" s="11" t="s">
        <v>101</v>
      </c>
    </row>
    <row r="322" spans="2:14" x14ac:dyDescent="0.35">
      <c r="B322">
        <v>715</v>
      </c>
      <c r="C322" t="str">
        <v>Decaf Espresso</v>
      </c>
      <c r="D322" s="5">
        <v>52</v>
      </c>
      <c r="E322" t="str">
        <v>Wisconsin</v>
      </c>
      <c r="K322" s="9">
        <v>603</v>
      </c>
      <c r="L322" s="12" t="s">
        <v>221</v>
      </c>
      <c r="M322" s="14">
        <v>76</v>
      </c>
      <c r="N322" s="12" t="s">
        <v>51</v>
      </c>
    </row>
    <row r="323" spans="2:14" x14ac:dyDescent="0.35">
      <c r="B323">
        <v>505</v>
      </c>
      <c r="C323" t="str">
        <v>Decaf Espresso</v>
      </c>
      <c r="D323" s="5">
        <v>82</v>
      </c>
      <c r="E323" t="str">
        <v>New Mexico</v>
      </c>
      <c r="K323" s="8">
        <v>918</v>
      </c>
      <c r="L323" s="11" t="s">
        <v>53</v>
      </c>
      <c r="M323" s="13">
        <v>80</v>
      </c>
      <c r="N323" s="11" t="s">
        <v>47</v>
      </c>
    </row>
    <row r="324" spans="2:14" x14ac:dyDescent="0.35">
      <c r="B324">
        <v>603</v>
      </c>
      <c r="C324" t="str">
        <v>Regular Espresso</v>
      </c>
      <c r="D324" s="5">
        <v>76</v>
      </c>
      <c r="E324" t="str">
        <v>New Hampshire</v>
      </c>
      <c r="K324" s="9">
        <v>775</v>
      </c>
      <c r="L324" s="12" t="s">
        <v>55</v>
      </c>
      <c r="M324" s="14">
        <v>43</v>
      </c>
      <c r="N324" s="12" t="s">
        <v>48</v>
      </c>
    </row>
    <row r="325" spans="2:14" x14ac:dyDescent="0.35">
      <c r="B325">
        <v>918</v>
      </c>
      <c r="C325" t="str">
        <v>Caffe Mocha</v>
      </c>
      <c r="D325" s="5">
        <v>80</v>
      </c>
      <c r="E325" t="str">
        <v>Oklahoma</v>
      </c>
      <c r="K325" s="8">
        <v>435</v>
      </c>
      <c r="L325" s="11" t="s">
        <v>55</v>
      </c>
      <c r="M325" s="13">
        <v>81</v>
      </c>
      <c r="N325" s="11" t="s">
        <v>49</v>
      </c>
    </row>
    <row r="326" spans="2:14" x14ac:dyDescent="0.35">
      <c r="B326">
        <v>775</v>
      </c>
      <c r="C326" t="str">
        <v>Caffe Latte</v>
      </c>
      <c r="D326" s="5">
        <v>43</v>
      </c>
      <c r="E326" t="str">
        <v>Nevada</v>
      </c>
      <c r="K326" s="9">
        <v>262</v>
      </c>
      <c r="L326" s="12" t="s">
        <v>42</v>
      </c>
      <c r="M326" s="14">
        <v>56</v>
      </c>
      <c r="N326" s="12" t="s">
        <v>64</v>
      </c>
    </row>
    <row r="327" spans="2:14" x14ac:dyDescent="0.35">
      <c r="B327">
        <v>435</v>
      </c>
      <c r="C327" t="str">
        <v>Caffe Latte</v>
      </c>
      <c r="D327" s="5">
        <v>81</v>
      </c>
      <c r="E327" t="str">
        <v>Utah</v>
      </c>
      <c r="K327" s="8">
        <v>702</v>
      </c>
      <c r="L327" s="11" t="s">
        <v>55</v>
      </c>
      <c r="M327" s="13">
        <v>43</v>
      </c>
      <c r="N327" s="11" t="s">
        <v>48</v>
      </c>
    </row>
    <row r="328" spans="2:14" x14ac:dyDescent="0.35">
      <c r="B328">
        <v>262</v>
      </c>
      <c r="C328" t="str">
        <v>Decaf Espresso</v>
      </c>
      <c r="D328" s="5">
        <v>56</v>
      </c>
      <c r="E328" t="str">
        <v>Wisconsin</v>
      </c>
      <c r="K328" s="9">
        <v>435</v>
      </c>
      <c r="L328" s="12" t="s">
        <v>55</v>
      </c>
      <c r="M328" s="14">
        <v>77</v>
      </c>
      <c r="N328" s="12" t="s">
        <v>49</v>
      </c>
    </row>
    <row r="329" spans="2:14" x14ac:dyDescent="0.35">
      <c r="B329">
        <v>702</v>
      </c>
      <c r="C329" t="str">
        <v>Caffe Latte</v>
      </c>
      <c r="D329" s="5">
        <v>43</v>
      </c>
      <c r="E329" t="str">
        <v>Nevada</v>
      </c>
      <c r="K329" s="8">
        <v>318</v>
      </c>
      <c r="L329" s="11" t="s">
        <v>42</v>
      </c>
      <c r="M329" s="13">
        <v>120</v>
      </c>
      <c r="N329" s="11" t="s">
        <v>56</v>
      </c>
    </row>
    <row r="330" spans="2:14" x14ac:dyDescent="0.35">
      <c r="B330">
        <v>435</v>
      </c>
      <c r="C330" t="str">
        <v>Caffe Latte</v>
      </c>
      <c r="D330" s="5">
        <v>77</v>
      </c>
      <c r="E330" t="str">
        <v>Utah</v>
      </c>
      <c r="K330" s="9">
        <v>505</v>
      </c>
      <c r="L330" s="12" t="s">
        <v>53</v>
      </c>
      <c r="M330" s="14">
        <v>116</v>
      </c>
      <c r="N330" s="12" t="s">
        <v>101</v>
      </c>
    </row>
    <row r="331" spans="2:14" x14ac:dyDescent="0.35">
      <c r="B331">
        <v>318</v>
      </c>
      <c r="C331" t="str">
        <v>Decaf Espresso</v>
      </c>
      <c r="D331" s="5">
        <v>120</v>
      </c>
      <c r="E331" t="str">
        <v>Louisiana</v>
      </c>
      <c r="K331" s="8">
        <v>435</v>
      </c>
      <c r="L331" s="11" t="s">
        <v>55</v>
      </c>
      <c r="M331" s="13">
        <v>84</v>
      </c>
      <c r="N331" s="11" t="s">
        <v>49</v>
      </c>
    </row>
    <row r="332" spans="2:14" x14ac:dyDescent="0.35">
      <c r="B332">
        <v>505</v>
      </c>
      <c r="C332" t="str">
        <v>Caffe Mocha</v>
      </c>
      <c r="D332" s="5">
        <v>116</v>
      </c>
      <c r="E332" t="str">
        <v>New Mexico</v>
      </c>
      <c r="K332" s="9">
        <v>920</v>
      </c>
      <c r="L332" s="12" t="s">
        <v>42</v>
      </c>
      <c r="M332" s="14">
        <v>55</v>
      </c>
      <c r="N332" s="12" t="s">
        <v>64</v>
      </c>
    </row>
    <row r="333" spans="2:14" x14ac:dyDescent="0.35">
      <c r="B333">
        <v>435</v>
      </c>
      <c r="C333" t="str">
        <v>Caffe Latte</v>
      </c>
      <c r="D333" s="5">
        <v>84</v>
      </c>
      <c r="E333" t="str">
        <v>Utah</v>
      </c>
      <c r="K333" s="8">
        <v>505</v>
      </c>
      <c r="L333" s="11" t="s">
        <v>42</v>
      </c>
      <c r="M333" s="13">
        <v>87</v>
      </c>
      <c r="N333" s="11" t="s">
        <v>101</v>
      </c>
    </row>
    <row r="334" spans="2:14" x14ac:dyDescent="0.35">
      <c r="B334">
        <v>920</v>
      </c>
      <c r="C334" t="str">
        <v>Decaf Espresso</v>
      </c>
      <c r="D334" s="5">
        <v>55</v>
      </c>
      <c r="E334" t="str">
        <v>Wisconsin</v>
      </c>
      <c r="K334" s="9">
        <v>603</v>
      </c>
      <c r="L334" s="12" t="s">
        <v>221</v>
      </c>
      <c r="M334" s="14">
        <v>81</v>
      </c>
      <c r="N334" s="12" t="s">
        <v>51</v>
      </c>
    </row>
    <row r="335" spans="2:14" x14ac:dyDescent="0.35">
      <c r="B335">
        <v>505</v>
      </c>
      <c r="C335" t="str">
        <v>Decaf Espresso</v>
      </c>
      <c r="D335" s="5">
        <v>87</v>
      </c>
      <c r="E335" t="str">
        <v>New Mexico</v>
      </c>
      <c r="K335" s="8">
        <v>580</v>
      </c>
      <c r="L335" s="11" t="s">
        <v>53</v>
      </c>
      <c r="M335" s="13">
        <v>85</v>
      </c>
      <c r="N335" s="11" t="s">
        <v>47</v>
      </c>
    </row>
    <row r="336" spans="2:14" x14ac:dyDescent="0.35">
      <c r="B336">
        <v>603</v>
      </c>
      <c r="C336" t="str">
        <v>Regular Espresso</v>
      </c>
      <c r="D336" s="5">
        <v>81</v>
      </c>
      <c r="E336" t="str">
        <v>New Hampshire</v>
      </c>
      <c r="K336" s="9">
        <v>775</v>
      </c>
      <c r="L336" s="12" t="s">
        <v>55</v>
      </c>
      <c r="M336" s="14">
        <v>46</v>
      </c>
      <c r="N336" s="12" t="s">
        <v>48</v>
      </c>
    </row>
    <row r="337" spans="2:14" x14ac:dyDescent="0.35">
      <c r="B337">
        <v>580</v>
      </c>
      <c r="C337" t="str">
        <v>Caffe Mocha</v>
      </c>
      <c r="D337" s="5">
        <v>85</v>
      </c>
      <c r="E337" t="str">
        <v>Oklahoma</v>
      </c>
      <c r="K337" s="8">
        <v>435</v>
      </c>
      <c r="L337" s="11" t="s">
        <v>55</v>
      </c>
      <c r="M337" s="13">
        <v>86</v>
      </c>
      <c r="N337" s="11" t="s">
        <v>49</v>
      </c>
    </row>
    <row r="338" spans="2:14" x14ac:dyDescent="0.35">
      <c r="B338">
        <v>775</v>
      </c>
      <c r="C338" t="str">
        <v>Caffe Latte</v>
      </c>
      <c r="D338" s="5">
        <v>46</v>
      </c>
      <c r="E338" t="str">
        <v>Nevada</v>
      </c>
      <c r="K338" s="9">
        <v>608</v>
      </c>
      <c r="L338" s="12" t="s">
        <v>42</v>
      </c>
      <c r="M338" s="14">
        <v>60</v>
      </c>
      <c r="N338" s="12" t="s">
        <v>64</v>
      </c>
    </row>
    <row r="339" spans="2:14" x14ac:dyDescent="0.35">
      <c r="B339">
        <v>435</v>
      </c>
      <c r="C339" t="str">
        <v>Caffe Latte</v>
      </c>
      <c r="D339" s="5">
        <v>86</v>
      </c>
      <c r="E339" t="str">
        <v>Utah</v>
      </c>
      <c r="K339" s="9">
        <v>435</v>
      </c>
      <c r="L339" s="12" t="s">
        <v>55</v>
      </c>
      <c r="M339" s="14">
        <v>82</v>
      </c>
      <c r="N339" s="12" t="s">
        <v>49</v>
      </c>
    </row>
    <row r="340" spans="2:14" x14ac:dyDescent="0.35">
      <c r="B340">
        <v>608</v>
      </c>
      <c r="C340" t="str">
        <v>Decaf Espresso</v>
      </c>
      <c r="D340" s="5">
        <v>60</v>
      </c>
      <c r="E340" t="str">
        <v>Wisconsin</v>
      </c>
      <c r="K340" s="8">
        <v>774</v>
      </c>
      <c r="L340" s="11" t="s">
        <v>53</v>
      </c>
      <c r="M340" s="13">
        <v>116</v>
      </c>
      <c r="N340" s="11" t="s">
        <v>76</v>
      </c>
    </row>
    <row r="341" spans="2:14" x14ac:dyDescent="0.35">
      <c r="B341">
        <v>435</v>
      </c>
      <c r="C341" t="str">
        <v>Caffe Latte</v>
      </c>
      <c r="D341" s="5">
        <v>82</v>
      </c>
      <c r="E341" t="str">
        <v>Utah</v>
      </c>
      <c r="K341" s="9">
        <v>832</v>
      </c>
      <c r="L341" s="12" t="s">
        <v>55</v>
      </c>
      <c r="M341" s="14">
        <v>182</v>
      </c>
      <c r="N341" s="12" t="s">
        <v>30</v>
      </c>
    </row>
    <row r="342" spans="2:14" x14ac:dyDescent="0.35">
      <c r="B342">
        <v>774</v>
      </c>
      <c r="C342" t="str">
        <v>Caffe Mocha</v>
      </c>
      <c r="D342" s="5">
        <v>116</v>
      </c>
      <c r="E342" t="str">
        <v>Massachusetts</v>
      </c>
      <c r="K342" s="8">
        <v>985</v>
      </c>
      <c r="L342" s="11" t="s">
        <v>53</v>
      </c>
      <c r="M342" s="13">
        <v>159</v>
      </c>
      <c r="N342" s="11" t="s">
        <v>56</v>
      </c>
    </row>
    <row r="343" spans="2:14" x14ac:dyDescent="0.35">
      <c r="B343">
        <v>832</v>
      </c>
      <c r="C343" t="str">
        <v>Caffe Latte</v>
      </c>
      <c r="D343" s="5">
        <v>182</v>
      </c>
      <c r="E343" t="str">
        <v>Texas</v>
      </c>
      <c r="K343" s="9">
        <v>971</v>
      </c>
      <c r="L343" s="12" t="s">
        <v>53</v>
      </c>
      <c r="M343" s="14">
        <v>123</v>
      </c>
      <c r="N343" s="12" t="s">
        <v>59</v>
      </c>
    </row>
    <row r="344" spans="2:14" x14ac:dyDescent="0.35">
      <c r="B344">
        <v>985</v>
      </c>
      <c r="C344" t="str">
        <v>Caffe Mocha</v>
      </c>
      <c r="D344" s="5">
        <v>159</v>
      </c>
      <c r="E344" t="str">
        <v>Louisiana</v>
      </c>
      <c r="K344" s="8">
        <v>253</v>
      </c>
      <c r="L344" s="11" t="s">
        <v>53</v>
      </c>
      <c r="M344" s="13">
        <v>126</v>
      </c>
      <c r="N344" s="11" t="s">
        <v>67</v>
      </c>
    </row>
    <row r="345" spans="2:14" x14ac:dyDescent="0.35">
      <c r="B345">
        <v>971</v>
      </c>
      <c r="C345" t="str">
        <v>Caffe Mocha</v>
      </c>
      <c r="D345" s="5">
        <v>123</v>
      </c>
      <c r="E345" t="str">
        <v>Oregon</v>
      </c>
      <c r="K345" s="9">
        <v>860</v>
      </c>
      <c r="L345" s="12" t="s">
        <v>42</v>
      </c>
      <c r="M345" s="14">
        <v>124</v>
      </c>
      <c r="N345" s="12" t="s">
        <v>44</v>
      </c>
    </row>
    <row r="346" spans="2:14" x14ac:dyDescent="0.35">
      <c r="B346">
        <v>253</v>
      </c>
      <c r="C346" t="str">
        <v>Caffe Mocha</v>
      </c>
      <c r="D346" s="5">
        <v>126</v>
      </c>
      <c r="E346" t="str">
        <v>Washington</v>
      </c>
      <c r="K346" s="8">
        <v>435</v>
      </c>
      <c r="L346" s="11" t="s">
        <v>42</v>
      </c>
      <c r="M346" s="13">
        <v>132</v>
      </c>
      <c r="N346" s="11" t="s">
        <v>49</v>
      </c>
    </row>
    <row r="347" spans="2:14" x14ac:dyDescent="0.35">
      <c r="B347">
        <v>860</v>
      </c>
      <c r="C347" t="str">
        <v>Decaf Espresso</v>
      </c>
      <c r="D347" s="5">
        <v>124</v>
      </c>
      <c r="E347" t="str">
        <v>Connecticut</v>
      </c>
      <c r="K347" s="9">
        <v>504</v>
      </c>
      <c r="L347" s="12" t="s">
        <v>55</v>
      </c>
      <c r="M347" s="14">
        <v>147</v>
      </c>
      <c r="N347" s="12" t="s">
        <v>56</v>
      </c>
    </row>
    <row r="348" spans="2:14" x14ac:dyDescent="0.35">
      <c r="B348">
        <v>435</v>
      </c>
      <c r="C348" t="str">
        <v>Decaf Espresso</v>
      </c>
      <c r="D348" s="5">
        <v>132</v>
      </c>
      <c r="E348" t="str">
        <v>Utah</v>
      </c>
      <c r="K348" s="8">
        <v>541</v>
      </c>
      <c r="L348" s="11" t="s">
        <v>55</v>
      </c>
      <c r="M348" s="13">
        <v>124</v>
      </c>
      <c r="N348" s="11" t="s">
        <v>59</v>
      </c>
    </row>
    <row r="349" spans="2:14" x14ac:dyDescent="0.35">
      <c r="B349">
        <v>504</v>
      </c>
      <c r="C349" t="str">
        <v>Caffe Latte</v>
      </c>
      <c r="D349" s="5">
        <v>147</v>
      </c>
      <c r="E349" t="str">
        <v>Louisiana</v>
      </c>
      <c r="K349" s="9">
        <v>512</v>
      </c>
      <c r="L349" s="12" t="s">
        <v>55</v>
      </c>
      <c r="M349" s="14">
        <v>168</v>
      </c>
      <c r="N349" s="12" t="s">
        <v>30</v>
      </c>
    </row>
    <row r="350" spans="2:14" x14ac:dyDescent="0.35">
      <c r="B350">
        <v>541</v>
      </c>
      <c r="C350" t="str">
        <v>Caffe Latte</v>
      </c>
      <c r="D350" s="5">
        <v>124</v>
      </c>
      <c r="E350" t="str">
        <v>Oregon</v>
      </c>
      <c r="K350" s="8">
        <v>959</v>
      </c>
      <c r="L350" s="11" t="s">
        <v>42</v>
      </c>
      <c r="M350" s="13">
        <v>114</v>
      </c>
      <c r="N350" s="11" t="s">
        <v>44</v>
      </c>
    </row>
    <row r="351" spans="2:14" x14ac:dyDescent="0.35">
      <c r="B351">
        <v>512</v>
      </c>
      <c r="C351" t="str">
        <v>Caffe Latte</v>
      </c>
      <c r="D351" s="5">
        <v>168</v>
      </c>
      <c r="E351" t="str">
        <v>Texas</v>
      </c>
      <c r="K351" s="9">
        <v>435</v>
      </c>
      <c r="L351" s="12" t="s">
        <v>42</v>
      </c>
      <c r="M351" s="14">
        <v>123</v>
      </c>
      <c r="N351" s="12" t="s">
        <v>49</v>
      </c>
    </row>
    <row r="352" spans="2:14" x14ac:dyDescent="0.35">
      <c r="B352">
        <v>959</v>
      </c>
      <c r="C352" t="str">
        <v>Decaf Espresso</v>
      </c>
      <c r="D352" s="5">
        <v>114</v>
      </c>
      <c r="E352" t="str">
        <v>Connecticut</v>
      </c>
      <c r="K352" s="8">
        <v>475</v>
      </c>
      <c r="L352" s="11" t="s">
        <v>53</v>
      </c>
      <c r="M352" s="13">
        <v>131</v>
      </c>
      <c r="N352" s="11" t="s">
        <v>44</v>
      </c>
    </row>
    <row r="353" spans="2:14" x14ac:dyDescent="0.35">
      <c r="B353">
        <v>435</v>
      </c>
      <c r="C353" t="str">
        <v>Decaf Espresso</v>
      </c>
      <c r="D353" s="5">
        <v>123</v>
      </c>
      <c r="E353" t="str">
        <v>Utah</v>
      </c>
      <c r="K353" s="9">
        <v>603</v>
      </c>
      <c r="L353" s="12" t="s">
        <v>53</v>
      </c>
      <c r="M353" s="14">
        <v>118</v>
      </c>
      <c r="N353" s="12" t="s">
        <v>51</v>
      </c>
    </row>
    <row r="354" spans="2:14" x14ac:dyDescent="0.35">
      <c r="B354">
        <v>475</v>
      </c>
      <c r="C354" t="str">
        <v>Caffe Mocha</v>
      </c>
      <c r="D354" s="5">
        <v>131</v>
      </c>
      <c r="E354" t="str">
        <v>Connecticut</v>
      </c>
      <c r="K354" s="8">
        <v>503</v>
      </c>
      <c r="L354" s="11" t="s">
        <v>53</v>
      </c>
      <c r="M354" s="13">
        <v>127</v>
      </c>
      <c r="N354" s="11" t="s">
        <v>59</v>
      </c>
    </row>
    <row r="355" spans="2:14" x14ac:dyDescent="0.35">
      <c r="B355">
        <v>603</v>
      </c>
      <c r="C355" t="str">
        <v>Caffe Mocha</v>
      </c>
      <c r="D355" s="5">
        <v>118</v>
      </c>
      <c r="E355" t="str">
        <v>New Hampshire</v>
      </c>
      <c r="K355" s="9">
        <v>774</v>
      </c>
      <c r="L355" s="12" t="s">
        <v>53</v>
      </c>
      <c r="M355" s="14">
        <v>124</v>
      </c>
      <c r="N355" s="12" t="s">
        <v>76</v>
      </c>
    </row>
    <row r="356" spans="2:14" x14ac:dyDescent="0.35">
      <c r="B356">
        <v>503</v>
      </c>
      <c r="C356" t="str">
        <v>Caffe Mocha</v>
      </c>
      <c r="D356" s="5">
        <v>127</v>
      </c>
      <c r="E356" t="str">
        <v>Oregon</v>
      </c>
      <c r="K356" s="8">
        <v>682</v>
      </c>
      <c r="L356" s="11" t="s">
        <v>55</v>
      </c>
      <c r="M356" s="13">
        <v>194</v>
      </c>
      <c r="N356" s="11" t="s">
        <v>30</v>
      </c>
    </row>
    <row r="357" spans="2:14" x14ac:dyDescent="0.35">
      <c r="B357">
        <v>774</v>
      </c>
      <c r="C357" t="str">
        <v>Caffe Mocha</v>
      </c>
      <c r="D357" s="5">
        <v>124</v>
      </c>
      <c r="E357" t="str">
        <v>Massachusetts</v>
      </c>
      <c r="K357" s="9">
        <v>225</v>
      </c>
      <c r="L357" s="12" t="s">
        <v>53</v>
      </c>
      <c r="M357" s="14">
        <v>169</v>
      </c>
      <c r="N357" s="12" t="s">
        <v>56</v>
      </c>
    </row>
    <row r="358" spans="2:14" x14ac:dyDescent="0.35">
      <c r="B358">
        <v>682</v>
      </c>
      <c r="C358" t="str">
        <v>Caffe Latte</v>
      </c>
      <c r="D358" s="5">
        <v>194</v>
      </c>
      <c r="E358" t="str">
        <v>Texas</v>
      </c>
      <c r="K358" s="8">
        <v>541</v>
      </c>
      <c r="L358" s="11" t="s">
        <v>53</v>
      </c>
      <c r="M358" s="13">
        <v>131</v>
      </c>
      <c r="N358" s="11" t="s">
        <v>59</v>
      </c>
    </row>
    <row r="359" spans="2:14" x14ac:dyDescent="0.35">
      <c r="B359">
        <v>225</v>
      </c>
      <c r="C359" t="str">
        <v>Caffe Mocha</v>
      </c>
      <c r="D359" s="5">
        <v>169</v>
      </c>
      <c r="E359" t="str">
        <v>Louisiana</v>
      </c>
      <c r="K359" s="9">
        <v>425</v>
      </c>
      <c r="L359" s="12" t="s">
        <v>53</v>
      </c>
      <c r="M359" s="14">
        <v>134</v>
      </c>
      <c r="N359" s="12" t="s">
        <v>67</v>
      </c>
    </row>
    <row r="360" spans="2:14" x14ac:dyDescent="0.35">
      <c r="B360">
        <v>541</v>
      </c>
      <c r="C360" t="str">
        <v>Caffe Mocha</v>
      </c>
      <c r="D360" s="5">
        <v>131</v>
      </c>
      <c r="E360" t="str">
        <v>Oregon</v>
      </c>
      <c r="K360" s="8">
        <v>203</v>
      </c>
      <c r="L360" s="11" t="s">
        <v>42</v>
      </c>
      <c r="M360" s="13">
        <v>132</v>
      </c>
      <c r="N360" s="11" t="s">
        <v>44</v>
      </c>
    </row>
    <row r="361" spans="2:14" x14ac:dyDescent="0.35">
      <c r="B361">
        <v>425</v>
      </c>
      <c r="C361" t="str">
        <v>Caffe Mocha</v>
      </c>
      <c r="D361" s="5">
        <v>134</v>
      </c>
      <c r="E361" t="str">
        <v>Washington</v>
      </c>
      <c r="K361" s="9">
        <v>435</v>
      </c>
      <c r="L361" s="12" t="s">
        <v>42</v>
      </c>
      <c r="M361" s="14">
        <v>141</v>
      </c>
      <c r="N361" s="12" t="s">
        <v>49</v>
      </c>
    </row>
    <row r="362" spans="2:14" x14ac:dyDescent="0.35">
      <c r="B362">
        <v>203</v>
      </c>
      <c r="C362" t="str">
        <v>Decaf Espresso</v>
      </c>
      <c r="D362" s="5">
        <v>132</v>
      </c>
      <c r="E362" t="str">
        <v>Connecticut</v>
      </c>
      <c r="K362" s="8">
        <v>318</v>
      </c>
      <c r="L362" s="11" t="s">
        <v>55</v>
      </c>
      <c r="M362" s="13">
        <v>157</v>
      </c>
      <c r="N362" s="11" t="s">
        <v>56</v>
      </c>
    </row>
    <row r="363" spans="2:14" x14ac:dyDescent="0.35">
      <c r="B363">
        <v>435</v>
      </c>
      <c r="C363" t="str">
        <v>Decaf Espresso</v>
      </c>
      <c r="D363" s="5">
        <v>141</v>
      </c>
      <c r="E363" t="str">
        <v>Utah</v>
      </c>
      <c r="K363" s="9">
        <v>503</v>
      </c>
      <c r="L363" s="12" t="s">
        <v>55</v>
      </c>
      <c r="M363" s="14">
        <v>132</v>
      </c>
      <c r="N363" s="12" t="s">
        <v>59</v>
      </c>
    </row>
    <row r="364" spans="2:14" x14ac:dyDescent="0.35">
      <c r="B364">
        <v>318</v>
      </c>
      <c r="C364" t="str">
        <v>Caffe Latte</v>
      </c>
      <c r="D364" s="5">
        <v>157</v>
      </c>
      <c r="E364" t="str">
        <v>Louisiana</v>
      </c>
      <c r="K364" s="8">
        <v>361</v>
      </c>
      <c r="L364" s="11" t="s">
        <v>55</v>
      </c>
      <c r="M364" s="13">
        <v>179</v>
      </c>
      <c r="N364" s="11" t="s">
        <v>30</v>
      </c>
    </row>
    <row r="365" spans="2:14" x14ac:dyDescent="0.35">
      <c r="B365">
        <v>503</v>
      </c>
      <c r="C365" t="str">
        <v>Caffe Latte</v>
      </c>
      <c r="D365" s="5">
        <v>132</v>
      </c>
      <c r="E365" t="str">
        <v>Oregon</v>
      </c>
      <c r="K365" s="9">
        <v>203</v>
      </c>
      <c r="L365" s="12" t="s">
        <v>42</v>
      </c>
      <c r="M365" s="14">
        <v>121</v>
      </c>
      <c r="N365" s="12" t="s">
        <v>44</v>
      </c>
    </row>
    <row r="366" spans="2:14" x14ac:dyDescent="0.35">
      <c r="B366">
        <v>361</v>
      </c>
      <c r="C366" t="str">
        <v>Caffe Latte</v>
      </c>
      <c r="D366" s="5">
        <v>179</v>
      </c>
      <c r="E366" t="str">
        <v>Texas</v>
      </c>
      <c r="K366" s="8">
        <v>435</v>
      </c>
      <c r="L366" s="11" t="s">
        <v>42</v>
      </c>
      <c r="M366" s="13">
        <v>131</v>
      </c>
      <c r="N366" s="11" t="s">
        <v>49</v>
      </c>
    </row>
    <row r="367" spans="2:14" x14ac:dyDescent="0.35">
      <c r="B367">
        <v>203</v>
      </c>
      <c r="C367" t="str">
        <v>Decaf Espresso</v>
      </c>
      <c r="D367" s="5">
        <v>121</v>
      </c>
      <c r="E367" t="str">
        <v>Connecticut</v>
      </c>
      <c r="K367" s="9">
        <v>203</v>
      </c>
      <c r="L367" s="12" t="s">
        <v>53</v>
      </c>
      <c r="M367" s="14">
        <v>140</v>
      </c>
      <c r="N367" s="12" t="s">
        <v>44</v>
      </c>
    </row>
    <row r="368" spans="2:14" x14ac:dyDescent="0.35">
      <c r="B368">
        <v>435</v>
      </c>
      <c r="C368" t="str">
        <v>Decaf Espresso</v>
      </c>
      <c r="D368" s="5">
        <v>131</v>
      </c>
      <c r="E368" t="str">
        <v>Utah</v>
      </c>
      <c r="K368" s="8">
        <v>603</v>
      </c>
      <c r="L368" s="11" t="s">
        <v>53</v>
      </c>
      <c r="M368" s="13">
        <v>126</v>
      </c>
      <c r="N368" s="11" t="s">
        <v>51</v>
      </c>
    </row>
    <row r="369" spans="2:14" x14ac:dyDescent="0.35">
      <c r="B369">
        <v>203</v>
      </c>
      <c r="C369" t="str">
        <v>Caffe Mocha</v>
      </c>
      <c r="D369" s="5">
        <v>140</v>
      </c>
      <c r="E369" t="str">
        <v>Connecticut</v>
      </c>
      <c r="K369" s="9">
        <v>503</v>
      </c>
      <c r="L369" s="12" t="s">
        <v>53</v>
      </c>
      <c r="M369" s="14">
        <v>135</v>
      </c>
      <c r="N369" s="12" t="s">
        <v>59</v>
      </c>
    </row>
    <row r="370" spans="2:14" x14ac:dyDescent="0.35">
      <c r="B370">
        <v>603</v>
      </c>
      <c r="C370" t="str">
        <v>Caffe Mocha</v>
      </c>
      <c r="D370" s="5">
        <v>126</v>
      </c>
      <c r="E370" t="str">
        <v>New Hampshire</v>
      </c>
      <c r="K370" s="8">
        <v>505</v>
      </c>
      <c r="L370" s="11" t="s">
        <v>42</v>
      </c>
      <c r="M370" s="13">
        <v>92</v>
      </c>
      <c r="N370" s="11" t="s">
        <v>101</v>
      </c>
    </row>
    <row r="371" spans="2:14" x14ac:dyDescent="0.35">
      <c r="B371">
        <v>503</v>
      </c>
      <c r="C371" t="str">
        <v>Caffe Mocha</v>
      </c>
      <c r="D371" s="5">
        <v>135</v>
      </c>
      <c r="E371" t="str">
        <v>Oregon</v>
      </c>
      <c r="K371" s="9">
        <v>702</v>
      </c>
      <c r="L371" s="12" t="s">
        <v>42</v>
      </c>
      <c r="M371" s="14">
        <v>58</v>
      </c>
      <c r="N371" s="12" t="s">
        <v>48</v>
      </c>
    </row>
    <row r="372" spans="2:14" x14ac:dyDescent="0.35">
      <c r="B372">
        <v>505</v>
      </c>
      <c r="C372" t="str">
        <v>Decaf Espresso</v>
      </c>
      <c r="D372" s="5">
        <v>92</v>
      </c>
      <c r="E372" t="str">
        <v>New Mexico</v>
      </c>
      <c r="K372" s="8">
        <v>603</v>
      </c>
      <c r="L372" s="11" t="s">
        <v>221</v>
      </c>
      <c r="M372" s="13">
        <v>56</v>
      </c>
      <c r="N372" s="11" t="s">
        <v>51</v>
      </c>
    </row>
    <row r="373" spans="2:14" x14ac:dyDescent="0.35">
      <c r="B373">
        <v>702</v>
      </c>
      <c r="C373" t="str">
        <v>Decaf Espresso</v>
      </c>
      <c r="D373" s="5">
        <v>58</v>
      </c>
      <c r="E373" t="str">
        <v>Nevada</v>
      </c>
      <c r="K373" s="9">
        <v>405</v>
      </c>
      <c r="L373" s="12" t="s">
        <v>53</v>
      </c>
      <c r="M373" s="14">
        <v>53</v>
      </c>
      <c r="N373" s="12" t="s">
        <v>47</v>
      </c>
    </row>
    <row r="374" spans="2:14" x14ac:dyDescent="0.35">
      <c r="B374">
        <v>603</v>
      </c>
      <c r="C374" t="str">
        <v>Regular Espresso</v>
      </c>
      <c r="D374" s="5">
        <v>56</v>
      </c>
      <c r="E374" t="str">
        <v>New Hampshire</v>
      </c>
      <c r="K374" s="9">
        <v>775</v>
      </c>
      <c r="L374" s="12" t="s">
        <v>42</v>
      </c>
      <c r="M374" s="14">
        <v>56</v>
      </c>
      <c r="N374" s="12" t="s">
        <v>48</v>
      </c>
    </row>
    <row r="375" spans="2:14" x14ac:dyDescent="0.35">
      <c r="B375">
        <v>405</v>
      </c>
      <c r="C375" t="str">
        <v>Caffe Mocha</v>
      </c>
      <c r="D375" s="5">
        <v>53</v>
      </c>
      <c r="E375" t="str">
        <v>Oklahoma</v>
      </c>
      <c r="K375" s="8">
        <v>505</v>
      </c>
      <c r="L375" s="11" t="s">
        <v>55</v>
      </c>
      <c r="M375" s="13">
        <v>76</v>
      </c>
      <c r="N375" s="11" t="s">
        <v>101</v>
      </c>
    </row>
    <row r="376" spans="2:14" x14ac:dyDescent="0.35">
      <c r="B376">
        <v>775</v>
      </c>
      <c r="C376" t="str">
        <v>Decaf Espresso</v>
      </c>
      <c r="D376" s="5">
        <v>56</v>
      </c>
      <c r="E376" t="str">
        <v>Nevada</v>
      </c>
      <c r="K376" s="9">
        <v>253</v>
      </c>
      <c r="L376" s="12" t="s">
        <v>55</v>
      </c>
      <c r="M376" s="14">
        <v>52</v>
      </c>
      <c r="N376" s="12" t="s">
        <v>67</v>
      </c>
    </row>
    <row r="377" spans="2:14" x14ac:dyDescent="0.35">
      <c r="B377">
        <v>505</v>
      </c>
      <c r="C377" t="str">
        <v>Caffe Latte</v>
      </c>
      <c r="D377" s="5">
        <v>76</v>
      </c>
      <c r="E377" t="str">
        <v>New Mexico</v>
      </c>
      <c r="K377" s="8">
        <v>505</v>
      </c>
      <c r="L377" s="11" t="s">
        <v>42</v>
      </c>
      <c r="M377" s="13">
        <v>89</v>
      </c>
      <c r="N377" s="11" t="s">
        <v>101</v>
      </c>
    </row>
    <row r="378" spans="2:14" x14ac:dyDescent="0.35">
      <c r="B378">
        <v>253</v>
      </c>
      <c r="C378" t="str">
        <v>Caffe Latte</v>
      </c>
      <c r="D378" s="5">
        <v>52</v>
      </c>
      <c r="E378" t="str">
        <v>Washington</v>
      </c>
      <c r="K378" s="8">
        <v>603</v>
      </c>
      <c r="L378" s="11" t="s">
        <v>221</v>
      </c>
      <c r="M378" s="13">
        <v>45</v>
      </c>
      <c r="N378" s="11" t="s">
        <v>51</v>
      </c>
    </row>
    <row r="379" spans="2:14" x14ac:dyDescent="0.35">
      <c r="B379">
        <v>505</v>
      </c>
      <c r="C379" t="str">
        <v>Decaf Espresso</v>
      </c>
      <c r="D379" s="5">
        <v>89</v>
      </c>
      <c r="E379" t="str">
        <v>New Mexico</v>
      </c>
      <c r="K379" s="9">
        <v>580</v>
      </c>
      <c r="L379" s="12" t="s">
        <v>53</v>
      </c>
      <c r="M379" s="14">
        <v>73</v>
      </c>
      <c r="N379" s="12" t="s">
        <v>47</v>
      </c>
    </row>
    <row r="380" spans="2:14" x14ac:dyDescent="0.35">
      <c r="B380">
        <v>603</v>
      </c>
      <c r="C380" t="str">
        <v>Regular Espresso</v>
      </c>
      <c r="D380" s="5">
        <v>45</v>
      </c>
      <c r="E380" t="str">
        <v>New Hampshire</v>
      </c>
      <c r="K380" s="8">
        <v>253</v>
      </c>
      <c r="L380" s="11" t="s">
        <v>55</v>
      </c>
      <c r="M380" s="13">
        <v>56</v>
      </c>
      <c r="N380" s="11" t="s">
        <v>67</v>
      </c>
    </row>
    <row r="381" spans="2:14" x14ac:dyDescent="0.35">
      <c r="B381">
        <v>580</v>
      </c>
      <c r="C381" t="str">
        <v>Caffe Mocha</v>
      </c>
      <c r="D381" s="5">
        <v>73</v>
      </c>
      <c r="E381" t="str">
        <v>Oklahoma</v>
      </c>
      <c r="K381" s="9">
        <v>505</v>
      </c>
      <c r="L381" s="12" t="s">
        <v>42</v>
      </c>
      <c r="M381" s="14">
        <v>98</v>
      </c>
      <c r="N381" s="12" t="s">
        <v>101</v>
      </c>
    </row>
    <row r="382" spans="2:14" x14ac:dyDescent="0.35">
      <c r="B382">
        <v>253</v>
      </c>
      <c r="C382" t="str">
        <v>Caffe Latte</v>
      </c>
      <c r="D382" s="5">
        <v>56</v>
      </c>
      <c r="E382" t="str">
        <v>Washington</v>
      </c>
      <c r="K382" s="8">
        <v>775</v>
      </c>
      <c r="L382" s="11" t="s">
        <v>42</v>
      </c>
      <c r="M382" s="13">
        <v>62</v>
      </c>
      <c r="N382" s="11" t="s">
        <v>48</v>
      </c>
    </row>
    <row r="383" spans="2:14" x14ac:dyDescent="0.35">
      <c r="B383">
        <v>505</v>
      </c>
      <c r="C383" t="str">
        <v>Decaf Espresso</v>
      </c>
      <c r="D383" s="5">
        <v>98</v>
      </c>
      <c r="E383" t="str">
        <v>New Mexico</v>
      </c>
      <c r="K383" s="9">
        <v>603</v>
      </c>
      <c r="L383" s="12" t="s">
        <v>221</v>
      </c>
      <c r="M383" s="14">
        <v>60</v>
      </c>
      <c r="N383" s="12" t="s">
        <v>51</v>
      </c>
    </row>
    <row r="384" spans="2:14" x14ac:dyDescent="0.35">
      <c r="B384">
        <v>775</v>
      </c>
      <c r="C384" t="str">
        <v>Decaf Espresso</v>
      </c>
      <c r="D384" s="5">
        <v>62</v>
      </c>
      <c r="E384" t="str">
        <v>Nevada</v>
      </c>
      <c r="K384" s="8">
        <v>580</v>
      </c>
      <c r="L384" s="11" t="s">
        <v>53</v>
      </c>
      <c r="M384" s="13">
        <v>56</v>
      </c>
      <c r="N384" s="11" t="s">
        <v>47</v>
      </c>
    </row>
    <row r="385" spans="2:14" x14ac:dyDescent="0.35">
      <c r="B385">
        <v>603</v>
      </c>
      <c r="C385" t="str">
        <v>Regular Espresso</v>
      </c>
      <c r="D385" s="5">
        <v>60</v>
      </c>
      <c r="E385" t="str">
        <v>New Hampshire</v>
      </c>
      <c r="K385" s="9">
        <v>702</v>
      </c>
      <c r="L385" s="12" t="s">
        <v>55</v>
      </c>
      <c r="M385" s="14">
        <v>46</v>
      </c>
      <c r="N385" s="12" t="s">
        <v>48</v>
      </c>
    </row>
    <row r="386" spans="2:14" x14ac:dyDescent="0.35">
      <c r="B386">
        <v>580</v>
      </c>
      <c r="C386" t="str">
        <v>Caffe Mocha</v>
      </c>
      <c r="D386" s="5">
        <v>56</v>
      </c>
      <c r="E386" t="str">
        <v>Oklahoma</v>
      </c>
      <c r="K386" s="8">
        <v>775</v>
      </c>
      <c r="L386" s="11" t="s">
        <v>42</v>
      </c>
      <c r="M386" s="13">
        <v>60</v>
      </c>
      <c r="N386" s="11" t="s">
        <v>48</v>
      </c>
    </row>
    <row r="387" spans="2:14" x14ac:dyDescent="0.35">
      <c r="B387">
        <v>702</v>
      </c>
      <c r="C387" t="str">
        <v>Caffe Latte</v>
      </c>
      <c r="D387" s="5">
        <v>46</v>
      </c>
      <c r="E387" t="str">
        <v>Nevada</v>
      </c>
      <c r="K387" s="9">
        <v>505</v>
      </c>
      <c r="L387" s="12" t="s">
        <v>55</v>
      </c>
      <c r="M387" s="14">
        <v>81</v>
      </c>
      <c r="N387" s="12" t="s">
        <v>101</v>
      </c>
    </row>
    <row r="388" spans="2:14" x14ac:dyDescent="0.35">
      <c r="B388">
        <v>775</v>
      </c>
      <c r="C388" t="str">
        <v>Decaf Espresso</v>
      </c>
      <c r="D388" s="5">
        <v>60</v>
      </c>
      <c r="E388" t="str">
        <v>Nevada</v>
      </c>
      <c r="K388" s="8">
        <v>425</v>
      </c>
      <c r="L388" s="11" t="s">
        <v>55</v>
      </c>
      <c r="M388" s="13">
        <v>55</v>
      </c>
      <c r="N388" s="11" t="s">
        <v>67</v>
      </c>
    </row>
    <row r="389" spans="2:14" x14ac:dyDescent="0.35">
      <c r="B389">
        <v>505</v>
      </c>
      <c r="C389" t="str">
        <v>Caffe Latte</v>
      </c>
      <c r="D389" s="5">
        <v>81</v>
      </c>
      <c r="E389" t="str">
        <v>New Mexico</v>
      </c>
      <c r="K389" s="9">
        <v>505</v>
      </c>
      <c r="L389" s="12" t="s">
        <v>42</v>
      </c>
      <c r="M389" s="14">
        <v>95</v>
      </c>
      <c r="N389" s="12" t="s">
        <v>101</v>
      </c>
    </row>
    <row r="390" spans="2:14" x14ac:dyDescent="0.35">
      <c r="B390">
        <v>425</v>
      </c>
      <c r="C390" t="str">
        <v>Caffe Latte</v>
      </c>
      <c r="D390" s="5">
        <v>55</v>
      </c>
      <c r="E390" t="str">
        <v>Washington</v>
      </c>
      <c r="K390" s="9">
        <v>603</v>
      </c>
      <c r="L390" s="12" t="s">
        <v>221</v>
      </c>
      <c r="M390" s="14">
        <v>48</v>
      </c>
      <c r="N390" s="12" t="s">
        <v>51</v>
      </c>
    </row>
    <row r="391" spans="2:14" x14ac:dyDescent="0.35">
      <c r="B391">
        <v>505</v>
      </c>
      <c r="C391" t="str">
        <v>Decaf Espresso</v>
      </c>
      <c r="D391" s="5">
        <v>95</v>
      </c>
      <c r="E391" t="str">
        <v>New Mexico</v>
      </c>
      <c r="K391" s="8">
        <v>580</v>
      </c>
      <c r="L391" s="11" t="s">
        <v>53</v>
      </c>
      <c r="M391" s="13">
        <v>78</v>
      </c>
      <c r="N391" s="11" t="s">
        <v>47</v>
      </c>
    </row>
    <row r="392" spans="2:14" x14ac:dyDescent="0.35">
      <c r="B392">
        <v>603</v>
      </c>
      <c r="C392" t="str">
        <v>Regular Espresso</v>
      </c>
      <c r="D392" s="5">
        <v>48</v>
      </c>
      <c r="E392" t="str">
        <v>New Hampshire</v>
      </c>
      <c r="K392" s="9">
        <v>206</v>
      </c>
      <c r="L392" s="12" t="s">
        <v>55</v>
      </c>
      <c r="M392" s="14">
        <v>60</v>
      </c>
      <c r="N392" s="12" t="s">
        <v>67</v>
      </c>
    </row>
    <row r="393" spans="2:14" x14ac:dyDescent="0.35">
      <c r="B393">
        <v>580</v>
      </c>
      <c r="C393" t="str">
        <v>Caffe Mocha</v>
      </c>
      <c r="D393" s="5">
        <v>78</v>
      </c>
      <c r="E393" t="str">
        <v>Oklahoma</v>
      </c>
      <c r="K393" s="8">
        <v>915</v>
      </c>
      <c r="L393" s="11" t="s">
        <v>42</v>
      </c>
      <c r="M393" s="13">
        <v>187</v>
      </c>
      <c r="N393" s="11" t="s">
        <v>30</v>
      </c>
    </row>
    <row r="394" spans="2:14" x14ac:dyDescent="0.35">
      <c r="B394">
        <v>206</v>
      </c>
      <c r="C394" t="str">
        <v>Caffe Latte</v>
      </c>
      <c r="D394" s="5">
        <v>60</v>
      </c>
      <c r="E394" t="str">
        <v>Washington</v>
      </c>
      <c r="K394" s="9">
        <v>660</v>
      </c>
      <c r="L394" s="12" t="s">
        <v>42</v>
      </c>
      <c r="M394" s="14">
        <v>79</v>
      </c>
      <c r="N394" s="12" t="s">
        <v>62</v>
      </c>
    </row>
    <row r="395" spans="2:14" x14ac:dyDescent="0.35">
      <c r="B395">
        <v>915</v>
      </c>
      <c r="C395" t="str">
        <v>Decaf Espresso</v>
      </c>
      <c r="D395" s="5">
        <v>187</v>
      </c>
      <c r="E395" t="str">
        <v>Texas</v>
      </c>
      <c r="K395" s="8">
        <v>405</v>
      </c>
      <c r="L395" s="11" t="s">
        <v>42</v>
      </c>
      <c r="M395" s="13">
        <v>205</v>
      </c>
      <c r="N395" s="11" t="s">
        <v>47</v>
      </c>
    </row>
    <row r="396" spans="2:14" x14ac:dyDescent="0.35">
      <c r="B396">
        <v>660</v>
      </c>
      <c r="C396" t="str">
        <v>Decaf Espresso</v>
      </c>
      <c r="D396" s="5">
        <v>79</v>
      </c>
      <c r="E396" t="str">
        <v>Missouri</v>
      </c>
      <c r="K396" s="9">
        <v>405</v>
      </c>
      <c r="L396" s="12" t="s">
        <v>55</v>
      </c>
      <c r="M396" s="14">
        <v>218</v>
      </c>
      <c r="N396" s="12" t="s">
        <v>47</v>
      </c>
    </row>
    <row r="397" spans="2:14" x14ac:dyDescent="0.35">
      <c r="B397">
        <v>405</v>
      </c>
      <c r="C397" t="str">
        <v>Decaf Espresso</v>
      </c>
      <c r="D397" s="5">
        <v>205</v>
      </c>
      <c r="E397" t="str">
        <v>Oklahoma</v>
      </c>
      <c r="K397" s="8">
        <v>419</v>
      </c>
      <c r="L397" s="11" t="s">
        <v>42</v>
      </c>
      <c r="M397" s="13">
        <v>124</v>
      </c>
      <c r="N397" s="11" t="s">
        <v>156</v>
      </c>
    </row>
    <row r="398" spans="2:14" x14ac:dyDescent="0.35">
      <c r="B398">
        <v>405</v>
      </c>
      <c r="C398" t="str">
        <v>Caffe Latte</v>
      </c>
      <c r="D398" s="5">
        <v>218</v>
      </c>
      <c r="E398" t="str">
        <v>Oklahoma</v>
      </c>
      <c r="K398" s="9">
        <v>206</v>
      </c>
      <c r="L398" s="12" t="s">
        <v>42</v>
      </c>
      <c r="M398" s="14">
        <v>164</v>
      </c>
      <c r="N398" s="12" t="s">
        <v>67</v>
      </c>
    </row>
    <row r="399" spans="2:14" x14ac:dyDescent="0.35">
      <c r="B399">
        <v>419</v>
      </c>
      <c r="C399" t="str">
        <v>Decaf Espresso</v>
      </c>
      <c r="D399" s="5">
        <v>124</v>
      </c>
      <c r="E399" t="str">
        <v>Ohio</v>
      </c>
      <c r="K399" s="8">
        <v>203</v>
      </c>
      <c r="L399" s="11" t="s">
        <v>53</v>
      </c>
      <c r="M399" s="13">
        <v>147</v>
      </c>
      <c r="N399" s="11" t="s">
        <v>44</v>
      </c>
    </row>
    <row r="400" spans="2:14" x14ac:dyDescent="0.35">
      <c r="B400">
        <v>206</v>
      </c>
      <c r="C400" t="str">
        <v>Decaf Espresso</v>
      </c>
      <c r="D400" s="5">
        <v>164</v>
      </c>
      <c r="E400" t="str">
        <v>Washington</v>
      </c>
      <c r="K400" s="9">
        <v>503</v>
      </c>
      <c r="L400" s="12" t="s">
        <v>53</v>
      </c>
      <c r="M400" s="14">
        <v>138</v>
      </c>
      <c r="N400" s="12" t="s">
        <v>59</v>
      </c>
    </row>
    <row r="401" spans="2:14" x14ac:dyDescent="0.35">
      <c r="B401">
        <v>203</v>
      </c>
      <c r="C401" t="str">
        <v>Caffe Mocha</v>
      </c>
      <c r="D401" s="5">
        <v>147</v>
      </c>
      <c r="E401" t="str">
        <v>Connecticut</v>
      </c>
      <c r="K401" s="8">
        <v>740</v>
      </c>
      <c r="L401" s="11" t="s">
        <v>42</v>
      </c>
      <c r="M401" s="13">
        <v>103</v>
      </c>
      <c r="N401" s="11" t="s">
        <v>156</v>
      </c>
    </row>
    <row r="402" spans="2:14" x14ac:dyDescent="0.35">
      <c r="B402">
        <v>503</v>
      </c>
      <c r="C402" t="str">
        <v>Caffe Mocha</v>
      </c>
      <c r="D402" s="5">
        <v>138</v>
      </c>
      <c r="E402" t="str">
        <v>Oregon</v>
      </c>
      <c r="K402" s="9">
        <v>509</v>
      </c>
      <c r="L402" s="12" t="s">
        <v>53</v>
      </c>
      <c r="M402" s="14">
        <v>145</v>
      </c>
      <c r="N402" s="12" t="s">
        <v>67</v>
      </c>
    </row>
    <row r="403" spans="2:14" x14ac:dyDescent="0.35">
      <c r="B403">
        <v>740</v>
      </c>
      <c r="C403" t="str">
        <v>Decaf Espresso</v>
      </c>
      <c r="D403" s="5">
        <v>103</v>
      </c>
      <c r="E403" t="str">
        <v>Ohio</v>
      </c>
      <c r="K403" s="8">
        <v>432</v>
      </c>
      <c r="L403" s="11" t="s">
        <v>42</v>
      </c>
      <c r="M403" s="13">
        <v>199</v>
      </c>
      <c r="N403" s="11" t="s">
        <v>30</v>
      </c>
    </row>
    <row r="404" spans="2:14" x14ac:dyDescent="0.35">
      <c r="B404">
        <v>509</v>
      </c>
      <c r="C404" t="str">
        <v>Caffe Mocha</v>
      </c>
      <c r="D404" s="5">
        <v>145</v>
      </c>
      <c r="E404" t="str">
        <v>Washington</v>
      </c>
      <c r="K404" s="9">
        <v>417</v>
      </c>
      <c r="L404" s="12" t="s">
        <v>42</v>
      </c>
      <c r="M404" s="14">
        <v>84</v>
      </c>
      <c r="N404" s="12" t="s">
        <v>62</v>
      </c>
    </row>
    <row r="405" spans="2:14" x14ac:dyDescent="0.35">
      <c r="B405">
        <v>432</v>
      </c>
      <c r="C405" t="str">
        <v>Decaf Espresso</v>
      </c>
      <c r="D405" s="5">
        <v>199</v>
      </c>
      <c r="E405" t="str">
        <v>Texas</v>
      </c>
      <c r="K405" s="8">
        <v>405</v>
      </c>
      <c r="L405" s="11" t="s">
        <v>42</v>
      </c>
      <c r="M405" s="13">
        <v>218</v>
      </c>
      <c r="N405" s="11" t="s">
        <v>47</v>
      </c>
    </row>
    <row r="406" spans="2:14" x14ac:dyDescent="0.35">
      <c r="B406">
        <v>417</v>
      </c>
      <c r="C406" t="str">
        <v>Decaf Espresso</v>
      </c>
      <c r="D406" s="5">
        <v>84</v>
      </c>
      <c r="E406" t="str">
        <v>Missouri</v>
      </c>
      <c r="K406" s="9">
        <v>405</v>
      </c>
      <c r="L406" s="12" t="s">
        <v>55</v>
      </c>
      <c r="M406" s="14">
        <v>232</v>
      </c>
      <c r="N406" s="12" t="s">
        <v>47</v>
      </c>
    </row>
    <row r="407" spans="2:14" x14ac:dyDescent="0.35">
      <c r="B407">
        <v>405</v>
      </c>
      <c r="C407" t="str">
        <v>Decaf Espresso</v>
      </c>
      <c r="D407" s="5">
        <v>218</v>
      </c>
      <c r="E407" t="str">
        <v>Oklahoma</v>
      </c>
      <c r="K407" s="8">
        <v>937</v>
      </c>
      <c r="L407" s="11" t="s">
        <v>42</v>
      </c>
      <c r="M407" s="13">
        <v>132</v>
      </c>
      <c r="N407" s="11" t="s">
        <v>156</v>
      </c>
    </row>
    <row r="408" spans="2:14" x14ac:dyDescent="0.35">
      <c r="B408">
        <v>405</v>
      </c>
      <c r="C408" t="str">
        <v>Caffe Latte</v>
      </c>
      <c r="D408" s="5">
        <v>232</v>
      </c>
      <c r="E408" t="str">
        <v>Oklahoma</v>
      </c>
      <c r="K408" s="9">
        <v>425</v>
      </c>
      <c r="L408" s="12" t="s">
        <v>42</v>
      </c>
      <c r="M408" s="14">
        <v>175</v>
      </c>
      <c r="N408" s="12" t="s">
        <v>67</v>
      </c>
    </row>
    <row r="409" spans="2:14" x14ac:dyDescent="0.35">
      <c r="B409">
        <v>937</v>
      </c>
      <c r="C409" t="str">
        <v>Decaf Espresso</v>
      </c>
      <c r="D409" s="5">
        <v>132</v>
      </c>
      <c r="E409" t="str">
        <v>Ohio</v>
      </c>
      <c r="K409" s="8">
        <v>475</v>
      </c>
      <c r="L409" s="11" t="s">
        <v>53</v>
      </c>
      <c r="M409" s="13">
        <v>157</v>
      </c>
      <c r="N409" s="11" t="s">
        <v>44</v>
      </c>
    </row>
    <row r="410" spans="2:14" x14ac:dyDescent="0.35">
      <c r="B410">
        <v>425</v>
      </c>
      <c r="C410" t="str">
        <v>Decaf Espresso</v>
      </c>
      <c r="D410" s="5">
        <v>175</v>
      </c>
      <c r="E410" t="str">
        <v>Washington</v>
      </c>
      <c r="K410" s="9">
        <v>541</v>
      </c>
      <c r="L410" s="12" t="s">
        <v>53</v>
      </c>
      <c r="M410" s="14">
        <v>147</v>
      </c>
      <c r="N410" s="12" t="s">
        <v>59</v>
      </c>
    </row>
    <row r="411" spans="2:14" x14ac:dyDescent="0.35">
      <c r="B411">
        <v>475</v>
      </c>
      <c r="C411" t="str">
        <v>Caffe Mocha</v>
      </c>
      <c r="D411" s="5">
        <v>157</v>
      </c>
      <c r="E411" t="str">
        <v>Connecticut</v>
      </c>
      <c r="K411" s="8">
        <v>419</v>
      </c>
      <c r="L411" s="11" t="s">
        <v>42</v>
      </c>
      <c r="M411" s="13">
        <v>110</v>
      </c>
      <c r="N411" s="11" t="s">
        <v>156</v>
      </c>
    </row>
    <row r="412" spans="2:14" x14ac:dyDescent="0.35">
      <c r="B412">
        <v>541</v>
      </c>
      <c r="C412" t="str">
        <v>Caffe Mocha</v>
      </c>
      <c r="D412" s="5">
        <v>147</v>
      </c>
      <c r="E412" t="str">
        <v>Oregon</v>
      </c>
      <c r="K412" s="9">
        <v>509</v>
      </c>
      <c r="L412" s="12" t="s">
        <v>53</v>
      </c>
      <c r="M412" s="14">
        <v>155</v>
      </c>
      <c r="N412" s="12" t="s">
        <v>67</v>
      </c>
    </row>
    <row r="413" spans="2:14" x14ac:dyDescent="0.35">
      <c r="B413">
        <v>419</v>
      </c>
      <c r="C413" t="str">
        <v>Decaf Espresso</v>
      </c>
      <c r="D413" s="5">
        <v>110</v>
      </c>
      <c r="E413" t="str">
        <v>Ohio</v>
      </c>
      <c r="K413" s="8">
        <v>210</v>
      </c>
      <c r="L413" s="11" t="s">
        <v>53</v>
      </c>
      <c r="M413" s="13">
        <v>302</v>
      </c>
      <c r="N413" s="11" t="s">
        <v>30</v>
      </c>
    </row>
    <row r="414" spans="2:14" x14ac:dyDescent="0.35">
      <c r="B414">
        <v>509</v>
      </c>
      <c r="C414" t="str">
        <v>Caffe Mocha</v>
      </c>
      <c r="D414" s="5">
        <v>155</v>
      </c>
      <c r="E414" t="str">
        <v>Washington</v>
      </c>
      <c r="K414" s="9">
        <v>505</v>
      </c>
      <c r="L414" s="12" t="s">
        <v>55</v>
      </c>
      <c r="M414" s="14">
        <v>56</v>
      </c>
      <c r="N414" s="12" t="s">
        <v>101</v>
      </c>
    </row>
    <row r="415" spans="2:14" x14ac:dyDescent="0.35">
      <c r="B415">
        <v>210</v>
      </c>
      <c r="C415" t="str">
        <v>Caffe Mocha</v>
      </c>
      <c r="D415" s="5">
        <v>302</v>
      </c>
      <c r="E415" t="str">
        <v>Texas</v>
      </c>
      <c r="K415" s="8">
        <v>817</v>
      </c>
      <c r="L415" s="11" t="s">
        <v>55</v>
      </c>
      <c r="M415" s="13">
        <v>189</v>
      </c>
      <c r="N415" s="11" t="s">
        <v>30</v>
      </c>
    </row>
    <row r="416" spans="2:14" x14ac:dyDescent="0.35">
      <c r="B416">
        <v>505</v>
      </c>
      <c r="C416" t="str">
        <v>Caffe Latte</v>
      </c>
      <c r="D416" s="5">
        <v>56</v>
      </c>
      <c r="E416" t="str">
        <v>New Mexico</v>
      </c>
      <c r="K416" s="9">
        <v>409</v>
      </c>
      <c r="L416" s="12" t="s">
        <v>53</v>
      </c>
      <c r="M416" s="14">
        <v>290</v>
      </c>
      <c r="N416" s="12" t="s">
        <v>30</v>
      </c>
    </row>
    <row r="417" spans="2:14" x14ac:dyDescent="0.35">
      <c r="B417">
        <v>817</v>
      </c>
      <c r="C417" t="str">
        <v>Caffe Latte</v>
      </c>
      <c r="D417" s="5">
        <v>189</v>
      </c>
      <c r="E417" t="str">
        <v>Texas</v>
      </c>
      <c r="K417" s="8">
        <v>918</v>
      </c>
      <c r="L417" s="11" t="s">
        <v>42</v>
      </c>
      <c r="M417" s="13">
        <v>197</v>
      </c>
      <c r="N417" s="11" t="s">
        <v>47</v>
      </c>
    </row>
    <row r="418" spans="2:14" x14ac:dyDescent="0.35">
      <c r="B418">
        <v>409</v>
      </c>
      <c r="C418" t="str">
        <v>Caffe Mocha</v>
      </c>
      <c r="D418" s="5">
        <v>290</v>
      </c>
      <c r="E418" t="str">
        <v>Texas</v>
      </c>
      <c r="K418" s="9">
        <v>918</v>
      </c>
      <c r="L418" s="12" t="s">
        <v>55</v>
      </c>
      <c r="M418" s="14">
        <v>245</v>
      </c>
      <c r="N418" s="12" t="s">
        <v>47</v>
      </c>
    </row>
    <row r="419" spans="2:14" x14ac:dyDescent="0.35">
      <c r="B419">
        <v>918</v>
      </c>
      <c r="C419" t="str">
        <v>Decaf Espresso</v>
      </c>
      <c r="D419" s="5">
        <v>197</v>
      </c>
      <c r="E419" t="str">
        <v>Oklahoma</v>
      </c>
      <c r="K419" s="8">
        <v>972</v>
      </c>
      <c r="L419" s="11" t="s">
        <v>53</v>
      </c>
      <c r="M419" s="13">
        <v>302</v>
      </c>
      <c r="N419" s="11" t="s">
        <v>30</v>
      </c>
    </row>
    <row r="420" spans="2:14" x14ac:dyDescent="0.35">
      <c r="B420">
        <v>918</v>
      </c>
      <c r="C420" t="str">
        <v>Caffe Latte</v>
      </c>
      <c r="D420" s="5">
        <v>245</v>
      </c>
      <c r="E420" t="str">
        <v>Oklahoma</v>
      </c>
      <c r="K420" s="9">
        <v>405</v>
      </c>
      <c r="L420" s="12" t="s">
        <v>42</v>
      </c>
      <c r="M420" s="14">
        <v>221</v>
      </c>
      <c r="N420" s="12" t="s">
        <v>47</v>
      </c>
    </row>
    <row r="421" spans="2:14" x14ac:dyDescent="0.35">
      <c r="B421">
        <v>972</v>
      </c>
      <c r="C421" t="str">
        <v>Caffe Mocha</v>
      </c>
      <c r="D421" s="5">
        <v>302</v>
      </c>
      <c r="E421" t="str">
        <v>Texas</v>
      </c>
      <c r="K421" s="8">
        <v>505</v>
      </c>
      <c r="L421" s="11" t="s">
        <v>55</v>
      </c>
      <c r="M421" s="13">
        <v>45</v>
      </c>
      <c r="N421" s="11" t="s">
        <v>101</v>
      </c>
    </row>
    <row r="422" spans="2:14" x14ac:dyDescent="0.35">
      <c r="B422">
        <v>405</v>
      </c>
      <c r="C422" t="str">
        <v>Decaf Espresso</v>
      </c>
      <c r="D422" s="5">
        <v>221</v>
      </c>
      <c r="E422" t="str">
        <v>Oklahoma</v>
      </c>
      <c r="K422" s="9">
        <v>918</v>
      </c>
      <c r="L422" s="12" t="s">
        <v>55</v>
      </c>
      <c r="M422" s="14">
        <v>320</v>
      </c>
      <c r="N422" s="12" t="s">
        <v>47</v>
      </c>
    </row>
    <row r="423" spans="2:14" x14ac:dyDescent="0.35">
      <c r="B423">
        <v>505</v>
      </c>
      <c r="C423" t="str">
        <v>Caffe Latte</v>
      </c>
      <c r="D423" s="5">
        <v>45</v>
      </c>
      <c r="E423" t="str">
        <v>New Mexico</v>
      </c>
      <c r="K423" s="8">
        <v>817</v>
      </c>
      <c r="L423" s="11" t="s">
        <v>53</v>
      </c>
      <c r="M423" s="13">
        <v>322</v>
      </c>
      <c r="N423" s="11" t="s">
        <v>30</v>
      </c>
    </row>
    <row r="424" spans="2:14" x14ac:dyDescent="0.35">
      <c r="B424">
        <v>918</v>
      </c>
      <c r="C424" t="str">
        <v>Caffe Latte</v>
      </c>
      <c r="D424" s="5">
        <v>320</v>
      </c>
      <c r="E424" t="str">
        <v>Oklahoma</v>
      </c>
      <c r="K424" s="9">
        <v>505</v>
      </c>
      <c r="L424" s="12" t="s">
        <v>55</v>
      </c>
      <c r="M424" s="14">
        <v>60</v>
      </c>
      <c r="N424" s="12" t="s">
        <v>101</v>
      </c>
    </row>
    <row r="425" spans="2:14" x14ac:dyDescent="0.35">
      <c r="B425">
        <v>817</v>
      </c>
      <c r="C425" t="str">
        <v>Caffe Mocha</v>
      </c>
      <c r="D425" s="5">
        <v>322</v>
      </c>
      <c r="E425" t="str">
        <v>Texas</v>
      </c>
      <c r="K425" s="8">
        <v>806</v>
      </c>
      <c r="L425" s="11" t="s">
        <v>55</v>
      </c>
      <c r="M425" s="13">
        <v>201</v>
      </c>
      <c r="N425" s="11" t="s">
        <v>30</v>
      </c>
    </row>
    <row r="426" spans="2:14" x14ac:dyDescent="0.35">
      <c r="B426">
        <v>505</v>
      </c>
      <c r="C426" t="str">
        <v>Caffe Latte</v>
      </c>
      <c r="D426" s="5">
        <v>60</v>
      </c>
      <c r="E426" t="str">
        <v>New Mexico</v>
      </c>
      <c r="K426" s="9">
        <v>915</v>
      </c>
      <c r="L426" s="12" t="s">
        <v>53</v>
      </c>
      <c r="M426" s="14">
        <v>309</v>
      </c>
      <c r="N426" s="12" t="s">
        <v>30</v>
      </c>
    </row>
    <row r="427" spans="2:14" x14ac:dyDescent="0.35">
      <c r="B427">
        <v>806</v>
      </c>
      <c r="C427" t="str">
        <v>Caffe Latte</v>
      </c>
      <c r="D427" s="5">
        <v>201</v>
      </c>
      <c r="E427" t="str">
        <v>Texas</v>
      </c>
      <c r="K427" s="8">
        <v>580</v>
      </c>
      <c r="L427" s="11" t="s">
        <v>42</v>
      </c>
      <c r="M427" s="13">
        <v>210</v>
      </c>
      <c r="N427" s="11" t="s">
        <v>47</v>
      </c>
    </row>
    <row r="428" spans="2:14" x14ac:dyDescent="0.35">
      <c r="B428">
        <v>915</v>
      </c>
      <c r="C428" t="str">
        <v>Caffe Mocha</v>
      </c>
      <c r="D428" s="5">
        <v>309</v>
      </c>
      <c r="E428" t="str">
        <v>Texas</v>
      </c>
      <c r="K428" s="9">
        <v>405</v>
      </c>
      <c r="L428" s="12" t="s">
        <v>55</v>
      </c>
      <c r="M428" s="14">
        <v>261</v>
      </c>
      <c r="N428" s="12" t="s">
        <v>47</v>
      </c>
    </row>
    <row r="429" spans="2:14" x14ac:dyDescent="0.35">
      <c r="B429">
        <v>580</v>
      </c>
      <c r="C429" t="str">
        <v>Decaf Espresso</v>
      </c>
      <c r="D429" s="5">
        <v>210</v>
      </c>
      <c r="E429" t="str">
        <v>Oklahoma</v>
      </c>
      <c r="K429" s="8">
        <v>254</v>
      </c>
      <c r="L429" s="11" t="s">
        <v>53</v>
      </c>
      <c r="M429" s="13">
        <v>322</v>
      </c>
      <c r="N429" s="11" t="s">
        <v>30</v>
      </c>
    </row>
    <row r="430" spans="2:14" x14ac:dyDescent="0.35">
      <c r="B430">
        <v>405</v>
      </c>
      <c r="C430" t="str">
        <v>Caffe Latte</v>
      </c>
      <c r="D430" s="5">
        <v>261</v>
      </c>
      <c r="E430" t="str">
        <v>Oklahoma</v>
      </c>
      <c r="K430" s="9">
        <v>918</v>
      </c>
      <c r="L430" s="12" t="s">
        <v>42</v>
      </c>
      <c r="M430" s="14">
        <v>236</v>
      </c>
      <c r="N430" s="12" t="s">
        <v>47</v>
      </c>
    </row>
    <row r="431" spans="2:14" x14ac:dyDescent="0.35">
      <c r="B431">
        <v>254</v>
      </c>
      <c r="C431" t="str">
        <v>Caffe Mocha</v>
      </c>
      <c r="D431" s="5">
        <v>322</v>
      </c>
      <c r="E431" t="str">
        <v>Texas</v>
      </c>
      <c r="K431" s="8">
        <v>505</v>
      </c>
      <c r="L431" s="11" t="s">
        <v>55</v>
      </c>
      <c r="M431" s="13">
        <v>48</v>
      </c>
      <c r="N431" s="11" t="s">
        <v>101</v>
      </c>
    </row>
    <row r="432" spans="2:14" x14ac:dyDescent="0.35">
      <c r="B432">
        <v>918</v>
      </c>
      <c r="C432" t="str">
        <v>Decaf Espresso</v>
      </c>
      <c r="D432" s="5">
        <v>236</v>
      </c>
      <c r="E432" t="str">
        <v>Oklahoma</v>
      </c>
      <c r="K432" s="9">
        <v>918</v>
      </c>
      <c r="L432" s="12" t="s">
        <v>55</v>
      </c>
      <c r="M432" s="14">
        <v>341</v>
      </c>
      <c r="N432" s="12" t="s">
        <v>47</v>
      </c>
    </row>
    <row r="433" spans="2:14" x14ac:dyDescent="0.35">
      <c r="B433">
        <v>505</v>
      </c>
      <c r="C433" t="str">
        <v>Caffe Latte</v>
      </c>
      <c r="D433" s="5">
        <v>48</v>
      </c>
      <c r="E433" t="str">
        <v>New Mexico</v>
      </c>
      <c r="K433" s="8">
        <v>203</v>
      </c>
      <c r="L433" s="11" t="s">
        <v>53</v>
      </c>
      <c r="M433" s="13">
        <v>144</v>
      </c>
      <c r="N433" s="11" t="s">
        <v>44</v>
      </c>
    </row>
    <row r="434" spans="2:14" x14ac:dyDescent="0.35">
      <c r="B434">
        <v>918</v>
      </c>
      <c r="C434" t="str">
        <v>Caffe Latte</v>
      </c>
      <c r="D434" s="5">
        <v>341</v>
      </c>
      <c r="E434" t="str">
        <v>Oklahoma</v>
      </c>
      <c r="K434" s="9">
        <v>959</v>
      </c>
      <c r="L434" s="12" t="s">
        <v>53</v>
      </c>
      <c r="M434" s="14">
        <v>153</v>
      </c>
      <c r="N434" s="12" t="s">
        <v>44</v>
      </c>
    </row>
    <row r="435" spans="2:14" x14ac:dyDescent="0.35">
      <c r="B435">
        <v>203</v>
      </c>
      <c r="C435" t="str">
        <v>Caffe Mocha</v>
      </c>
      <c r="D435" s="5">
        <v>144</v>
      </c>
      <c r="E435" t="str">
        <v>Connecticut</v>
      </c>
      <c r="K435" s="8">
        <v>239</v>
      </c>
      <c r="L435" s="11" t="s">
        <v>42</v>
      </c>
      <c r="M435" s="13">
        <v>202</v>
      </c>
      <c r="N435" s="11" t="s">
        <v>34</v>
      </c>
    </row>
    <row r="436" spans="2:14" x14ac:dyDescent="0.35">
      <c r="B436">
        <v>959</v>
      </c>
      <c r="C436" t="str">
        <v>Caffe Mocha</v>
      </c>
      <c r="D436" s="5">
        <v>153</v>
      </c>
      <c r="E436" t="str">
        <v>Connecticut</v>
      </c>
      <c r="K436" s="9">
        <v>239</v>
      </c>
      <c r="L436" s="12" t="s">
        <v>53</v>
      </c>
      <c r="M436" s="14">
        <v>230</v>
      </c>
      <c r="N436" s="12" t="s">
        <v>34</v>
      </c>
    </row>
    <row r="437" spans="2:14" x14ac:dyDescent="0.35">
      <c r="B437">
        <v>239</v>
      </c>
      <c r="C437" t="str">
        <v>Decaf Espresso</v>
      </c>
      <c r="D437" s="5">
        <v>202</v>
      </c>
      <c r="E437" t="str">
        <v>Florida</v>
      </c>
      <c r="K437" s="8">
        <v>845</v>
      </c>
      <c r="L437" s="11" t="s">
        <v>53</v>
      </c>
      <c r="M437" s="13">
        <v>69</v>
      </c>
      <c r="N437" s="11" t="s">
        <v>277</v>
      </c>
    </row>
    <row r="438" spans="2:14" x14ac:dyDescent="0.35">
      <c r="B438">
        <v>239</v>
      </c>
      <c r="C438" t="str">
        <v>Caffe Mocha</v>
      </c>
      <c r="D438" s="5">
        <v>230</v>
      </c>
      <c r="E438" t="str">
        <v>Florida</v>
      </c>
      <c r="K438" s="9">
        <v>781</v>
      </c>
      <c r="L438" s="12" t="s">
        <v>221</v>
      </c>
      <c r="M438" s="14">
        <v>322</v>
      </c>
      <c r="N438" s="12" t="s">
        <v>76</v>
      </c>
    </row>
    <row r="439" spans="2:14" x14ac:dyDescent="0.35">
      <c r="B439">
        <v>845</v>
      </c>
      <c r="C439" t="str">
        <v>Caffe Mocha</v>
      </c>
      <c r="D439" s="5">
        <v>69</v>
      </c>
      <c r="E439" t="str">
        <v>New York</v>
      </c>
      <c r="K439" s="8">
        <v>718</v>
      </c>
      <c r="L439" s="11" t="s">
        <v>221</v>
      </c>
      <c r="M439" s="13">
        <v>765</v>
      </c>
      <c r="N439" s="11" t="s">
        <v>277</v>
      </c>
    </row>
    <row r="440" spans="2:14" x14ac:dyDescent="0.35">
      <c r="B440">
        <v>781</v>
      </c>
      <c r="C440" t="str">
        <v>Regular Espresso</v>
      </c>
      <c r="D440" s="5">
        <v>322</v>
      </c>
      <c r="E440" t="str">
        <v>Massachusetts</v>
      </c>
      <c r="K440" s="9">
        <v>561</v>
      </c>
      <c r="L440" s="12" t="s">
        <v>42</v>
      </c>
      <c r="M440" s="14">
        <v>180</v>
      </c>
      <c r="N440" s="12" t="s">
        <v>34</v>
      </c>
    </row>
    <row r="441" spans="2:14" x14ac:dyDescent="0.35">
      <c r="B441">
        <v>718</v>
      </c>
      <c r="C441" t="str">
        <v>Regular Espresso</v>
      </c>
      <c r="D441" s="5">
        <v>765</v>
      </c>
      <c r="E441" t="str">
        <v>New York</v>
      </c>
      <c r="K441" s="8">
        <v>754</v>
      </c>
      <c r="L441" s="11" t="s">
        <v>53</v>
      </c>
      <c r="M441" s="13">
        <v>224</v>
      </c>
      <c r="N441" s="11" t="s">
        <v>34</v>
      </c>
    </row>
    <row r="442" spans="2:14" x14ac:dyDescent="0.35">
      <c r="B442">
        <v>561</v>
      </c>
      <c r="C442" t="str">
        <v>Decaf Espresso</v>
      </c>
      <c r="D442" s="5">
        <v>180</v>
      </c>
      <c r="E442" t="str">
        <v>Florida</v>
      </c>
      <c r="K442" s="9">
        <v>347</v>
      </c>
      <c r="L442" s="12" t="s">
        <v>53</v>
      </c>
      <c r="M442" s="14">
        <v>61</v>
      </c>
      <c r="N442" s="12" t="s">
        <v>277</v>
      </c>
    </row>
    <row r="443" spans="2:14" x14ac:dyDescent="0.35">
      <c r="B443">
        <v>754</v>
      </c>
      <c r="C443" t="str">
        <v>Caffe Mocha</v>
      </c>
      <c r="D443" s="5">
        <v>224</v>
      </c>
      <c r="E443" t="str">
        <v>Florida</v>
      </c>
      <c r="K443" s="8">
        <v>508</v>
      </c>
      <c r="L443" s="11" t="s">
        <v>221</v>
      </c>
      <c r="M443" s="13">
        <v>363</v>
      </c>
      <c r="N443" s="11" t="s">
        <v>76</v>
      </c>
    </row>
    <row r="444" spans="2:14" x14ac:dyDescent="0.35">
      <c r="B444">
        <v>347</v>
      </c>
      <c r="C444" t="str">
        <v>Caffe Mocha</v>
      </c>
      <c r="D444" s="5">
        <v>61</v>
      </c>
      <c r="E444" t="str">
        <v>New York</v>
      </c>
      <c r="K444" s="9">
        <v>646</v>
      </c>
      <c r="L444" s="12" t="s">
        <v>221</v>
      </c>
      <c r="M444" s="14">
        <v>675</v>
      </c>
      <c r="N444" s="12" t="s">
        <v>277</v>
      </c>
    </row>
    <row r="445" spans="2:14" x14ac:dyDescent="0.35">
      <c r="B445">
        <v>508</v>
      </c>
      <c r="C445" t="str">
        <v>Regular Espresso</v>
      </c>
      <c r="D445" s="5">
        <v>363</v>
      </c>
      <c r="E445" t="str">
        <v>Massachusetts</v>
      </c>
      <c r="K445" s="8">
        <v>407</v>
      </c>
      <c r="L445" s="11" t="s">
        <v>42</v>
      </c>
      <c r="M445" s="13">
        <v>195</v>
      </c>
      <c r="N445" s="11" t="s">
        <v>34</v>
      </c>
    </row>
    <row r="446" spans="2:14" x14ac:dyDescent="0.35">
      <c r="B446">
        <v>646</v>
      </c>
      <c r="C446" t="str">
        <v>Regular Espresso</v>
      </c>
      <c r="D446" s="5">
        <v>675</v>
      </c>
      <c r="E446" t="str">
        <v>New York</v>
      </c>
      <c r="K446" s="9">
        <v>305</v>
      </c>
      <c r="L446" s="12" t="s">
        <v>53</v>
      </c>
      <c r="M446" s="14">
        <v>250</v>
      </c>
      <c r="N446" s="12" t="s">
        <v>34</v>
      </c>
    </row>
    <row r="447" spans="2:14" x14ac:dyDescent="0.35">
      <c r="B447">
        <v>407</v>
      </c>
      <c r="C447" t="str">
        <v>Decaf Espresso</v>
      </c>
      <c r="D447" s="5">
        <v>195</v>
      </c>
      <c r="E447" t="str">
        <v>Florida</v>
      </c>
      <c r="K447" s="8">
        <v>212</v>
      </c>
      <c r="L447" s="11" t="s">
        <v>53</v>
      </c>
      <c r="M447" s="13">
        <v>66</v>
      </c>
      <c r="N447" s="11" t="s">
        <v>277</v>
      </c>
    </row>
    <row r="448" spans="2:14" x14ac:dyDescent="0.35">
      <c r="B448">
        <v>305</v>
      </c>
      <c r="C448" t="str">
        <v>Caffe Mocha</v>
      </c>
      <c r="D448" s="5">
        <v>250</v>
      </c>
      <c r="E448" t="str">
        <v>Florida</v>
      </c>
      <c r="K448" s="9">
        <v>351</v>
      </c>
      <c r="L448" s="12" t="s">
        <v>221</v>
      </c>
      <c r="M448" s="14">
        <v>306</v>
      </c>
      <c r="N448" s="12" t="s">
        <v>76</v>
      </c>
    </row>
    <row r="449" spans="2:14" x14ac:dyDescent="0.35">
      <c r="B449">
        <v>212</v>
      </c>
      <c r="C449" t="str">
        <v>Caffe Mocha</v>
      </c>
      <c r="D449" s="5">
        <v>66</v>
      </c>
      <c r="E449" t="str">
        <v>New York</v>
      </c>
      <c r="K449" s="8">
        <v>718</v>
      </c>
      <c r="L449" s="11" t="s">
        <v>221</v>
      </c>
      <c r="M449" s="13">
        <v>657</v>
      </c>
      <c r="N449" s="11" t="s">
        <v>277</v>
      </c>
    </row>
    <row r="450" spans="2:14" x14ac:dyDescent="0.35">
      <c r="B450">
        <v>351</v>
      </c>
      <c r="C450" t="str">
        <v>Regular Espresso</v>
      </c>
      <c r="D450" s="5">
        <v>306</v>
      </c>
      <c r="E450" t="str">
        <v>Massachusetts</v>
      </c>
      <c r="K450" s="9">
        <v>321</v>
      </c>
      <c r="L450" s="12" t="s">
        <v>42</v>
      </c>
      <c r="M450" s="14">
        <v>215</v>
      </c>
      <c r="N450" s="12" t="s">
        <v>34</v>
      </c>
    </row>
    <row r="451" spans="2:14" x14ac:dyDescent="0.35">
      <c r="B451">
        <v>718</v>
      </c>
      <c r="C451" t="str">
        <v>Regular Espresso</v>
      </c>
      <c r="D451" s="5">
        <v>657</v>
      </c>
      <c r="E451" t="str">
        <v>New York</v>
      </c>
      <c r="K451" s="8">
        <v>727</v>
      </c>
      <c r="L451" s="11" t="s">
        <v>53</v>
      </c>
      <c r="M451" s="13">
        <v>245</v>
      </c>
      <c r="N451" s="11" t="s">
        <v>34</v>
      </c>
    </row>
    <row r="452" spans="2:14" x14ac:dyDescent="0.35">
      <c r="B452">
        <v>321</v>
      </c>
      <c r="C452" t="str">
        <v>Decaf Espresso</v>
      </c>
      <c r="D452" s="5">
        <v>215</v>
      </c>
      <c r="E452" t="str">
        <v>Florida</v>
      </c>
      <c r="K452" s="9">
        <v>914</v>
      </c>
      <c r="L452" s="12" t="s">
        <v>53</v>
      </c>
      <c r="M452" s="14">
        <v>74</v>
      </c>
      <c r="N452" s="12" t="s">
        <v>277</v>
      </c>
    </row>
    <row r="453" spans="2:14" x14ac:dyDescent="0.35">
      <c r="B453">
        <v>727</v>
      </c>
      <c r="C453" t="str">
        <v>Caffe Mocha</v>
      </c>
      <c r="D453" s="5">
        <v>245</v>
      </c>
      <c r="E453" t="str">
        <v>Florida</v>
      </c>
      <c r="K453" s="8">
        <v>508</v>
      </c>
      <c r="L453" s="11" t="s">
        <v>221</v>
      </c>
      <c r="M453" s="13">
        <v>343</v>
      </c>
      <c r="N453" s="11" t="s">
        <v>76</v>
      </c>
    </row>
    <row r="454" spans="2:14" x14ac:dyDescent="0.35">
      <c r="B454">
        <v>914</v>
      </c>
      <c r="C454" t="str">
        <v>Caffe Mocha</v>
      </c>
      <c r="D454" s="5">
        <v>74</v>
      </c>
      <c r="E454" t="str">
        <v>New York</v>
      </c>
      <c r="K454" s="9">
        <v>212</v>
      </c>
      <c r="L454" s="12" t="s">
        <v>221</v>
      </c>
      <c r="M454" s="14">
        <v>815</v>
      </c>
      <c r="N454" s="12" t="s">
        <v>277</v>
      </c>
    </row>
    <row r="455" spans="2:14" x14ac:dyDescent="0.35">
      <c r="B455">
        <v>508</v>
      </c>
      <c r="C455" t="str">
        <v>Regular Espresso</v>
      </c>
      <c r="D455" s="5">
        <v>343</v>
      </c>
      <c r="E455" t="str">
        <v>Massachusetts</v>
      </c>
      <c r="K455" s="8">
        <v>772</v>
      </c>
      <c r="L455" s="11" t="s">
        <v>42</v>
      </c>
      <c r="M455" s="13">
        <v>192</v>
      </c>
      <c r="N455" s="11" t="s">
        <v>34</v>
      </c>
    </row>
    <row r="456" spans="2:14" x14ac:dyDescent="0.35">
      <c r="B456">
        <v>212</v>
      </c>
      <c r="C456" t="str">
        <v>Regular Espresso</v>
      </c>
      <c r="D456" s="5">
        <v>815</v>
      </c>
      <c r="E456" t="str">
        <v>New York</v>
      </c>
      <c r="K456" s="9">
        <v>813</v>
      </c>
      <c r="L456" s="12" t="s">
        <v>53</v>
      </c>
      <c r="M456" s="14">
        <v>239</v>
      </c>
      <c r="N456" s="12" t="s">
        <v>34</v>
      </c>
    </row>
    <row r="457" spans="2:14" x14ac:dyDescent="0.35">
      <c r="B457">
        <v>772</v>
      </c>
      <c r="C457" t="str">
        <v>Decaf Espresso</v>
      </c>
      <c r="D457" s="5">
        <v>192</v>
      </c>
      <c r="E457" t="str">
        <v>Florida</v>
      </c>
      <c r="K457" s="8">
        <v>914</v>
      </c>
      <c r="L457" s="11" t="s">
        <v>53</v>
      </c>
      <c r="M457" s="13">
        <v>65</v>
      </c>
      <c r="N457" s="11" t="s">
        <v>277</v>
      </c>
    </row>
    <row r="458" spans="2:14" x14ac:dyDescent="0.35">
      <c r="B458">
        <v>813</v>
      </c>
      <c r="C458" t="str">
        <v>Caffe Mocha</v>
      </c>
      <c r="D458" s="5">
        <v>239</v>
      </c>
      <c r="E458" t="str">
        <v>Florida</v>
      </c>
      <c r="K458" s="9">
        <v>617</v>
      </c>
      <c r="L458" s="12" t="s">
        <v>221</v>
      </c>
      <c r="M458" s="14">
        <v>387</v>
      </c>
      <c r="N458" s="12" t="s">
        <v>76</v>
      </c>
    </row>
    <row r="459" spans="2:14" x14ac:dyDescent="0.35">
      <c r="B459">
        <v>914</v>
      </c>
      <c r="C459" t="str">
        <v>Caffe Mocha</v>
      </c>
      <c r="D459" s="5">
        <v>65</v>
      </c>
      <c r="E459" t="str">
        <v>New York</v>
      </c>
      <c r="K459" s="8">
        <v>917</v>
      </c>
      <c r="L459" s="11" t="s">
        <v>221</v>
      </c>
      <c r="M459" s="13">
        <v>719</v>
      </c>
      <c r="N459" s="11" t="s">
        <v>277</v>
      </c>
    </row>
    <row r="460" spans="2:14" x14ac:dyDescent="0.35">
      <c r="B460">
        <v>617</v>
      </c>
      <c r="C460" t="str">
        <v>Regular Espresso</v>
      </c>
      <c r="D460" s="5">
        <v>387</v>
      </c>
      <c r="E460" t="str">
        <v>Massachusetts</v>
      </c>
      <c r="K460" s="9">
        <v>386</v>
      </c>
      <c r="L460" s="12" t="s">
        <v>42</v>
      </c>
      <c r="M460" s="14">
        <v>208</v>
      </c>
      <c r="N460" s="12" t="s">
        <v>34</v>
      </c>
    </row>
    <row r="461" spans="2:14" x14ac:dyDescent="0.35">
      <c r="B461">
        <v>917</v>
      </c>
      <c r="C461" t="str">
        <v>Regular Espresso</v>
      </c>
      <c r="D461" s="5">
        <v>719</v>
      </c>
      <c r="E461" t="str">
        <v>New York</v>
      </c>
      <c r="K461" s="8">
        <v>305</v>
      </c>
      <c r="L461" s="11" t="s">
        <v>53</v>
      </c>
      <c r="M461" s="13">
        <v>266</v>
      </c>
      <c r="N461" s="11" t="s">
        <v>34</v>
      </c>
    </row>
    <row r="462" spans="2:14" x14ac:dyDescent="0.35">
      <c r="B462">
        <v>386</v>
      </c>
      <c r="C462" t="str">
        <v>Decaf Espresso</v>
      </c>
      <c r="D462" s="5">
        <v>208</v>
      </c>
      <c r="E462" t="str">
        <v>Florida</v>
      </c>
      <c r="K462" s="9">
        <v>845</v>
      </c>
      <c r="L462" s="12" t="s">
        <v>53</v>
      </c>
      <c r="M462" s="14">
        <v>70</v>
      </c>
      <c r="N462" s="12" t="s">
        <v>277</v>
      </c>
    </row>
    <row r="463" spans="2:14" x14ac:dyDescent="0.35">
      <c r="B463">
        <v>305</v>
      </c>
      <c r="C463" t="str">
        <v>Caffe Mocha</v>
      </c>
      <c r="D463" s="5">
        <v>266</v>
      </c>
      <c r="E463" t="str">
        <v>Florida</v>
      </c>
      <c r="K463" s="8">
        <v>857</v>
      </c>
      <c r="L463" s="11" t="s">
        <v>221</v>
      </c>
      <c r="M463" s="13">
        <v>326</v>
      </c>
      <c r="N463" s="11" t="s">
        <v>76</v>
      </c>
    </row>
    <row r="464" spans="2:14" x14ac:dyDescent="0.35">
      <c r="B464">
        <v>845</v>
      </c>
      <c r="C464" t="str">
        <v>Caffe Mocha</v>
      </c>
      <c r="D464" s="5">
        <v>70</v>
      </c>
      <c r="E464" t="str">
        <v>New York</v>
      </c>
      <c r="K464" s="9">
        <v>518</v>
      </c>
      <c r="L464" s="12" t="s">
        <v>221</v>
      </c>
      <c r="M464" s="14">
        <v>700</v>
      </c>
      <c r="N464" s="12" t="s">
        <v>277</v>
      </c>
    </row>
    <row r="465" spans="2:14" x14ac:dyDescent="0.35">
      <c r="B465">
        <v>857</v>
      </c>
      <c r="C465" t="str">
        <v>Regular Espresso</v>
      </c>
      <c r="D465" s="5">
        <v>326</v>
      </c>
      <c r="E465" t="str">
        <v>Massachusetts</v>
      </c>
      <c r="K465" s="8">
        <v>303</v>
      </c>
      <c r="L465" s="11" t="s">
        <v>42</v>
      </c>
      <c r="M465" s="13">
        <v>182</v>
      </c>
      <c r="N465" s="11" t="s">
        <v>26</v>
      </c>
    </row>
    <row r="466" spans="2:14" x14ac:dyDescent="0.35">
      <c r="B466">
        <v>518</v>
      </c>
      <c r="C466" t="str">
        <v>Regular Espresso</v>
      </c>
      <c r="D466" s="5">
        <v>700</v>
      </c>
      <c r="E466" t="str">
        <v>New York</v>
      </c>
      <c r="K466" s="9">
        <v>312</v>
      </c>
      <c r="L466" s="12" t="s">
        <v>42</v>
      </c>
      <c r="M466" s="14">
        <v>478</v>
      </c>
      <c r="N466" s="12" t="s">
        <v>81</v>
      </c>
    </row>
    <row r="467" spans="2:14" x14ac:dyDescent="0.35">
      <c r="B467">
        <v>303</v>
      </c>
      <c r="C467" t="str">
        <v>Decaf Espresso</v>
      </c>
      <c r="D467" s="5">
        <v>182</v>
      </c>
      <c r="E467" t="str">
        <v>Colorado</v>
      </c>
      <c r="K467" s="8">
        <v>614</v>
      </c>
      <c r="L467" s="11" t="s">
        <v>42</v>
      </c>
      <c r="M467" s="13">
        <v>120</v>
      </c>
      <c r="N467" s="11" t="s">
        <v>156</v>
      </c>
    </row>
    <row r="468" spans="2:14" x14ac:dyDescent="0.35">
      <c r="B468">
        <v>312</v>
      </c>
      <c r="C468" t="str">
        <v>Decaf Espresso</v>
      </c>
      <c r="D468" s="5">
        <v>478</v>
      </c>
      <c r="E468" t="str">
        <v>Illinois</v>
      </c>
      <c r="K468" s="9">
        <v>303</v>
      </c>
      <c r="L468" s="12" t="s">
        <v>53</v>
      </c>
      <c r="M468" s="14">
        <v>187</v>
      </c>
      <c r="N468" s="12" t="s">
        <v>26</v>
      </c>
    </row>
    <row r="469" spans="2:14" x14ac:dyDescent="0.35">
      <c r="B469">
        <v>614</v>
      </c>
      <c r="C469" t="str">
        <v>Decaf Espresso</v>
      </c>
      <c r="D469" s="5">
        <v>120</v>
      </c>
      <c r="E469" t="str">
        <v>Ohio</v>
      </c>
      <c r="K469" s="8">
        <v>815</v>
      </c>
      <c r="L469" s="11" t="s">
        <v>53</v>
      </c>
      <c r="M469" s="13">
        <v>598</v>
      </c>
      <c r="N469" s="11" t="s">
        <v>81</v>
      </c>
    </row>
    <row r="470" spans="2:14" x14ac:dyDescent="0.35">
      <c r="B470">
        <v>303</v>
      </c>
      <c r="C470" t="str">
        <v>Caffe Mocha</v>
      </c>
      <c r="D470" s="5">
        <v>187</v>
      </c>
      <c r="E470" t="str">
        <v>Colorado</v>
      </c>
      <c r="K470" s="9">
        <v>567</v>
      </c>
      <c r="L470" s="12" t="s">
        <v>53</v>
      </c>
      <c r="M470" s="14">
        <v>322</v>
      </c>
      <c r="N470" s="12" t="s">
        <v>156</v>
      </c>
    </row>
    <row r="471" spans="2:14" x14ac:dyDescent="0.35">
      <c r="B471">
        <v>815</v>
      </c>
      <c r="C471" t="str">
        <v>Caffe Mocha</v>
      </c>
      <c r="D471" s="5">
        <v>598</v>
      </c>
      <c r="E471" t="str">
        <v>Illinois</v>
      </c>
      <c r="K471" s="8">
        <v>314</v>
      </c>
      <c r="L471" s="11" t="s">
        <v>53</v>
      </c>
      <c r="M471" s="13">
        <v>99</v>
      </c>
      <c r="N471" s="11" t="s">
        <v>62</v>
      </c>
    </row>
    <row r="472" spans="2:14" x14ac:dyDescent="0.35">
      <c r="B472">
        <v>567</v>
      </c>
      <c r="C472" t="str">
        <v>Caffe Mocha</v>
      </c>
      <c r="D472" s="5">
        <v>322</v>
      </c>
      <c r="E472" t="str">
        <v>Ohio</v>
      </c>
      <c r="K472" s="9">
        <v>608</v>
      </c>
      <c r="L472" s="12" t="s">
        <v>53</v>
      </c>
      <c r="M472" s="14">
        <v>174</v>
      </c>
      <c r="N472" s="12" t="s">
        <v>64</v>
      </c>
    </row>
    <row r="473" spans="2:14" x14ac:dyDescent="0.35">
      <c r="B473">
        <v>314</v>
      </c>
      <c r="C473" t="str">
        <v>Caffe Mocha</v>
      </c>
      <c r="D473" s="5">
        <v>99</v>
      </c>
      <c r="E473" t="str">
        <v>Missouri</v>
      </c>
      <c r="K473" s="8">
        <v>303</v>
      </c>
      <c r="L473" s="11" t="s">
        <v>42</v>
      </c>
      <c r="M473" s="13">
        <v>189</v>
      </c>
      <c r="N473" s="11" t="s">
        <v>26</v>
      </c>
    </row>
    <row r="474" spans="2:14" x14ac:dyDescent="0.35">
      <c r="B474">
        <v>608</v>
      </c>
      <c r="C474" t="str">
        <v>Caffe Mocha</v>
      </c>
      <c r="D474" s="5">
        <v>174</v>
      </c>
      <c r="E474" t="str">
        <v>Wisconsin</v>
      </c>
      <c r="K474" s="9">
        <v>847</v>
      </c>
      <c r="L474" s="12" t="s">
        <v>42</v>
      </c>
      <c r="M474" s="14">
        <v>423</v>
      </c>
      <c r="N474" s="12" t="s">
        <v>81</v>
      </c>
    </row>
    <row r="475" spans="2:14" x14ac:dyDescent="0.35">
      <c r="B475">
        <v>303</v>
      </c>
      <c r="C475" t="str">
        <v>Decaf Espresso</v>
      </c>
      <c r="D475" s="5">
        <v>189</v>
      </c>
      <c r="E475" t="str">
        <v>Colorado</v>
      </c>
      <c r="K475" s="8">
        <v>303</v>
      </c>
      <c r="L475" s="11" t="s">
        <v>53</v>
      </c>
      <c r="M475" s="13">
        <v>123</v>
      </c>
      <c r="N475" s="11" t="s">
        <v>26</v>
      </c>
    </row>
    <row r="476" spans="2:14" x14ac:dyDescent="0.35">
      <c r="B476">
        <v>847</v>
      </c>
      <c r="C476" t="str">
        <v>Decaf Espresso</v>
      </c>
      <c r="D476" s="5">
        <v>423</v>
      </c>
      <c r="E476" t="str">
        <v>Illinois</v>
      </c>
      <c r="K476" s="9">
        <v>224</v>
      </c>
      <c r="L476" s="12" t="s">
        <v>53</v>
      </c>
      <c r="M476" s="14">
        <v>532</v>
      </c>
      <c r="N476" s="12" t="s">
        <v>81</v>
      </c>
    </row>
    <row r="477" spans="2:14" x14ac:dyDescent="0.35">
      <c r="B477">
        <v>303</v>
      </c>
      <c r="C477" t="str">
        <v>Caffe Mocha</v>
      </c>
      <c r="D477" s="5">
        <v>123</v>
      </c>
      <c r="E477" t="str">
        <v>Colorado</v>
      </c>
      <c r="K477" s="8">
        <v>440</v>
      </c>
      <c r="L477" s="11" t="s">
        <v>53</v>
      </c>
      <c r="M477" s="13">
        <v>363</v>
      </c>
      <c r="N477" s="11" t="s">
        <v>156</v>
      </c>
    </row>
    <row r="478" spans="2:14" x14ac:dyDescent="0.35">
      <c r="B478">
        <v>224</v>
      </c>
      <c r="C478" t="str">
        <v>Caffe Mocha</v>
      </c>
      <c r="D478" s="5">
        <v>532</v>
      </c>
      <c r="E478" t="str">
        <v>Illinois</v>
      </c>
      <c r="K478" s="9">
        <v>314</v>
      </c>
      <c r="L478" s="12" t="s">
        <v>53</v>
      </c>
      <c r="M478" s="14">
        <v>132</v>
      </c>
      <c r="N478" s="12" t="s">
        <v>62</v>
      </c>
    </row>
    <row r="479" spans="2:14" x14ac:dyDescent="0.35">
      <c r="B479">
        <v>440</v>
      </c>
      <c r="C479" t="str">
        <v>Caffe Mocha</v>
      </c>
      <c r="D479" s="5">
        <v>363</v>
      </c>
      <c r="E479" t="str">
        <v>Ohio</v>
      </c>
      <c r="K479" s="8">
        <v>920</v>
      </c>
      <c r="L479" s="11" t="s">
        <v>53</v>
      </c>
      <c r="M479" s="13">
        <v>164</v>
      </c>
      <c r="N479" s="11" t="s">
        <v>64</v>
      </c>
    </row>
    <row r="480" spans="2:14" x14ac:dyDescent="0.35">
      <c r="B480">
        <v>314</v>
      </c>
      <c r="C480" t="str">
        <v>Caffe Mocha</v>
      </c>
      <c r="D480" s="5">
        <v>132</v>
      </c>
      <c r="E480" t="str">
        <v>Missouri</v>
      </c>
      <c r="K480" s="9">
        <v>970</v>
      </c>
      <c r="L480" s="12" t="s">
        <v>42</v>
      </c>
      <c r="M480" s="14">
        <v>168</v>
      </c>
      <c r="N480" s="12" t="s">
        <v>26</v>
      </c>
    </row>
    <row r="481" spans="2:14" x14ac:dyDescent="0.35">
      <c r="B481">
        <v>920</v>
      </c>
      <c r="C481" t="str">
        <v>Caffe Mocha</v>
      </c>
      <c r="D481" s="5">
        <v>164</v>
      </c>
      <c r="E481" t="str">
        <v>Wisconsin</v>
      </c>
      <c r="K481" s="8">
        <v>630</v>
      </c>
      <c r="L481" s="11" t="s">
        <v>42</v>
      </c>
      <c r="M481" s="13">
        <v>501</v>
      </c>
      <c r="N481" s="11" t="s">
        <v>81</v>
      </c>
    </row>
    <row r="482" spans="2:14" x14ac:dyDescent="0.35">
      <c r="B482">
        <v>970</v>
      </c>
      <c r="C482" t="str">
        <v>Decaf Espresso</v>
      </c>
      <c r="D482" s="5">
        <v>168</v>
      </c>
      <c r="E482" t="str">
        <v>Colorado</v>
      </c>
      <c r="K482" s="9">
        <v>970</v>
      </c>
      <c r="L482" s="12" t="s">
        <v>53</v>
      </c>
      <c r="M482" s="14">
        <v>133</v>
      </c>
      <c r="N482" s="12" t="s">
        <v>26</v>
      </c>
    </row>
    <row r="483" spans="2:14" x14ac:dyDescent="0.35">
      <c r="B483">
        <v>630</v>
      </c>
      <c r="C483" t="str">
        <v>Decaf Espresso</v>
      </c>
      <c r="D483" s="5">
        <v>501</v>
      </c>
      <c r="E483" t="str">
        <v>Illinois</v>
      </c>
      <c r="K483" s="8">
        <v>815</v>
      </c>
      <c r="L483" s="11" t="s">
        <v>53</v>
      </c>
      <c r="M483" s="13">
        <v>576</v>
      </c>
      <c r="N483" s="11" t="s">
        <v>81</v>
      </c>
    </row>
    <row r="484" spans="2:14" x14ac:dyDescent="0.35">
      <c r="B484">
        <v>970</v>
      </c>
      <c r="C484" t="str">
        <v>Caffe Mocha</v>
      </c>
      <c r="D484" s="5">
        <v>133</v>
      </c>
      <c r="E484" t="str">
        <v>Colorado</v>
      </c>
      <c r="K484" s="9">
        <v>740</v>
      </c>
      <c r="L484" s="12" t="s">
        <v>53</v>
      </c>
      <c r="M484" s="14">
        <v>306</v>
      </c>
      <c r="N484" s="12" t="s">
        <v>156</v>
      </c>
    </row>
    <row r="485" spans="2:14" x14ac:dyDescent="0.35">
      <c r="B485">
        <v>815</v>
      </c>
      <c r="C485" t="str">
        <v>Caffe Mocha</v>
      </c>
      <c r="D485" s="5">
        <v>576</v>
      </c>
      <c r="E485" t="str">
        <v>Illinois</v>
      </c>
      <c r="K485" s="8">
        <v>314</v>
      </c>
      <c r="L485" s="11" t="s">
        <v>53</v>
      </c>
      <c r="M485" s="13">
        <v>123</v>
      </c>
      <c r="N485" s="11" t="s">
        <v>62</v>
      </c>
    </row>
    <row r="486" spans="2:14" x14ac:dyDescent="0.35">
      <c r="B486">
        <v>740</v>
      </c>
      <c r="C486" t="str">
        <v>Caffe Mocha</v>
      </c>
      <c r="D486" s="5">
        <v>306</v>
      </c>
      <c r="E486" t="str">
        <v>Ohio</v>
      </c>
      <c r="K486" s="9">
        <v>715</v>
      </c>
      <c r="L486" s="12" t="s">
        <v>53</v>
      </c>
      <c r="M486" s="14">
        <v>176</v>
      </c>
      <c r="N486" s="12" t="s">
        <v>64</v>
      </c>
    </row>
    <row r="487" spans="2:14" x14ac:dyDescent="0.35">
      <c r="B487">
        <v>314</v>
      </c>
      <c r="C487" t="str">
        <v>Caffe Mocha</v>
      </c>
      <c r="D487" s="5">
        <v>123</v>
      </c>
      <c r="E487" t="str">
        <v>Missouri</v>
      </c>
      <c r="K487" s="8">
        <v>970</v>
      </c>
      <c r="L487" s="11" t="s">
        <v>42</v>
      </c>
      <c r="M487" s="13">
        <v>194</v>
      </c>
      <c r="N487" s="11" t="s">
        <v>26</v>
      </c>
    </row>
    <row r="488" spans="2:14" x14ac:dyDescent="0.35">
      <c r="B488">
        <v>715</v>
      </c>
      <c r="C488" t="str">
        <v>Caffe Mocha</v>
      </c>
      <c r="D488" s="5">
        <v>176</v>
      </c>
      <c r="E488" t="str">
        <v>Wisconsin</v>
      </c>
      <c r="K488" s="9">
        <v>773</v>
      </c>
      <c r="L488" s="12" t="s">
        <v>42</v>
      </c>
      <c r="M488" s="14">
        <v>509</v>
      </c>
      <c r="N488" s="12" t="s">
        <v>81</v>
      </c>
    </row>
    <row r="489" spans="2:14" x14ac:dyDescent="0.35">
      <c r="B489">
        <v>970</v>
      </c>
      <c r="C489" t="str">
        <v>Decaf Espresso</v>
      </c>
      <c r="D489" s="5">
        <v>194</v>
      </c>
      <c r="E489" t="str">
        <v>Colorado</v>
      </c>
      <c r="K489" s="8">
        <v>419</v>
      </c>
      <c r="L489" s="11" t="s">
        <v>42</v>
      </c>
      <c r="M489" s="13">
        <v>128</v>
      </c>
      <c r="N489" s="11" t="s">
        <v>156</v>
      </c>
    </row>
    <row r="490" spans="2:14" x14ac:dyDescent="0.35">
      <c r="B490">
        <v>773</v>
      </c>
      <c r="C490" t="str">
        <v>Decaf Espresso</v>
      </c>
      <c r="D490" s="5">
        <v>509</v>
      </c>
      <c r="E490" t="str">
        <v>Illinois</v>
      </c>
      <c r="K490" s="9">
        <v>970</v>
      </c>
      <c r="L490" s="12" t="s">
        <v>53</v>
      </c>
      <c r="M490" s="14">
        <v>199</v>
      </c>
      <c r="N490" s="12" t="s">
        <v>26</v>
      </c>
    </row>
    <row r="491" spans="2:14" x14ac:dyDescent="0.35">
      <c r="B491">
        <v>419</v>
      </c>
      <c r="C491" t="str">
        <v>Decaf Espresso</v>
      </c>
      <c r="D491" s="5">
        <v>128</v>
      </c>
      <c r="E491" t="str">
        <v>Ohio</v>
      </c>
      <c r="K491" s="8">
        <v>312</v>
      </c>
      <c r="L491" s="11" t="s">
        <v>53</v>
      </c>
      <c r="M491" s="13">
        <v>637</v>
      </c>
      <c r="N491" s="11" t="s">
        <v>81</v>
      </c>
    </row>
    <row r="492" spans="2:14" x14ac:dyDescent="0.35">
      <c r="B492">
        <v>970</v>
      </c>
      <c r="C492" t="str">
        <v>Caffe Mocha</v>
      </c>
      <c r="D492" s="5">
        <v>199</v>
      </c>
      <c r="E492" t="str">
        <v>Colorado</v>
      </c>
      <c r="K492" s="9">
        <v>513</v>
      </c>
      <c r="L492" s="12" t="s">
        <v>53</v>
      </c>
      <c r="M492" s="14">
        <v>343</v>
      </c>
      <c r="N492" s="12" t="s">
        <v>156</v>
      </c>
    </row>
    <row r="493" spans="2:14" x14ac:dyDescent="0.35">
      <c r="B493">
        <v>312</v>
      </c>
      <c r="C493" t="str">
        <v>Caffe Mocha</v>
      </c>
      <c r="D493" s="5">
        <v>637</v>
      </c>
      <c r="E493" t="str">
        <v>Illinois</v>
      </c>
      <c r="K493" s="8">
        <v>573</v>
      </c>
      <c r="L493" s="11" t="s">
        <v>53</v>
      </c>
      <c r="M493" s="13">
        <v>106</v>
      </c>
      <c r="N493" s="11" t="s">
        <v>62</v>
      </c>
    </row>
    <row r="494" spans="2:14" x14ac:dyDescent="0.35">
      <c r="B494">
        <v>513</v>
      </c>
      <c r="C494" t="str">
        <v>Caffe Mocha</v>
      </c>
      <c r="D494" s="5">
        <v>343</v>
      </c>
      <c r="E494" t="str">
        <v>Ohio</v>
      </c>
      <c r="K494" s="9">
        <v>262</v>
      </c>
      <c r="L494" s="12" t="s">
        <v>53</v>
      </c>
      <c r="M494" s="14">
        <v>185</v>
      </c>
      <c r="N494" s="12" t="s">
        <v>64</v>
      </c>
    </row>
    <row r="495" spans="2:14" x14ac:dyDescent="0.35">
      <c r="B495">
        <v>573</v>
      </c>
      <c r="C495" t="str">
        <v>Caffe Mocha</v>
      </c>
      <c r="D495" s="5">
        <v>106</v>
      </c>
      <c r="E495" t="str">
        <v>Missouri</v>
      </c>
      <c r="K495" s="8">
        <v>970</v>
      </c>
      <c r="L495" s="11" t="s">
        <v>42</v>
      </c>
      <c r="M495" s="13">
        <v>201</v>
      </c>
      <c r="N495" s="11" t="s">
        <v>26</v>
      </c>
    </row>
    <row r="496" spans="2:14" x14ac:dyDescent="0.35">
      <c r="B496">
        <v>262</v>
      </c>
      <c r="C496" t="str">
        <v>Caffe Mocha</v>
      </c>
      <c r="D496" s="5">
        <v>185</v>
      </c>
      <c r="E496" t="str">
        <v>Wisconsin</v>
      </c>
      <c r="K496" s="9">
        <v>847</v>
      </c>
      <c r="L496" s="12" t="s">
        <v>42</v>
      </c>
      <c r="M496" s="14">
        <v>451</v>
      </c>
      <c r="N496" s="12" t="s">
        <v>81</v>
      </c>
    </row>
    <row r="497" spans="2:14" x14ac:dyDescent="0.35">
      <c r="B497">
        <v>970</v>
      </c>
      <c r="C497" t="str">
        <v>Decaf Espresso</v>
      </c>
      <c r="D497" s="5">
        <v>201</v>
      </c>
      <c r="E497" t="str">
        <v>Colorado</v>
      </c>
      <c r="K497" s="8">
        <v>303</v>
      </c>
      <c r="L497" s="11" t="s">
        <v>53</v>
      </c>
      <c r="M497" s="13">
        <v>131</v>
      </c>
      <c r="N497" s="11" t="s">
        <v>26</v>
      </c>
    </row>
    <row r="498" spans="2:14" x14ac:dyDescent="0.35">
      <c r="B498">
        <v>847</v>
      </c>
      <c r="C498" t="str">
        <v>Decaf Espresso</v>
      </c>
      <c r="D498" s="5">
        <v>451</v>
      </c>
      <c r="E498" t="str">
        <v>Illinois</v>
      </c>
      <c r="K498" s="9">
        <v>630</v>
      </c>
      <c r="L498" s="12" t="s">
        <v>53</v>
      </c>
      <c r="M498" s="14">
        <v>567</v>
      </c>
      <c r="N498" s="12" t="s">
        <v>81</v>
      </c>
    </row>
    <row r="499" spans="2:14" x14ac:dyDescent="0.35">
      <c r="B499">
        <v>303</v>
      </c>
      <c r="C499" t="str">
        <v>Caffe Mocha</v>
      </c>
      <c r="D499" s="5">
        <v>131</v>
      </c>
      <c r="E499" t="str">
        <v>Colorado</v>
      </c>
      <c r="K499" s="8">
        <v>234</v>
      </c>
      <c r="L499" s="11" t="s">
        <v>53</v>
      </c>
      <c r="M499" s="13">
        <v>387</v>
      </c>
      <c r="N499" s="11" t="s">
        <v>156</v>
      </c>
    </row>
    <row r="500" spans="2:14" x14ac:dyDescent="0.35">
      <c r="B500">
        <v>630</v>
      </c>
      <c r="C500" t="str">
        <v>Caffe Mocha</v>
      </c>
      <c r="D500" s="5">
        <v>567</v>
      </c>
      <c r="E500" t="str">
        <v>Illinois</v>
      </c>
      <c r="K500" s="9">
        <v>573</v>
      </c>
      <c r="L500" s="12" t="s">
        <v>53</v>
      </c>
      <c r="M500" s="14">
        <v>141</v>
      </c>
      <c r="N500" s="12" t="s">
        <v>62</v>
      </c>
    </row>
    <row r="501" spans="2:14" x14ac:dyDescent="0.35">
      <c r="B501">
        <v>234</v>
      </c>
      <c r="C501" t="str">
        <v>Caffe Mocha</v>
      </c>
      <c r="D501" s="5">
        <v>387</v>
      </c>
      <c r="E501" t="str">
        <v>Ohio</v>
      </c>
      <c r="K501" s="8">
        <v>715</v>
      </c>
      <c r="L501" s="11" t="s">
        <v>53</v>
      </c>
      <c r="M501" s="13">
        <v>175</v>
      </c>
      <c r="N501" s="11" t="s">
        <v>64</v>
      </c>
    </row>
    <row r="502" spans="2:14" x14ac:dyDescent="0.35">
      <c r="B502">
        <v>573</v>
      </c>
      <c r="C502" t="str">
        <v>Caffe Mocha</v>
      </c>
      <c r="D502" s="5">
        <v>141</v>
      </c>
      <c r="E502" t="str">
        <v>Missouri</v>
      </c>
      <c r="K502" s="9">
        <v>720</v>
      </c>
      <c r="L502" s="12" t="s">
        <v>42</v>
      </c>
      <c r="M502" s="14">
        <v>179</v>
      </c>
      <c r="N502" s="12" t="s">
        <v>26</v>
      </c>
    </row>
    <row r="503" spans="2:14" x14ac:dyDescent="0.35">
      <c r="B503">
        <v>715</v>
      </c>
      <c r="C503" t="str">
        <v>Caffe Mocha</v>
      </c>
      <c r="D503" s="5">
        <v>175</v>
      </c>
      <c r="E503" t="str">
        <v>Wisconsin</v>
      </c>
      <c r="K503" s="8">
        <v>773</v>
      </c>
      <c r="L503" s="11" t="s">
        <v>42</v>
      </c>
      <c r="M503" s="13">
        <v>534</v>
      </c>
      <c r="N503" s="11" t="s">
        <v>81</v>
      </c>
    </row>
    <row r="504" spans="2:14" x14ac:dyDescent="0.35">
      <c r="B504">
        <v>720</v>
      </c>
      <c r="C504" t="str">
        <v>Decaf Espresso</v>
      </c>
      <c r="D504" s="5">
        <v>179</v>
      </c>
      <c r="E504" t="str">
        <v>Colorado</v>
      </c>
      <c r="K504" s="9">
        <v>970</v>
      </c>
      <c r="L504" s="12" t="s">
        <v>53</v>
      </c>
      <c r="M504" s="14">
        <v>142</v>
      </c>
      <c r="N504" s="12" t="s">
        <v>26</v>
      </c>
    </row>
    <row r="505" spans="2:14" x14ac:dyDescent="0.35">
      <c r="B505">
        <v>773</v>
      </c>
      <c r="C505" t="str">
        <v>Decaf Espresso</v>
      </c>
      <c r="D505" s="5">
        <v>534</v>
      </c>
      <c r="E505" t="str">
        <v>Illinois</v>
      </c>
      <c r="K505" s="8">
        <v>708</v>
      </c>
      <c r="L505" s="11" t="s">
        <v>53</v>
      </c>
      <c r="M505" s="13">
        <v>614</v>
      </c>
      <c r="N505" s="11" t="s">
        <v>81</v>
      </c>
    </row>
    <row r="506" spans="2:14" x14ac:dyDescent="0.35">
      <c r="B506">
        <v>970</v>
      </c>
      <c r="C506" t="str">
        <v>Caffe Mocha</v>
      </c>
      <c r="D506" s="5">
        <v>142</v>
      </c>
      <c r="E506" t="str">
        <v>Colorado</v>
      </c>
      <c r="K506" s="9">
        <v>937</v>
      </c>
      <c r="L506" s="12" t="s">
        <v>53</v>
      </c>
      <c r="M506" s="14">
        <v>326</v>
      </c>
      <c r="N506" s="12" t="s">
        <v>156</v>
      </c>
    </row>
    <row r="507" spans="2:14" x14ac:dyDescent="0.35">
      <c r="B507">
        <v>708</v>
      </c>
      <c r="C507" t="str">
        <v>Caffe Mocha</v>
      </c>
      <c r="D507" s="5">
        <v>614</v>
      </c>
      <c r="E507" t="str">
        <v>Illinois</v>
      </c>
      <c r="K507" s="8">
        <v>573</v>
      </c>
      <c r="L507" s="11" t="s">
        <v>53</v>
      </c>
      <c r="M507" s="13">
        <v>131</v>
      </c>
      <c r="N507" s="11" t="s">
        <v>62</v>
      </c>
    </row>
    <row r="508" spans="2:14" x14ac:dyDescent="0.35">
      <c r="B508">
        <v>937</v>
      </c>
      <c r="C508" t="str">
        <v>Caffe Mocha</v>
      </c>
      <c r="D508" s="5">
        <v>326</v>
      </c>
      <c r="E508" t="str">
        <v>Ohio</v>
      </c>
      <c r="K508" s="9">
        <v>262</v>
      </c>
      <c r="L508" s="12" t="s">
        <v>53</v>
      </c>
      <c r="M508" s="14">
        <v>188</v>
      </c>
      <c r="N508" s="12" t="s">
        <v>64</v>
      </c>
    </row>
    <row r="509" spans="2:14" x14ac:dyDescent="0.35">
      <c r="B509">
        <v>573</v>
      </c>
      <c r="C509" t="str">
        <v>Caffe Mocha</v>
      </c>
      <c r="D509" s="5">
        <v>131</v>
      </c>
      <c r="E509" t="str">
        <v>Missouri</v>
      </c>
      <c r="K509" s="8">
        <v>714</v>
      </c>
      <c r="L509" s="11" t="s">
        <v>42</v>
      </c>
      <c r="M509" s="13">
        <v>598</v>
      </c>
      <c r="N509" s="11" t="s">
        <v>38</v>
      </c>
    </row>
    <row r="510" spans="2:14" x14ac:dyDescent="0.35">
      <c r="B510">
        <v>262</v>
      </c>
      <c r="C510" t="str">
        <v>Caffe Mocha</v>
      </c>
      <c r="D510" s="5">
        <v>188</v>
      </c>
      <c r="E510" t="str">
        <v>Wisconsin</v>
      </c>
      <c r="K510" s="9">
        <v>562</v>
      </c>
      <c r="L510" s="12" t="s">
        <v>55</v>
      </c>
      <c r="M510" s="14">
        <v>478</v>
      </c>
      <c r="N510" s="12" t="s">
        <v>38</v>
      </c>
    </row>
    <row r="511" spans="2:14" x14ac:dyDescent="0.35">
      <c r="B511">
        <v>714</v>
      </c>
      <c r="C511" t="str">
        <v>Decaf Espresso</v>
      </c>
      <c r="D511" s="5">
        <v>598</v>
      </c>
      <c r="E511" t="str">
        <v>California</v>
      </c>
      <c r="K511" s="8">
        <v>562</v>
      </c>
      <c r="L511" s="11" t="s">
        <v>53</v>
      </c>
      <c r="M511" s="13">
        <v>298</v>
      </c>
      <c r="N511" s="11" t="s">
        <v>38</v>
      </c>
    </row>
    <row r="512" spans="2:14" x14ac:dyDescent="0.35">
      <c r="B512">
        <v>562</v>
      </c>
      <c r="C512" t="str">
        <v>Caffe Latte</v>
      </c>
      <c r="D512" s="5">
        <v>478</v>
      </c>
      <c r="E512" t="str">
        <v>California</v>
      </c>
      <c r="K512" s="9">
        <v>503</v>
      </c>
      <c r="L512" s="12" t="s">
        <v>42</v>
      </c>
      <c r="M512" s="14">
        <v>322</v>
      </c>
      <c r="N512" s="12" t="s">
        <v>59</v>
      </c>
    </row>
    <row r="513" spans="2:14" x14ac:dyDescent="0.35">
      <c r="B513">
        <v>562</v>
      </c>
      <c r="C513" t="str">
        <v>Caffe Mocha</v>
      </c>
      <c r="D513" s="5">
        <v>298</v>
      </c>
      <c r="E513" t="str">
        <v>California</v>
      </c>
      <c r="K513" s="8">
        <v>253</v>
      </c>
      <c r="L513" s="11" t="s">
        <v>42</v>
      </c>
      <c r="M513" s="13">
        <v>174</v>
      </c>
      <c r="N513" s="11" t="s">
        <v>67</v>
      </c>
    </row>
    <row r="514" spans="2:14" x14ac:dyDescent="0.35">
      <c r="B514">
        <v>503</v>
      </c>
      <c r="C514" t="str">
        <v>Decaf Espresso</v>
      </c>
      <c r="D514" s="5">
        <v>322</v>
      </c>
      <c r="E514" t="str">
        <v>Oregon</v>
      </c>
      <c r="K514" s="9">
        <v>206</v>
      </c>
      <c r="L514" s="12" t="s">
        <v>55</v>
      </c>
      <c r="M514" s="14">
        <v>51</v>
      </c>
      <c r="N514" s="12" t="s">
        <v>67</v>
      </c>
    </row>
    <row r="515" spans="2:14" x14ac:dyDescent="0.35">
      <c r="B515">
        <v>253</v>
      </c>
      <c r="C515" t="str">
        <v>Decaf Espresso</v>
      </c>
      <c r="D515" s="5">
        <v>174</v>
      </c>
      <c r="E515" t="str">
        <v>Washington</v>
      </c>
      <c r="K515" s="8">
        <v>702</v>
      </c>
      <c r="L515" s="11" t="s">
        <v>53</v>
      </c>
      <c r="M515" s="13">
        <v>52</v>
      </c>
      <c r="N515" s="11" t="s">
        <v>48</v>
      </c>
    </row>
    <row r="516" spans="2:14" x14ac:dyDescent="0.35">
      <c r="B516">
        <v>206</v>
      </c>
      <c r="C516" t="str">
        <v>Caffe Latte</v>
      </c>
      <c r="D516" s="5">
        <v>51</v>
      </c>
      <c r="E516" t="str">
        <v>Washington</v>
      </c>
      <c r="K516" s="9">
        <v>801</v>
      </c>
      <c r="L516" s="12" t="s">
        <v>53</v>
      </c>
      <c r="M516" s="14">
        <v>236</v>
      </c>
      <c r="N516" s="12" t="s">
        <v>49</v>
      </c>
    </row>
    <row r="517" spans="2:14" x14ac:dyDescent="0.35">
      <c r="B517">
        <v>702</v>
      </c>
      <c r="C517" t="str">
        <v>Caffe Mocha</v>
      </c>
      <c r="D517" s="5">
        <v>52</v>
      </c>
      <c r="E517" t="str">
        <v>Nevada</v>
      </c>
      <c r="K517" s="8">
        <v>707</v>
      </c>
      <c r="L517" s="11" t="s">
        <v>42</v>
      </c>
      <c r="M517" s="13">
        <v>532</v>
      </c>
      <c r="N517" s="11" t="s">
        <v>38</v>
      </c>
    </row>
    <row r="518" spans="2:14" x14ac:dyDescent="0.35">
      <c r="B518">
        <v>801</v>
      </c>
      <c r="C518" t="str">
        <v>Caffe Mocha</v>
      </c>
      <c r="D518" s="5">
        <v>236</v>
      </c>
      <c r="E518" t="str">
        <v>Utah</v>
      </c>
      <c r="K518" s="9">
        <v>559</v>
      </c>
      <c r="L518" s="12" t="s">
        <v>55</v>
      </c>
      <c r="M518" s="14">
        <v>423</v>
      </c>
      <c r="N518" s="12" t="s">
        <v>38</v>
      </c>
    </row>
    <row r="519" spans="2:14" x14ac:dyDescent="0.35">
      <c r="B519">
        <v>707</v>
      </c>
      <c r="C519" t="str">
        <v>Decaf Espresso</v>
      </c>
      <c r="D519" s="5">
        <v>532</v>
      </c>
      <c r="E519" t="str">
        <v>California</v>
      </c>
      <c r="K519" s="8">
        <v>818</v>
      </c>
      <c r="L519" s="11" t="s">
        <v>53</v>
      </c>
      <c r="M519" s="13">
        <v>289</v>
      </c>
      <c r="N519" s="11" t="s">
        <v>38</v>
      </c>
    </row>
    <row r="520" spans="2:14" x14ac:dyDescent="0.35">
      <c r="B520">
        <v>559</v>
      </c>
      <c r="C520" t="str">
        <v>Caffe Latte</v>
      </c>
      <c r="D520" s="5">
        <v>423</v>
      </c>
      <c r="E520" t="str">
        <v>California</v>
      </c>
      <c r="K520" s="9">
        <v>503</v>
      </c>
      <c r="L520" s="12" t="s">
        <v>42</v>
      </c>
      <c r="M520" s="14">
        <v>363</v>
      </c>
      <c r="N520" s="12" t="s">
        <v>59</v>
      </c>
    </row>
    <row r="521" spans="2:14" x14ac:dyDescent="0.35">
      <c r="B521">
        <v>818</v>
      </c>
      <c r="C521" t="str">
        <v>Caffe Mocha</v>
      </c>
      <c r="D521" s="5">
        <v>289</v>
      </c>
      <c r="E521" t="str">
        <v>California</v>
      </c>
      <c r="K521" s="8">
        <v>775</v>
      </c>
      <c r="L521" s="11" t="s">
        <v>53</v>
      </c>
      <c r="M521" s="13">
        <v>39</v>
      </c>
      <c r="N521" s="11" t="s">
        <v>48</v>
      </c>
    </row>
    <row r="522" spans="2:14" x14ac:dyDescent="0.35">
      <c r="B522">
        <v>503</v>
      </c>
      <c r="C522" t="str">
        <v>Decaf Espresso</v>
      </c>
      <c r="D522" s="5">
        <v>363</v>
      </c>
      <c r="E522" t="str">
        <v>Oregon</v>
      </c>
      <c r="K522" s="9">
        <v>435</v>
      </c>
      <c r="L522" s="12" t="s">
        <v>53</v>
      </c>
      <c r="M522" s="14">
        <v>231</v>
      </c>
      <c r="N522" s="12" t="s">
        <v>49</v>
      </c>
    </row>
    <row r="523" spans="2:14" x14ac:dyDescent="0.35">
      <c r="B523">
        <v>775</v>
      </c>
      <c r="C523" t="str">
        <v>Caffe Mocha</v>
      </c>
      <c r="D523" s="5">
        <v>39</v>
      </c>
      <c r="E523" t="str">
        <v>Nevada</v>
      </c>
      <c r="K523" s="8">
        <v>209</v>
      </c>
      <c r="L523" s="11" t="s">
        <v>42</v>
      </c>
      <c r="M523" s="13">
        <v>576</v>
      </c>
      <c r="N523" s="11" t="s">
        <v>38</v>
      </c>
    </row>
    <row r="524" spans="2:14" x14ac:dyDescent="0.35">
      <c r="B524">
        <v>435</v>
      </c>
      <c r="C524" t="str">
        <v>Caffe Mocha</v>
      </c>
      <c r="D524" s="5">
        <v>231</v>
      </c>
      <c r="E524" t="str">
        <v>Utah</v>
      </c>
      <c r="K524" s="9">
        <v>916</v>
      </c>
      <c r="L524" s="12" t="s">
        <v>55</v>
      </c>
      <c r="M524" s="14">
        <v>501</v>
      </c>
      <c r="N524" s="12" t="s">
        <v>38</v>
      </c>
    </row>
    <row r="525" spans="2:14" x14ac:dyDescent="0.35">
      <c r="B525">
        <v>209</v>
      </c>
      <c r="C525" t="str">
        <v>Decaf Espresso</v>
      </c>
      <c r="D525" s="5">
        <v>576</v>
      </c>
      <c r="E525" t="str">
        <v>California</v>
      </c>
      <c r="K525" s="8">
        <v>530</v>
      </c>
      <c r="L525" s="11" t="s">
        <v>53</v>
      </c>
      <c r="M525" s="13">
        <v>322</v>
      </c>
      <c r="N525" s="11" t="s">
        <v>38</v>
      </c>
    </row>
    <row r="526" spans="2:14" x14ac:dyDescent="0.35">
      <c r="B526">
        <v>916</v>
      </c>
      <c r="C526" t="str">
        <v>Caffe Latte</v>
      </c>
      <c r="D526" s="5">
        <v>501</v>
      </c>
      <c r="E526" t="str">
        <v>California</v>
      </c>
      <c r="K526" s="9">
        <v>971</v>
      </c>
      <c r="L526" s="12" t="s">
        <v>42</v>
      </c>
      <c r="M526" s="14">
        <v>306</v>
      </c>
      <c r="N526" s="12" t="s">
        <v>59</v>
      </c>
    </row>
    <row r="527" spans="2:14" x14ac:dyDescent="0.35">
      <c r="B527">
        <v>530</v>
      </c>
      <c r="C527" t="str">
        <v>Caffe Mocha</v>
      </c>
      <c r="D527" s="5">
        <v>322</v>
      </c>
      <c r="E527" t="str">
        <v>California</v>
      </c>
      <c r="K527" s="8">
        <v>253</v>
      </c>
      <c r="L527" s="11" t="s">
        <v>42</v>
      </c>
      <c r="M527" s="13">
        <v>176</v>
      </c>
      <c r="N527" s="11" t="s">
        <v>67</v>
      </c>
    </row>
    <row r="528" spans="2:14" x14ac:dyDescent="0.35">
      <c r="B528">
        <v>971</v>
      </c>
      <c r="C528" t="str">
        <v>Decaf Espresso</v>
      </c>
      <c r="D528" s="5">
        <v>306</v>
      </c>
      <c r="E528" t="str">
        <v>Oregon</v>
      </c>
      <c r="K528" s="9">
        <v>775</v>
      </c>
      <c r="L528" s="12" t="s">
        <v>53</v>
      </c>
      <c r="M528" s="14">
        <v>41</v>
      </c>
      <c r="N528" s="12" t="s">
        <v>48</v>
      </c>
    </row>
    <row r="529" spans="2:14" x14ac:dyDescent="0.35">
      <c r="B529">
        <v>253</v>
      </c>
      <c r="C529" t="str">
        <v>Decaf Espresso</v>
      </c>
      <c r="D529" s="5">
        <v>176</v>
      </c>
      <c r="E529" t="str">
        <v>Washington</v>
      </c>
      <c r="K529" s="8">
        <v>435</v>
      </c>
      <c r="L529" s="11" t="s">
        <v>53</v>
      </c>
      <c r="M529" s="13">
        <v>214</v>
      </c>
      <c r="N529" s="11" t="s">
        <v>49</v>
      </c>
    </row>
    <row r="530" spans="2:14" x14ac:dyDescent="0.35">
      <c r="B530">
        <v>775</v>
      </c>
      <c r="C530" t="str">
        <v>Caffe Mocha</v>
      </c>
      <c r="D530" s="5">
        <v>41</v>
      </c>
      <c r="E530" t="str">
        <v>Nevada</v>
      </c>
      <c r="K530" s="9">
        <v>415</v>
      </c>
      <c r="L530" s="12" t="s">
        <v>42</v>
      </c>
      <c r="M530" s="14">
        <v>637</v>
      </c>
      <c r="N530" s="12" t="s">
        <v>38</v>
      </c>
    </row>
    <row r="531" spans="2:14" x14ac:dyDescent="0.35">
      <c r="B531">
        <v>435</v>
      </c>
      <c r="C531" t="str">
        <v>Caffe Mocha</v>
      </c>
      <c r="D531" s="5">
        <v>214</v>
      </c>
      <c r="E531" t="str">
        <v>Utah</v>
      </c>
      <c r="K531" s="8">
        <v>714</v>
      </c>
      <c r="L531" s="11" t="s">
        <v>55</v>
      </c>
      <c r="M531" s="13">
        <v>509</v>
      </c>
      <c r="N531" s="11" t="s">
        <v>38</v>
      </c>
    </row>
    <row r="532" spans="2:14" x14ac:dyDescent="0.35">
      <c r="B532">
        <v>415</v>
      </c>
      <c r="C532" t="str">
        <v>Decaf Espresso</v>
      </c>
      <c r="D532" s="5">
        <v>637</v>
      </c>
      <c r="E532" t="str">
        <v>California</v>
      </c>
      <c r="K532" s="9">
        <v>805</v>
      </c>
      <c r="L532" s="12" t="s">
        <v>53</v>
      </c>
      <c r="M532" s="14">
        <v>318</v>
      </c>
      <c r="N532" s="12" t="s">
        <v>38</v>
      </c>
    </row>
    <row r="533" spans="2:14" x14ac:dyDescent="0.35">
      <c r="B533">
        <v>714</v>
      </c>
      <c r="C533" t="str">
        <v>Caffe Latte</v>
      </c>
      <c r="D533" s="5">
        <v>509</v>
      </c>
      <c r="E533" t="str">
        <v>California</v>
      </c>
      <c r="K533" s="8">
        <v>503</v>
      </c>
      <c r="L533" s="11" t="s">
        <v>42</v>
      </c>
      <c r="M533" s="13">
        <v>343</v>
      </c>
      <c r="N533" s="11" t="s">
        <v>59</v>
      </c>
    </row>
    <row r="534" spans="2:14" x14ac:dyDescent="0.35">
      <c r="B534">
        <v>805</v>
      </c>
      <c r="C534" t="str">
        <v>Caffe Mocha</v>
      </c>
      <c r="D534" s="5">
        <v>318</v>
      </c>
      <c r="E534" t="str">
        <v>California</v>
      </c>
      <c r="K534" s="9">
        <v>360</v>
      </c>
      <c r="L534" s="12" t="s">
        <v>42</v>
      </c>
      <c r="M534" s="14">
        <v>185</v>
      </c>
      <c r="N534" s="12" t="s">
        <v>67</v>
      </c>
    </row>
    <row r="535" spans="2:14" x14ac:dyDescent="0.35">
      <c r="B535">
        <v>503</v>
      </c>
      <c r="C535" t="str">
        <v>Decaf Espresso</v>
      </c>
      <c r="D535" s="5">
        <v>343</v>
      </c>
      <c r="E535" t="str">
        <v>Oregon</v>
      </c>
      <c r="K535" s="8">
        <v>206</v>
      </c>
      <c r="L535" s="11" t="s">
        <v>55</v>
      </c>
      <c r="M535" s="13">
        <v>54</v>
      </c>
      <c r="N535" s="11" t="s">
        <v>67</v>
      </c>
    </row>
    <row r="536" spans="2:14" x14ac:dyDescent="0.35">
      <c r="B536">
        <v>360</v>
      </c>
      <c r="C536" t="str">
        <v>Decaf Espresso</v>
      </c>
      <c r="D536" s="5">
        <v>185</v>
      </c>
      <c r="E536" t="str">
        <v>Washington</v>
      </c>
      <c r="K536" s="9">
        <v>775</v>
      </c>
      <c r="L536" s="12" t="s">
        <v>53</v>
      </c>
      <c r="M536" s="14">
        <v>55</v>
      </c>
      <c r="N536" s="12" t="s">
        <v>48</v>
      </c>
    </row>
    <row r="537" spans="2:14" x14ac:dyDescent="0.35">
      <c r="B537">
        <v>206</v>
      </c>
      <c r="C537" t="str">
        <v>Caffe Latte</v>
      </c>
      <c r="D537" s="5">
        <v>54</v>
      </c>
      <c r="E537" t="str">
        <v>Washington</v>
      </c>
      <c r="K537" s="8">
        <v>435</v>
      </c>
      <c r="L537" s="11" t="s">
        <v>53</v>
      </c>
      <c r="M537" s="13">
        <v>251</v>
      </c>
      <c r="N537" s="11" t="s">
        <v>49</v>
      </c>
    </row>
    <row r="538" spans="2:14" x14ac:dyDescent="0.35">
      <c r="B538">
        <v>775</v>
      </c>
      <c r="C538" t="str">
        <v>Caffe Mocha</v>
      </c>
      <c r="D538" s="5">
        <v>55</v>
      </c>
      <c r="E538" t="str">
        <v>Nevada</v>
      </c>
      <c r="K538" s="9">
        <v>213</v>
      </c>
      <c r="L538" s="12" t="s">
        <v>42</v>
      </c>
      <c r="M538" s="14">
        <v>567</v>
      </c>
      <c r="N538" s="12" t="s">
        <v>38</v>
      </c>
    </row>
    <row r="539" spans="2:14" x14ac:dyDescent="0.35">
      <c r="B539">
        <v>435</v>
      </c>
      <c r="C539" t="str">
        <v>Caffe Mocha</v>
      </c>
      <c r="D539" s="5">
        <v>251</v>
      </c>
      <c r="E539" t="str">
        <v>Utah</v>
      </c>
      <c r="K539" s="8">
        <v>951</v>
      </c>
      <c r="L539" s="11" t="s">
        <v>55</v>
      </c>
      <c r="M539" s="13">
        <v>451</v>
      </c>
      <c r="N539" s="11" t="s">
        <v>38</v>
      </c>
    </row>
    <row r="540" spans="2:14" x14ac:dyDescent="0.35">
      <c r="B540">
        <v>213</v>
      </c>
      <c r="C540" t="str">
        <v>Decaf Espresso</v>
      </c>
      <c r="D540" s="5">
        <v>567</v>
      </c>
      <c r="E540" t="str">
        <v>California</v>
      </c>
      <c r="K540" s="9">
        <v>916</v>
      </c>
      <c r="L540" s="12" t="s">
        <v>53</v>
      </c>
      <c r="M540" s="14">
        <v>308</v>
      </c>
      <c r="N540" s="12" t="s">
        <v>38</v>
      </c>
    </row>
    <row r="541" spans="2:14" x14ac:dyDescent="0.35">
      <c r="B541">
        <v>951</v>
      </c>
      <c r="C541" t="str">
        <v>Caffe Latte</v>
      </c>
      <c r="D541" s="5">
        <v>451</v>
      </c>
      <c r="E541" t="str">
        <v>California</v>
      </c>
      <c r="K541" s="8">
        <v>971</v>
      </c>
      <c r="L541" s="11" t="s">
        <v>42</v>
      </c>
      <c r="M541" s="13">
        <v>387</v>
      </c>
      <c r="N541" s="11" t="s">
        <v>59</v>
      </c>
    </row>
    <row r="542" spans="2:14" x14ac:dyDescent="0.35">
      <c r="B542">
        <v>916</v>
      </c>
      <c r="C542" t="str">
        <v>Caffe Mocha</v>
      </c>
      <c r="D542" s="5">
        <v>308</v>
      </c>
      <c r="E542" t="str">
        <v>California</v>
      </c>
      <c r="K542" s="9">
        <v>775</v>
      </c>
      <c r="L542" s="12" t="s">
        <v>53</v>
      </c>
      <c r="M542" s="14">
        <v>42</v>
      </c>
      <c r="N542" s="12" t="s">
        <v>48</v>
      </c>
    </row>
    <row r="543" spans="2:14" x14ac:dyDescent="0.35">
      <c r="B543">
        <v>971</v>
      </c>
      <c r="C543" t="str">
        <v>Decaf Espresso</v>
      </c>
      <c r="D543" s="5">
        <v>387</v>
      </c>
      <c r="E543" t="str">
        <v>Oregon</v>
      </c>
      <c r="K543" s="8">
        <v>801</v>
      </c>
      <c r="L543" s="11" t="s">
        <v>53</v>
      </c>
      <c r="M543" s="13">
        <v>246</v>
      </c>
      <c r="N543" s="11" t="s">
        <v>49</v>
      </c>
    </row>
    <row r="544" spans="2:14" x14ac:dyDescent="0.35">
      <c r="B544">
        <v>775</v>
      </c>
      <c r="C544" t="str">
        <v>Caffe Mocha</v>
      </c>
      <c r="D544" s="5">
        <v>42</v>
      </c>
      <c r="E544" t="str">
        <v>Nevada</v>
      </c>
      <c r="K544" s="9">
        <v>209</v>
      </c>
      <c r="L544" s="12" t="s">
        <v>42</v>
      </c>
      <c r="M544" s="14">
        <v>614</v>
      </c>
      <c r="N544" s="12" t="s">
        <v>38</v>
      </c>
    </row>
    <row r="545" spans="2:14" x14ac:dyDescent="0.35">
      <c r="B545">
        <v>801</v>
      </c>
      <c r="C545" t="str">
        <v>Caffe Mocha</v>
      </c>
      <c r="D545" s="5">
        <v>246</v>
      </c>
      <c r="E545" t="str">
        <v>Utah</v>
      </c>
      <c r="K545" s="8">
        <v>949</v>
      </c>
      <c r="L545" s="11" t="s">
        <v>55</v>
      </c>
      <c r="M545" s="13">
        <v>534</v>
      </c>
      <c r="N545" s="11" t="s">
        <v>38</v>
      </c>
    </row>
    <row r="546" spans="2:14" x14ac:dyDescent="0.35">
      <c r="B546">
        <v>209</v>
      </c>
      <c r="C546" t="str">
        <v>Decaf Espresso</v>
      </c>
      <c r="D546" s="5">
        <v>614</v>
      </c>
      <c r="E546" t="str">
        <v>California</v>
      </c>
      <c r="K546" s="9">
        <v>530</v>
      </c>
      <c r="L546" s="12" t="s">
        <v>53</v>
      </c>
      <c r="M546" s="14">
        <v>343</v>
      </c>
      <c r="N546" s="12" t="s">
        <v>38</v>
      </c>
    </row>
    <row r="547" spans="2:14" x14ac:dyDescent="0.35">
      <c r="B547">
        <v>949</v>
      </c>
      <c r="C547" t="str">
        <v>Caffe Latte</v>
      </c>
      <c r="D547" s="5">
        <v>534</v>
      </c>
      <c r="E547" t="str">
        <v>California</v>
      </c>
      <c r="K547" s="8">
        <v>971</v>
      </c>
      <c r="L547" s="11" t="s">
        <v>42</v>
      </c>
      <c r="M547" s="13">
        <v>326</v>
      </c>
      <c r="N547" s="11" t="s">
        <v>59</v>
      </c>
    </row>
    <row r="548" spans="2:14" x14ac:dyDescent="0.35">
      <c r="B548">
        <v>530</v>
      </c>
      <c r="C548" t="str">
        <v>Caffe Mocha</v>
      </c>
      <c r="D548" s="5">
        <v>343</v>
      </c>
      <c r="E548" t="str">
        <v>California</v>
      </c>
      <c r="K548" s="9">
        <v>360</v>
      </c>
      <c r="L548" s="12" t="s">
        <v>42</v>
      </c>
      <c r="M548" s="14">
        <v>188</v>
      </c>
      <c r="N548" s="12" t="s">
        <v>67</v>
      </c>
    </row>
    <row r="549" spans="2:14" x14ac:dyDescent="0.35">
      <c r="B549">
        <v>971</v>
      </c>
      <c r="C549" t="str">
        <v>Decaf Espresso</v>
      </c>
      <c r="D549" s="5">
        <v>326</v>
      </c>
      <c r="E549" t="str">
        <v>Oregon</v>
      </c>
      <c r="K549" s="8">
        <v>775</v>
      </c>
      <c r="L549" s="11" t="s">
        <v>53</v>
      </c>
      <c r="M549" s="13">
        <v>44</v>
      </c>
      <c r="N549" s="11" t="s">
        <v>48</v>
      </c>
    </row>
    <row r="550" spans="2:14" x14ac:dyDescent="0.35">
      <c r="B550">
        <v>360</v>
      </c>
      <c r="C550" t="str">
        <v>Decaf Espresso</v>
      </c>
      <c r="D550" s="5">
        <v>188</v>
      </c>
      <c r="E550" t="str">
        <v>Washington</v>
      </c>
      <c r="K550" s="9">
        <v>435</v>
      </c>
      <c r="L550" s="12" t="s">
        <v>53</v>
      </c>
      <c r="M550" s="14">
        <v>228</v>
      </c>
      <c r="N550" s="12" t="s">
        <v>49</v>
      </c>
    </row>
    <row r="551" spans="2:14" x14ac:dyDescent="0.35">
      <c r="B551">
        <v>775</v>
      </c>
      <c r="C551" t="str">
        <v>Caffe Mocha</v>
      </c>
      <c r="D551" s="5">
        <v>44</v>
      </c>
      <c r="E551" t="str">
        <v>Nevada</v>
      </c>
      <c r="K551" s="8">
        <v>303</v>
      </c>
      <c r="L551" s="11" t="s">
        <v>25</v>
      </c>
      <c r="M551" s="13">
        <v>122</v>
      </c>
      <c r="N551" s="11" t="s">
        <v>26</v>
      </c>
    </row>
    <row r="552" spans="2:14" x14ac:dyDescent="0.35">
      <c r="B552">
        <v>435</v>
      </c>
      <c r="C552" t="str">
        <v>Caffe Mocha</v>
      </c>
      <c r="D552" s="5">
        <v>228</v>
      </c>
      <c r="E552" t="str">
        <v>Utah</v>
      </c>
      <c r="K552" s="9">
        <v>970</v>
      </c>
      <c r="L552" s="12" t="s">
        <v>28</v>
      </c>
      <c r="M552" s="14">
        <v>123</v>
      </c>
      <c r="N552" s="12" t="s">
        <v>26</v>
      </c>
    </row>
    <row r="553" spans="2:14" x14ac:dyDescent="0.35">
      <c r="B553">
        <v>303</v>
      </c>
      <c r="C553" t="str">
        <v>Lemon</v>
      </c>
      <c r="D553" s="5">
        <v>122</v>
      </c>
      <c r="E553" t="str">
        <v>Colorado</v>
      </c>
      <c r="K553" s="8">
        <v>409</v>
      </c>
      <c r="L553" s="11" t="s">
        <v>25</v>
      </c>
      <c r="M553" s="13">
        <v>107</v>
      </c>
      <c r="N553" s="11" t="s">
        <v>30</v>
      </c>
    </row>
    <row r="554" spans="2:14" x14ac:dyDescent="0.35">
      <c r="B554">
        <v>970</v>
      </c>
      <c r="C554" t="str">
        <v>Mint</v>
      </c>
      <c r="D554" s="5">
        <v>123</v>
      </c>
      <c r="E554" t="str">
        <v>Colorado</v>
      </c>
      <c r="K554" s="9">
        <v>573</v>
      </c>
      <c r="L554" s="12" t="s">
        <v>61</v>
      </c>
      <c r="M554" s="14">
        <v>109</v>
      </c>
      <c r="N554" s="12" t="s">
        <v>62</v>
      </c>
    </row>
    <row r="555" spans="2:14" x14ac:dyDescent="0.35">
      <c r="B555">
        <v>409</v>
      </c>
      <c r="C555" t="str">
        <v>Lemon</v>
      </c>
      <c r="D555" s="5">
        <v>107</v>
      </c>
      <c r="E555" t="str">
        <v>Texas</v>
      </c>
      <c r="K555" s="8">
        <v>262</v>
      </c>
      <c r="L555" s="11" t="s">
        <v>25</v>
      </c>
      <c r="M555" s="13">
        <v>118</v>
      </c>
      <c r="N555" s="11" t="s">
        <v>64</v>
      </c>
    </row>
    <row r="556" spans="2:14" x14ac:dyDescent="0.35">
      <c r="B556">
        <v>573</v>
      </c>
      <c r="C556" t="str">
        <v>Chamomile</v>
      </c>
      <c r="D556" s="5">
        <v>109</v>
      </c>
      <c r="E556" t="str">
        <v>Missouri</v>
      </c>
      <c r="K556" s="9">
        <v>801</v>
      </c>
      <c r="L556" s="12" t="s">
        <v>61</v>
      </c>
      <c r="M556" s="14">
        <v>120</v>
      </c>
      <c r="N556" s="12" t="s">
        <v>49</v>
      </c>
    </row>
    <row r="557" spans="2:14" x14ac:dyDescent="0.35">
      <c r="B557">
        <v>262</v>
      </c>
      <c r="C557" t="str">
        <v>Lemon</v>
      </c>
      <c r="D557" s="5">
        <v>118</v>
      </c>
      <c r="E557" t="str">
        <v>Wisconsin</v>
      </c>
      <c r="K557" s="8">
        <v>425</v>
      </c>
      <c r="L557" s="11" t="s">
        <v>25</v>
      </c>
      <c r="M557" s="13">
        <v>119</v>
      </c>
      <c r="N557" s="11" t="s">
        <v>67</v>
      </c>
    </row>
    <row r="558" spans="2:14" x14ac:dyDescent="0.35">
      <c r="B558">
        <v>801</v>
      </c>
      <c r="C558" t="str">
        <v>Chamomile</v>
      </c>
      <c r="D558" s="5">
        <v>120</v>
      </c>
      <c r="E558" t="str">
        <v>Utah</v>
      </c>
      <c r="K558" s="9">
        <v>954</v>
      </c>
      <c r="L558" s="12" t="s">
        <v>28</v>
      </c>
      <c r="M558" s="14">
        <v>164</v>
      </c>
      <c r="N558" s="12" t="s">
        <v>34</v>
      </c>
    </row>
    <row r="559" spans="2:14" x14ac:dyDescent="0.35">
      <c r="B559">
        <v>425</v>
      </c>
      <c r="C559" t="str">
        <v>Lemon</v>
      </c>
      <c r="D559" s="5">
        <v>119</v>
      </c>
      <c r="E559" t="str">
        <v>Washington</v>
      </c>
      <c r="K559" s="8">
        <v>936</v>
      </c>
      <c r="L559" s="11" t="s">
        <v>25</v>
      </c>
      <c r="M559" s="13">
        <v>114</v>
      </c>
      <c r="N559" s="11" t="s">
        <v>30</v>
      </c>
    </row>
    <row r="560" spans="2:14" x14ac:dyDescent="0.35">
      <c r="B560">
        <v>954</v>
      </c>
      <c r="C560" t="str">
        <v>Mint</v>
      </c>
      <c r="D560" s="5">
        <v>164</v>
      </c>
      <c r="E560" t="str">
        <v>Florida</v>
      </c>
      <c r="K560" s="9">
        <v>918</v>
      </c>
      <c r="L560" s="12" t="s">
        <v>61</v>
      </c>
      <c r="M560" s="14">
        <v>121</v>
      </c>
      <c r="N560" s="12" t="s">
        <v>47</v>
      </c>
    </row>
    <row r="561" spans="2:14" x14ac:dyDescent="0.35">
      <c r="B561">
        <v>936</v>
      </c>
      <c r="C561" t="str">
        <v>Lemon</v>
      </c>
      <c r="D561" s="5">
        <v>114</v>
      </c>
      <c r="E561" t="str">
        <v>Texas</v>
      </c>
      <c r="K561" s="8">
        <v>801</v>
      </c>
      <c r="L561" s="11" t="s">
        <v>61</v>
      </c>
      <c r="M561" s="13">
        <v>113</v>
      </c>
      <c r="N561" s="11" t="s">
        <v>49</v>
      </c>
    </row>
    <row r="562" spans="2:14" x14ac:dyDescent="0.35">
      <c r="B562">
        <v>918</v>
      </c>
      <c r="C562" t="str">
        <v>Chamomile</v>
      </c>
      <c r="D562" s="5">
        <v>121</v>
      </c>
      <c r="E562" t="str">
        <v>Oklahoma</v>
      </c>
      <c r="K562" s="9">
        <v>435</v>
      </c>
      <c r="L562" s="12" t="s">
        <v>25</v>
      </c>
      <c r="M562" s="14">
        <v>109</v>
      </c>
      <c r="N562" s="12" t="s">
        <v>49</v>
      </c>
    </row>
    <row r="563" spans="2:14" x14ac:dyDescent="0.35">
      <c r="B563">
        <v>801</v>
      </c>
      <c r="C563" t="str">
        <v>Chamomile</v>
      </c>
      <c r="D563" s="5">
        <v>113</v>
      </c>
      <c r="E563" t="str">
        <v>Utah</v>
      </c>
      <c r="K563" s="8">
        <v>509</v>
      </c>
      <c r="L563" s="11" t="s">
        <v>25</v>
      </c>
      <c r="M563" s="13">
        <v>115</v>
      </c>
      <c r="N563" s="11" t="s">
        <v>67</v>
      </c>
    </row>
    <row r="564" spans="2:14" x14ac:dyDescent="0.35">
      <c r="B564">
        <v>435</v>
      </c>
      <c r="C564" t="str">
        <v>Lemon</v>
      </c>
      <c r="D564" s="5">
        <v>109</v>
      </c>
      <c r="E564" t="str">
        <v>Utah</v>
      </c>
      <c r="K564" s="9">
        <v>970</v>
      </c>
      <c r="L564" s="12" t="s">
        <v>25</v>
      </c>
      <c r="M564" s="14">
        <v>112</v>
      </c>
      <c r="N564" s="12" t="s">
        <v>26</v>
      </c>
    </row>
    <row r="565" spans="2:14" x14ac:dyDescent="0.35">
      <c r="B565">
        <v>509</v>
      </c>
      <c r="C565" t="str">
        <v>Lemon</v>
      </c>
      <c r="D565" s="5">
        <v>115</v>
      </c>
      <c r="E565" t="str">
        <v>Washington</v>
      </c>
      <c r="K565" s="8">
        <v>303</v>
      </c>
      <c r="L565" s="11" t="s">
        <v>28</v>
      </c>
      <c r="M565" s="13">
        <v>127</v>
      </c>
      <c r="N565" s="11" t="s">
        <v>26</v>
      </c>
    </row>
    <row r="566" spans="2:14" x14ac:dyDescent="0.35">
      <c r="B566">
        <v>970</v>
      </c>
      <c r="C566" t="str">
        <v>Lemon</v>
      </c>
      <c r="D566" s="5">
        <v>112</v>
      </c>
      <c r="E566" t="str">
        <v>Colorado</v>
      </c>
      <c r="K566" s="9">
        <v>954</v>
      </c>
      <c r="L566" s="12" t="s">
        <v>25</v>
      </c>
      <c r="M566" s="14">
        <v>145</v>
      </c>
      <c r="N566" s="12" t="s">
        <v>34</v>
      </c>
    </row>
    <row r="567" spans="2:14" x14ac:dyDescent="0.35">
      <c r="B567">
        <v>303</v>
      </c>
      <c r="C567" t="str">
        <v>Mint</v>
      </c>
      <c r="D567" s="5">
        <v>127</v>
      </c>
      <c r="E567" t="str">
        <v>Colorado</v>
      </c>
      <c r="K567" s="8">
        <v>561</v>
      </c>
      <c r="L567" s="11" t="s">
        <v>28</v>
      </c>
      <c r="M567" s="13">
        <v>176</v>
      </c>
      <c r="N567" s="11" t="s">
        <v>34</v>
      </c>
    </row>
    <row r="568" spans="2:14" x14ac:dyDescent="0.35">
      <c r="B568">
        <v>954</v>
      </c>
      <c r="C568" t="str">
        <v>Lemon</v>
      </c>
      <c r="D568" s="5">
        <v>145</v>
      </c>
      <c r="E568" t="str">
        <v>Florida</v>
      </c>
      <c r="K568" s="9">
        <v>469</v>
      </c>
      <c r="L568" s="12" t="s">
        <v>61</v>
      </c>
      <c r="M568" s="14">
        <v>127</v>
      </c>
      <c r="N568" s="12" t="s">
        <v>30</v>
      </c>
    </row>
    <row r="569" spans="2:14" x14ac:dyDescent="0.35">
      <c r="B569">
        <v>561</v>
      </c>
      <c r="C569" t="str">
        <v>Mint</v>
      </c>
      <c r="D569" s="5">
        <v>176</v>
      </c>
      <c r="E569" t="str">
        <v>Florida</v>
      </c>
      <c r="K569" s="8">
        <v>214</v>
      </c>
      <c r="L569" s="11" t="s">
        <v>25</v>
      </c>
      <c r="M569" s="13">
        <v>101</v>
      </c>
      <c r="N569" s="11" t="s">
        <v>30</v>
      </c>
    </row>
    <row r="570" spans="2:14" x14ac:dyDescent="0.35">
      <c r="B570">
        <v>469</v>
      </c>
      <c r="C570" t="str">
        <v>Chamomile</v>
      </c>
      <c r="D570" s="5">
        <v>127</v>
      </c>
      <c r="E570" t="str">
        <v>Texas</v>
      </c>
      <c r="K570" s="9">
        <v>417</v>
      </c>
      <c r="L570" s="12" t="s">
        <v>61</v>
      </c>
      <c r="M570" s="14">
        <v>118</v>
      </c>
      <c r="N570" s="12" t="s">
        <v>62</v>
      </c>
    </row>
    <row r="571" spans="2:14" x14ac:dyDescent="0.35">
      <c r="B571">
        <v>214</v>
      </c>
      <c r="C571" t="str">
        <v>Lemon</v>
      </c>
      <c r="D571" s="5">
        <v>101</v>
      </c>
      <c r="E571" t="str">
        <v>Texas</v>
      </c>
      <c r="K571" s="8">
        <v>920</v>
      </c>
      <c r="L571" s="11" t="s">
        <v>61</v>
      </c>
      <c r="M571" s="13">
        <v>107</v>
      </c>
      <c r="N571" s="11" t="s">
        <v>64</v>
      </c>
    </row>
    <row r="572" spans="2:14" x14ac:dyDescent="0.35">
      <c r="B572">
        <v>417</v>
      </c>
      <c r="C572" t="str">
        <v>Chamomile</v>
      </c>
      <c r="D572" s="5">
        <v>118</v>
      </c>
      <c r="E572" t="str">
        <v>Missouri</v>
      </c>
      <c r="K572" s="9">
        <v>573</v>
      </c>
      <c r="L572" s="12" t="s">
        <v>25</v>
      </c>
      <c r="M572" s="14">
        <v>160</v>
      </c>
      <c r="N572" s="12" t="s">
        <v>62</v>
      </c>
    </row>
    <row r="573" spans="2:14" x14ac:dyDescent="0.35">
      <c r="B573">
        <v>920</v>
      </c>
      <c r="C573" t="str">
        <v>Chamomile</v>
      </c>
      <c r="D573" s="5">
        <v>107</v>
      </c>
      <c r="E573" t="str">
        <v>Wisconsin</v>
      </c>
      <c r="K573" s="8">
        <v>475</v>
      </c>
      <c r="L573" s="11" t="s">
        <v>25</v>
      </c>
      <c r="M573" s="13">
        <v>153</v>
      </c>
      <c r="N573" s="11" t="s">
        <v>44</v>
      </c>
    </row>
    <row r="574" spans="2:14" x14ac:dyDescent="0.35">
      <c r="B574">
        <v>573</v>
      </c>
      <c r="C574" t="str">
        <v>Lemon</v>
      </c>
      <c r="D574" s="5">
        <v>160</v>
      </c>
      <c r="E574" t="str">
        <v>Missouri</v>
      </c>
      <c r="K574" s="9">
        <v>475</v>
      </c>
      <c r="L574" s="12" t="s">
        <v>28</v>
      </c>
      <c r="M574" s="14">
        <v>139</v>
      </c>
      <c r="N574" s="12" t="s">
        <v>44</v>
      </c>
    </row>
    <row r="575" spans="2:14" x14ac:dyDescent="0.35">
      <c r="B575">
        <v>475</v>
      </c>
      <c r="C575" t="str">
        <v>Lemon</v>
      </c>
      <c r="D575" s="5">
        <v>153</v>
      </c>
      <c r="E575" t="str">
        <v>Connecticut</v>
      </c>
      <c r="K575" s="8">
        <v>435</v>
      </c>
      <c r="L575" s="11" t="s">
        <v>28</v>
      </c>
      <c r="M575" s="13">
        <v>160</v>
      </c>
      <c r="N575" s="11" t="s">
        <v>49</v>
      </c>
    </row>
    <row r="576" spans="2:14" x14ac:dyDescent="0.35">
      <c r="B576">
        <v>475</v>
      </c>
      <c r="C576" t="str">
        <v>Mint</v>
      </c>
      <c r="D576" s="5">
        <v>139</v>
      </c>
      <c r="E576" t="str">
        <v>Connecticut</v>
      </c>
      <c r="K576" s="9">
        <v>720</v>
      </c>
      <c r="L576" s="12" t="s">
        <v>25</v>
      </c>
      <c r="M576" s="14">
        <v>130</v>
      </c>
      <c r="N576" s="12" t="s">
        <v>26</v>
      </c>
    </row>
    <row r="577" spans="2:14" x14ac:dyDescent="0.35">
      <c r="B577">
        <v>435</v>
      </c>
      <c r="C577" t="str">
        <v>Mint</v>
      </c>
      <c r="D577" s="5">
        <v>160</v>
      </c>
      <c r="E577" t="str">
        <v>Utah</v>
      </c>
      <c r="K577" s="8">
        <v>970</v>
      </c>
      <c r="L577" s="11" t="s">
        <v>28</v>
      </c>
      <c r="M577" s="13">
        <v>131</v>
      </c>
      <c r="N577" s="11" t="s">
        <v>26</v>
      </c>
    </row>
    <row r="578" spans="2:14" x14ac:dyDescent="0.35">
      <c r="B578">
        <v>720</v>
      </c>
      <c r="C578" t="str">
        <v>Lemon</v>
      </c>
      <c r="D578" s="5">
        <v>130</v>
      </c>
      <c r="E578" t="str">
        <v>Colorado</v>
      </c>
      <c r="K578" s="9">
        <v>430</v>
      </c>
      <c r="L578" s="12" t="s">
        <v>25</v>
      </c>
      <c r="M578" s="14">
        <v>114</v>
      </c>
      <c r="N578" s="12" t="s">
        <v>30</v>
      </c>
    </row>
    <row r="579" spans="2:14" x14ac:dyDescent="0.35">
      <c r="B579">
        <v>970</v>
      </c>
      <c r="C579" t="str">
        <v>Mint</v>
      </c>
      <c r="D579" s="5">
        <v>131</v>
      </c>
      <c r="E579" t="str">
        <v>Colorado</v>
      </c>
      <c r="K579" s="8">
        <v>573</v>
      </c>
      <c r="L579" s="11" t="s">
        <v>61</v>
      </c>
      <c r="M579" s="13">
        <v>116</v>
      </c>
      <c r="N579" s="11" t="s">
        <v>62</v>
      </c>
    </row>
    <row r="580" spans="2:14" x14ac:dyDescent="0.35">
      <c r="B580">
        <v>430</v>
      </c>
      <c r="C580" t="str">
        <v>Lemon</v>
      </c>
      <c r="D580" s="5">
        <v>114</v>
      </c>
      <c r="E580" t="str">
        <v>Texas</v>
      </c>
      <c r="K580" s="9">
        <v>262</v>
      </c>
      <c r="L580" s="12" t="s">
        <v>25</v>
      </c>
      <c r="M580" s="14">
        <v>126</v>
      </c>
      <c r="N580" s="12" t="s">
        <v>64</v>
      </c>
    </row>
    <row r="581" spans="2:14" x14ac:dyDescent="0.35">
      <c r="B581">
        <v>573</v>
      </c>
      <c r="C581" t="str">
        <v>Chamomile</v>
      </c>
      <c r="D581" s="5">
        <v>116</v>
      </c>
      <c r="E581" t="str">
        <v>Missouri</v>
      </c>
      <c r="K581" s="8">
        <v>801</v>
      </c>
      <c r="L581" s="11" t="s">
        <v>61</v>
      </c>
      <c r="M581" s="13">
        <v>128</v>
      </c>
      <c r="N581" s="11" t="s">
        <v>49</v>
      </c>
    </row>
    <row r="582" spans="2:14" x14ac:dyDescent="0.35">
      <c r="B582">
        <v>262</v>
      </c>
      <c r="C582" t="str">
        <v>Lemon</v>
      </c>
      <c r="D582" s="5">
        <v>126</v>
      </c>
      <c r="E582" t="str">
        <v>Wisconsin</v>
      </c>
      <c r="K582" s="9">
        <v>509</v>
      </c>
      <c r="L582" s="12" t="s">
        <v>25</v>
      </c>
      <c r="M582" s="14">
        <v>127</v>
      </c>
      <c r="N582" s="12" t="s">
        <v>67</v>
      </c>
    </row>
    <row r="583" spans="2:14" x14ac:dyDescent="0.35">
      <c r="B583">
        <v>801</v>
      </c>
      <c r="C583" t="str">
        <v>Chamomile</v>
      </c>
      <c r="D583" s="5">
        <v>128</v>
      </c>
      <c r="E583" t="str">
        <v>Utah</v>
      </c>
      <c r="K583" s="8">
        <v>561</v>
      </c>
      <c r="L583" s="11" t="s">
        <v>28</v>
      </c>
      <c r="M583" s="13">
        <v>175</v>
      </c>
      <c r="N583" s="11" t="s">
        <v>34</v>
      </c>
    </row>
    <row r="584" spans="2:14" x14ac:dyDescent="0.35">
      <c r="B584">
        <v>509</v>
      </c>
      <c r="C584" t="str">
        <v>Lemon</v>
      </c>
      <c r="D584" s="5">
        <v>127</v>
      </c>
      <c r="E584" t="str">
        <v>Washington</v>
      </c>
      <c r="K584" s="9">
        <v>806</v>
      </c>
      <c r="L584" s="12" t="s">
        <v>25</v>
      </c>
      <c r="M584" s="14">
        <v>121</v>
      </c>
      <c r="N584" s="12" t="s">
        <v>30</v>
      </c>
    </row>
    <row r="585" spans="2:14" x14ac:dyDescent="0.35">
      <c r="B585">
        <v>561</v>
      </c>
      <c r="C585" t="str">
        <v>Mint</v>
      </c>
      <c r="D585" s="5">
        <v>175</v>
      </c>
      <c r="E585" t="str">
        <v>Florida</v>
      </c>
      <c r="K585" s="8">
        <v>580</v>
      </c>
      <c r="L585" s="11" t="s">
        <v>61</v>
      </c>
      <c r="M585" s="13">
        <v>129</v>
      </c>
      <c r="N585" s="11" t="s">
        <v>47</v>
      </c>
    </row>
    <row r="586" spans="2:14" x14ac:dyDescent="0.35">
      <c r="B586">
        <v>806</v>
      </c>
      <c r="C586" t="str">
        <v>Lemon</v>
      </c>
      <c r="D586" s="5">
        <v>121</v>
      </c>
      <c r="E586" t="str">
        <v>Texas</v>
      </c>
      <c r="K586" s="9">
        <v>435</v>
      </c>
      <c r="L586" s="12" t="s">
        <v>61</v>
      </c>
      <c r="M586" s="14">
        <v>120</v>
      </c>
      <c r="N586" s="12" t="s">
        <v>49</v>
      </c>
    </row>
    <row r="587" spans="2:14" x14ac:dyDescent="0.35">
      <c r="B587">
        <v>580</v>
      </c>
      <c r="C587" t="str">
        <v>Chamomile</v>
      </c>
      <c r="D587" s="5">
        <v>129</v>
      </c>
      <c r="E587" t="str">
        <v>Oklahoma</v>
      </c>
      <c r="K587" s="8">
        <v>435</v>
      </c>
      <c r="L587" s="11" t="s">
        <v>25</v>
      </c>
      <c r="M587" s="13">
        <v>116</v>
      </c>
      <c r="N587" s="11" t="s">
        <v>49</v>
      </c>
    </row>
    <row r="588" spans="2:14" x14ac:dyDescent="0.35">
      <c r="B588">
        <v>435</v>
      </c>
      <c r="C588" t="str">
        <v>Chamomile</v>
      </c>
      <c r="D588" s="5">
        <v>120</v>
      </c>
      <c r="E588" t="str">
        <v>Utah</v>
      </c>
      <c r="K588" s="9">
        <v>253</v>
      </c>
      <c r="L588" s="12" t="s">
        <v>25</v>
      </c>
      <c r="M588" s="14">
        <v>123</v>
      </c>
      <c r="N588" s="12" t="s">
        <v>67</v>
      </c>
    </row>
    <row r="589" spans="2:14" x14ac:dyDescent="0.35">
      <c r="B589">
        <v>435</v>
      </c>
      <c r="C589" t="str">
        <v>Lemon</v>
      </c>
      <c r="D589" s="5">
        <v>116</v>
      </c>
      <c r="E589" t="str">
        <v>Utah</v>
      </c>
      <c r="K589" s="8">
        <v>719</v>
      </c>
      <c r="L589" s="11" t="s">
        <v>25</v>
      </c>
      <c r="M589" s="13">
        <v>119</v>
      </c>
      <c r="N589" s="11" t="s">
        <v>26</v>
      </c>
    </row>
    <row r="590" spans="2:14" x14ac:dyDescent="0.35">
      <c r="B590">
        <v>253</v>
      </c>
      <c r="C590" t="str">
        <v>Lemon</v>
      </c>
      <c r="D590" s="5">
        <v>123</v>
      </c>
      <c r="E590" t="str">
        <v>Washington</v>
      </c>
      <c r="K590" s="9">
        <v>970</v>
      </c>
      <c r="L590" s="12" t="s">
        <v>28</v>
      </c>
      <c r="M590" s="14">
        <v>135</v>
      </c>
      <c r="N590" s="12" t="s">
        <v>26</v>
      </c>
    </row>
    <row r="591" spans="2:14" x14ac:dyDescent="0.35">
      <c r="B591">
        <v>719</v>
      </c>
      <c r="C591" t="str">
        <v>Lemon</v>
      </c>
      <c r="D591" s="5">
        <v>119</v>
      </c>
      <c r="E591" t="str">
        <v>Colorado</v>
      </c>
      <c r="K591" s="8">
        <v>305</v>
      </c>
      <c r="L591" s="11" t="s">
        <v>25</v>
      </c>
      <c r="M591" s="13">
        <v>155</v>
      </c>
      <c r="N591" s="11" t="s">
        <v>34</v>
      </c>
    </row>
    <row r="592" spans="2:14" x14ac:dyDescent="0.35">
      <c r="B592">
        <v>970</v>
      </c>
      <c r="C592" t="str">
        <v>Mint</v>
      </c>
      <c r="D592" s="5">
        <v>135</v>
      </c>
      <c r="E592" t="str">
        <v>Colorado</v>
      </c>
      <c r="K592" s="9">
        <v>407</v>
      </c>
      <c r="L592" s="12" t="s">
        <v>28</v>
      </c>
      <c r="M592" s="14">
        <v>188</v>
      </c>
      <c r="N592" s="12" t="s">
        <v>34</v>
      </c>
    </row>
    <row r="593" spans="2:14" x14ac:dyDescent="0.35">
      <c r="B593">
        <v>305</v>
      </c>
      <c r="C593" t="str">
        <v>Lemon</v>
      </c>
      <c r="D593" s="5">
        <v>155</v>
      </c>
      <c r="E593" t="str">
        <v>Florida</v>
      </c>
      <c r="K593" s="8">
        <v>325</v>
      </c>
      <c r="L593" s="11" t="s">
        <v>61</v>
      </c>
      <c r="M593" s="13">
        <v>135</v>
      </c>
      <c r="N593" s="11" t="s">
        <v>30</v>
      </c>
    </row>
    <row r="594" spans="2:14" x14ac:dyDescent="0.35">
      <c r="B594">
        <v>407</v>
      </c>
      <c r="C594" t="str">
        <v>Mint</v>
      </c>
      <c r="D594" s="5">
        <v>188</v>
      </c>
      <c r="E594" t="str">
        <v>Florida</v>
      </c>
      <c r="K594" s="9">
        <v>430</v>
      </c>
      <c r="L594" s="12" t="s">
        <v>25</v>
      </c>
      <c r="M594" s="14">
        <v>108</v>
      </c>
      <c r="N594" s="12" t="s">
        <v>30</v>
      </c>
    </row>
    <row r="595" spans="2:14" x14ac:dyDescent="0.35">
      <c r="B595">
        <v>325</v>
      </c>
      <c r="C595" t="str">
        <v>Chamomile</v>
      </c>
      <c r="D595" s="5">
        <v>135</v>
      </c>
      <c r="E595" t="str">
        <v>Texas</v>
      </c>
      <c r="K595" s="8">
        <v>314</v>
      </c>
      <c r="L595" s="11" t="s">
        <v>61</v>
      </c>
      <c r="M595" s="13">
        <v>126</v>
      </c>
      <c r="N595" s="11" t="s">
        <v>62</v>
      </c>
    </row>
    <row r="596" spans="2:14" x14ac:dyDescent="0.35">
      <c r="B596">
        <v>430</v>
      </c>
      <c r="C596" t="str">
        <v>Lemon</v>
      </c>
      <c r="D596" s="5">
        <v>108</v>
      </c>
      <c r="E596" t="str">
        <v>Texas</v>
      </c>
      <c r="K596" s="9">
        <v>920</v>
      </c>
      <c r="L596" s="12" t="s">
        <v>61</v>
      </c>
      <c r="M596" s="14">
        <v>114</v>
      </c>
      <c r="N596" s="12" t="s">
        <v>64</v>
      </c>
    </row>
    <row r="597" spans="2:14" x14ac:dyDescent="0.35">
      <c r="B597">
        <v>314</v>
      </c>
      <c r="C597" t="str">
        <v>Chamomile</v>
      </c>
      <c r="D597" s="5">
        <v>126</v>
      </c>
      <c r="E597" t="str">
        <v>Missouri</v>
      </c>
      <c r="K597" s="8">
        <v>417</v>
      </c>
      <c r="L597" s="11" t="s">
        <v>25</v>
      </c>
      <c r="M597" s="13">
        <v>171</v>
      </c>
      <c r="N597" s="11" t="s">
        <v>62</v>
      </c>
    </row>
    <row r="598" spans="2:14" x14ac:dyDescent="0.35">
      <c r="B598">
        <v>920</v>
      </c>
      <c r="C598" t="str">
        <v>Chamomile</v>
      </c>
      <c r="D598" s="5">
        <v>114</v>
      </c>
      <c r="E598" t="str">
        <v>Wisconsin</v>
      </c>
      <c r="K598" s="9">
        <v>860</v>
      </c>
      <c r="L598" s="12" t="s">
        <v>25</v>
      </c>
      <c r="M598" s="14">
        <v>163</v>
      </c>
      <c r="N598" s="12" t="s">
        <v>44</v>
      </c>
    </row>
    <row r="599" spans="2:14" x14ac:dyDescent="0.35">
      <c r="B599">
        <v>417</v>
      </c>
      <c r="C599" t="str">
        <v>Lemon</v>
      </c>
      <c r="D599" s="5">
        <v>171</v>
      </c>
      <c r="E599" t="str">
        <v>Missouri</v>
      </c>
      <c r="K599" s="8">
        <v>203</v>
      </c>
      <c r="L599" s="11" t="s">
        <v>28</v>
      </c>
      <c r="M599" s="13">
        <v>148</v>
      </c>
      <c r="N599" s="11" t="s">
        <v>44</v>
      </c>
    </row>
    <row r="600" spans="2:14" x14ac:dyDescent="0.35">
      <c r="B600">
        <v>860</v>
      </c>
      <c r="C600" t="str">
        <v>Lemon</v>
      </c>
      <c r="D600" s="5">
        <v>163</v>
      </c>
      <c r="E600" t="str">
        <v>Connecticut</v>
      </c>
      <c r="K600" s="9">
        <v>435</v>
      </c>
      <c r="L600" s="12" t="s">
        <v>28</v>
      </c>
      <c r="M600" s="14">
        <v>171</v>
      </c>
      <c r="N600" s="12" t="s">
        <v>49</v>
      </c>
    </row>
    <row r="601" spans="2:14" x14ac:dyDescent="0.35">
      <c r="B601">
        <v>203</v>
      </c>
      <c r="C601" t="str">
        <v>Mint</v>
      </c>
      <c r="D601" s="5">
        <v>148</v>
      </c>
      <c r="E601" t="str">
        <v>Connecticut</v>
      </c>
      <c r="K601" s="8">
        <v>305</v>
      </c>
      <c r="L601" s="11" t="s">
        <v>28</v>
      </c>
      <c r="M601" s="13">
        <v>174</v>
      </c>
      <c r="N601" s="11" t="s">
        <v>34</v>
      </c>
    </row>
    <row r="602" spans="2:14" x14ac:dyDescent="0.35">
      <c r="B602">
        <v>435</v>
      </c>
      <c r="C602" t="str">
        <v>Mint</v>
      </c>
      <c r="D602" s="5">
        <v>171</v>
      </c>
      <c r="E602" t="str">
        <v>Utah</v>
      </c>
      <c r="K602" s="9">
        <v>959</v>
      </c>
      <c r="L602" s="12" t="s">
        <v>25</v>
      </c>
      <c r="M602" s="14">
        <v>177</v>
      </c>
      <c r="N602" s="12" t="s">
        <v>44</v>
      </c>
    </row>
    <row r="603" spans="2:14" x14ac:dyDescent="0.35">
      <c r="B603">
        <v>305</v>
      </c>
      <c r="C603" t="str">
        <v>Mint</v>
      </c>
      <c r="D603" s="5">
        <v>174</v>
      </c>
      <c r="E603" t="str">
        <v>Florida</v>
      </c>
      <c r="K603" s="8">
        <v>860</v>
      </c>
      <c r="L603" s="11" t="s">
        <v>28</v>
      </c>
      <c r="M603" s="13">
        <v>142</v>
      </c>
      <c r="N603" s="11" t="s">
        <v>44</v>
      </c>
    </row>
    <row r="604" spans="2:14" x14ac:dyDescent="0.35">
      <c r="B604">
        <v>959</v>
      </c>
      <c r="C604" t="str">
        <v>Lemon</v>
      </c>
      <c r="D604" s="5">
        <v>177</v>
      </c>
      <c r="E604" t="str">
        <v>Connecticut</v>
      </c>
      <c r="K604" s="9">
        <v>773</v>
      </c>
      <c r="L604" s="12" t="s">
        <v>25</v>
      </c>
      <c r="M604" s="14">
        <v>92</v>
      </c>
      <c r="N604" s="12" t="s">
        <v>81</v>
      </c>
    </row>
    <row r="605" spans="2:14" x14ac:dyDescent="0.35">
      <c r="B605">
        <v>860</v>
      </c>
      <c r="C605" t="str">
        <v>Mint</v>
      </c>
      <c r="D605" s="5">
        <v>142</v>
      </c>
      <c r="E605" t="str">
        <v>Connecticut</v>
      </c>
      <c r="K605" s="8">
        <v>614</v>
      </c>
      <c r="L605" s="11" t="s">
        <v>25</v>
      </c>
      <c r="M605" s="13">
        <v>88</v>
      </c>
      <c r="N605" s="11" t="s">
        <v>156</v>
      </c>
    </row>
    <row r="606" spans="2:14" x14ac:dyDescent="0.35">
      <c r="B606">
        <v>773</v>
      </c>
      <c r="C606" t="str">
        <v>Lemon</v>
      </c>
      <c r="D606" s="5">
        <v>92</v>
      </c>
      <c r="E606" t="str">
        <v>Illinois</v>
      </c>
      <c r="K606" s="9">
        <v>617</v>
      </c>
      <c r="L606" s="12" t="s">
        <v>25</v>
      </c>
      <c r="M606" s="14">
        <v>124</v>
      </c>
      <c r="N606" s="12" t="s">
        <v>76</v>
      </c>
    </row>
    <row r="607" spans="2:14" x14ac:dyDescent="0.35">
      <c r="B607">
        <v>614</v>
      </c>
      <c r="C607" t="str">
        <v>Lemon</v>
      </c>
      <c r="D607" s="5">
        <v>88</v>
      </c>
      <c r="E607" t="str">
        <v>Ohio</v>
      </c>
      <c r="K607" s="8">
        <v>707</v>
      </c>
      <c r="L607" s="11" t="s">
        <v>28</v>
      </c>
      <c r="M607" s="13">
        <v>92</v>
      </c>
      <c r="N607" s="11" t="s">
        <v>38</v>
      </c>
    </row>
    <row r="608" spans="2:14" x14ac:dyDescent="0.35">
      <c r="B608">
        <v>617</v>
      </c>
      <c r="C608" t="str">
        <v>Lemon</v>
      </c>
      <c r="D608" s="5">
        <v>124</v>
      </c>
      <c r="E608" t="str">
        <v>Massachusetts</v>
      </c>
      <c r="K608" s="9">
        <v>573</v>
      </c>
      <c r="L608" s="12" t="s">
        <v>61</v>
      </c>
      <c r="M608" s="14">
        <v>106</v>
      </c>
      <c r="N608" s="12" t="s">
        <v>62</v>
      </c>
    </row>
    <row r="609" spans="2:14" x14ac:dyDescent="0.35">
      <c r="B609">
        <v>707</v>
      </c>
      <c r="C609" t="str">
        <v>Mint</v>
      </c>
      <c r="D609" s="5">
        <v>92</v>
      </c>
      <c r="E609" t="str">
        <v>California</v>
      </c>
      <c r="K609" s="8">
        <v>262</v>
      </c>
      <c r="L609" s="11" t="s">
        <v>25</v>
      </c>
      <c r="M609" s="13">
        <v>78</v>
      </c>
      <c r="N609" s="11" t="s">
        <v>64</v>
      </c>
    </row>
    <row r="610" spans="2:14" x14ac:dyDescent="0.35">
      <c r="B610">
        <v>573</v>
      </c>
      <c r="C610" t="str">
        <v>Chamomile</v>
      </c>
      <c r="D610" s="5">
        <v>106</v>
      </c>
      <c r="E610" t="str">
        <v>Missouri</v>
      </c>
      <c r="K610" s="9">
        <v>475</v>
      </c>
      <c r="L610" s="12" t="s">
        <v>28</v>
      </c>
      <c r="M610" s="14">
        <v>150</v>
      </c>
      <c r="N610" s="12" t="s">
        <v>44</v>
      </c>
    </row>
    <row r="611" spans="2:14" x14ac:dyDescent="0.35">
      <c r="B611">
        <v>262</v>
      </c>
      <c r="C611" t="str">
        <v>Lemon</v>
      </c>
      <c r="D611" s="5">
        <v>78</v>
      </c>
      <c r="E611" t="str">
        <v>Wisconsin</v>
      </c>
      <c r="K611" s="8">
        <v>773</v>
      </c>
      <c r="L611" s="11" t="s">
        <v>25</v>
      </c>
      <c r="M611" s="13">
        <v>99</v>
      </c>
      <c r="N611" s="11" t="s">
        <v>81</v>
      </c>
    </row>
    <row r="612" spans="2:14" x14ac:dyDescent="0.35">
      <c r="B612">
        <v>475</v>
      </c>
      <c r="C612" t="str">
        <v>Mint</v>
      </c>
      <c r="D612" s="5">
        <v>150</v>
      </c>
      <c r="E612" t="str">
        <v>Connecticut</v>
      </c>
      <c r="K612" s="9">
        <v>805</v>
      </c>
      <c r="L612" s="12" t="s">
        <v>28</v>
      </c>
      <c r="M612" s="14">
        <v>99</v>
      </c>
      <c r="N612" s="12" t="s">
        <v>38</v>
      </c>
    </row>
    <row r="613" spans="2:14" x14ac:dyDescent="0.35">
      <c r="B613">
        <v>773</v>
      </c>
      <c r="C613" t="str">
        <v>Lemon</v>
      </c>
      <c r="D613" s="5">
        <v>99</v>
      </c>
      <c r="E613" t="str">
        <v>Illinois</v>
      </c>
      <c r="K613" s="8">
        <v>904</v>
      </c>
      <c r="L613" s="11" t="s">
        <v>28</v>
      </c>
      <c r="M613" s="13">
        <v>185</v>
      </c>
      <c r="N613" s="11" t="s">
        <v>34</v>
      </c>
    </row>
    <row r="614" spans="2:14" x14ac:dyDescent="0.35">
      <c r="B614">
        <v>805</v>
      </c>
      <c r="C614" t="str">
        <v>Mint</v>
      </c>
      <c r="D614" s="5">
        <v>99</v>
      </c>
      <c r="E614" t="str">
        <v>California</v>
      </c>
      <c r="K614" s="9">
        <v>203</v>
      </c>
      <c r="L614" s="12" t="s">
        <v>25</v>
      </c>
      <c r="M614" s="14">
        <v>189</v>
      </c>
      <c r="N614" s="12" t="s">
        <v>44</v>
      </c>
    </row>
    <row r="615" spans="2:14" x14ac:dyDescent="0.35">
      <c r="B615">
        <v>904</v>
      </c>
      <c r="C615" t="str">
        <v>Mint</v>
      </c>
      <c r="D615" s="5">
        <v>185</v>
      </c>
      <c r="E615" t="str">
        <v>Florida</v>
      </c>
      <c r="K615" s="8">
        <v>203</v>
      </c>
      <c r="L615" s="11" t="s">
        <v>28</v>
      </c>
      <c r="M615" s="13">
        <v>151</v>
      </c>
      <c r="N615" s="11" t="s">
        <v>44</v>
      </c>
    </row>
    <row r="616" spans="2:14" x14ac:dyDescent="0.35">
      <c r="B616">
        <v>203</v>
      </c>
      <c r="C616" t="str">
        <v>Lemon</v>
      </c>
      <c r="D616" s="5">
        <v>189</v>
      </c>
      <c r="E616" t="str">
        <v>Connecticut</v>
      </c>
      <c r="K616" s="9">
        <v>312</v>
      </c>
      <c r="L616" s="12" t="s">
        <v>25</v>
      </c>
      <c r="M616" s="14">
        <v>98</v>
      </c>
      <c r="N616" s="12" t="s">
        <v>81</v>
      </c>
    </row>
    <row r="617" spans="2:14" x14ac:dyDescent="0.35">
      <c r="B617">
        <v>203</v>
      </c>
      <c r="C617" t="str">
        <v>Mint</v>
      </c>
      <c r="D617" s="5">
        <v>151</v>
      </c>
      <c r="E617" t="str">
        <v>Connecticut</v>
      </c>
      <c r="K617" s="8">
        <v>419</v>
      </c>
      <c r="L617" s="11" t="s">
        <v>25</v>
      </c>
      <c r="M617" s="13">
        <v>94</v>
      </c>
      <c r="N617" s="11" t="s">
        <v>156</v>
      </c>
    </row>
    <row r="618" spans="2:14" x14ac:dyDescent="0.35">
      <c r="B618">
        <v>312</v>
      </c>
      <c r="C618" t="str">
        <v>Lemon</v>
      </c>
      <c r="D618" s="5">
        <v>98</v>
      </c>
      <c r="E618" t="str">
        <v>Illinois</v>
      </c>
      <c r="K618" s="9">
        <v>857</v>
      </c>
      <c r="L618" s="12" t="s">
        <v>25</v>
      </c>
      <c r="M618" s="14">
        <v>132</v>
      </c>
      <c r="N618" s="12" t="s">
        <v>76</v>
      </c>
    </row>
    <row r="619" spans="2:14" x14ac:dyDescent="0.35">
      <c r="B619">
        <v>419</v>
      </c>
      <c r="C619" t="str">
        <v>Lemon</v>
      </c>
      <c r="D619" s="5">
        <v>94</v>
      </c>
      <c r="E619" t="str">
        <v>Ohio</v>
      </c>
      <c r="K619" s="8">
        <v>323</v>
      </c>
      <c r="L619" s="11" t="s">
        <v>28</v>
      </c>
      <c r="M619" s="13">
        <v>98</v>
      </c>
      <c r="N619" s="11" t="s">
        <v>38</v>
      </c>
    </row>
    <row r="620" spans="2:14" x14ac:dyDescent="0.35">
      <c r="B620">
        <v>857</v>
      </c>
      <c r="C620" t="str">
        <v>Lemon</v>
      </c>
      <c r="D620" s="5">
        <v>132</v>
      </c>
      <c r="E620" t="str">
        <v>Massachusetts</v>
      </c>
      <c r="K620" s="9">
        <v>314</v>
      </c>
      <c r="L620" s="12" t="s">
        <v>61</v>
      </c>
      <c r="M620" s="14">
        <v>113</v>
      </c>
      <c r="N620" s="12" t="s">
        <v>62</v>
      </c>
    </row>
    <row r="621" spans="2:14" x14ac:dyDescent="0.35">
      <c r="B621">
        <v>323</v>
      </c>
      <c r="C621" t="str">
        <v>Mint</v>
      </c>
      <c r="D621" s="5">
        <v>98</v>
      </c>
      <c r="E621" t="str">
        <v>California</v>
      </c>
      <c r="K621" s="8">
        <v>715</v>
      </c>
      <c r="L621" s="11" t="s">
        <v>25</v>
      </c>
      <c r="M621" s="13">
        <v>83</v>
      </c>
      <c r="N621" s="11" t="s">
        <v>64</v>
      </c>
    </row>
    <row r="622" spans="2:14" x14ac:dyDescent="0.35">
      <c r="B622">
        <v>314</v>
      </c>
      <c r="C622" t="str">
        <v>Chamomile</v>
      </c>
      <c r="D622" s="5">
        <v>113</v>
      </c>
      <c r="E622" t="str">
        <v>Missouri</v>
      </c>
      <c r="K622" s="9">
        <v>959</v>
      </c>
      <c r="L622" s="12" t="s">
        <v>28</v>
      </c>
      <c r="M622" s="14">
        <v>160</v>
      </c>
      <c r="N622" s="12" t="s">
        <v>44</v>
      </c>
    </row>
    <row r="623" spans="2:14" x14ac:dyDescent="0.35">
      <c r="B623">
        <v>715</v>
      </c>
      <c r="C623" t="str">
        <v>Lemon</v>
      </c>
      <c r="D623" s="5">
        <v>83</v>
      </c>
      <c r="E623" t="str">
        <v>Wisconsin</v>
      </c>
      <c r="K623" s="8">
        <v>312</v>
      </c>
      <c r="L623" s="11" t="s">
        <v>25</v>
      </c>
      <c r="M623" s="13">
        <v>106</v>
      </c>
      <c r="N623" s="11" t="s">
        <v>81</v>
      </c>
    </row>
    <row r="624" spans="2:14" x14ac:dyDescent="0.35">
      <c r="B624">
        <v>959</v>
      </c>
      <c r="C624" t="str">
        <v>Mint</v>
      </c>
      <c r="D624" s="5">
        <v>160</v>
      </c>
      <c r="E624" t="str">
        <v>Connecticut</v>
      </c>
      <c r="K624" s="9">
        <v>323</v>
      </c>
      <c r="L624" s="12" t="s">
        <v>28</v>
      </c>
      <c r="M624" s="14">
        <v>106</v>
      </c>
      <c r="N624" s="12" t="s">
        <v>38</v>
      </c>
    </row>
    <row r="625" spans="2:14" x14ac:dyDescent="0.35">
      <c r="B625">
        <v>312</v>
      </c>
      <c r="C625" t="str">
        <v>Lemon</v>
      </c>
      <c r="D625" s="5">
        <v>106</v>
      </c>
      <c r="E625" t="str">
        <v>Illinois</v>
      </c>
      <c r="K625" s="8">
        <v>630</v>
      </c>
      <c r="L625" s="11" t="s">
        <v>25</v>
      </c>
      <c r="M625" s="13">
        <v>90</v>
      </c>
      <c r="N625" s="11" t="s">
        <v>81</v>
      </c>
    </row>
    <row r="626" spans="2:14" x14ac:dyDescent="0.35">
      <c r="B626">
        <v>323</v>
      </c>
      <c r="C626" t="str">
        <v>Mint</v>
      </c>
      <c r="D626" s="5">
        <v>106</v>
      </c>
      <c r="E626" t="str">
        <v>California</v>
      </c>
      <c r="K626" s="9">
        <v>209</v>
      </c>
      <c r="L626" s="12" t="s">
        <v>28</v>
      </c>
      <c r="M626" s="14">
        <v>90</v>
      </c>
      <c r="N626" s="12" t="s">
        <v>38</v>
      </c>
    </row>
    <row r="627" spans="2:14" x14ac:dyDescent="0.35">
      <c r="B627">
        <v>630</v>
      </c>
      <c r="C627" t="str">
        <v>Lemon</v>
      </c>
      <c r="D627" s="5">
        <v>90</v>
      </c>
      <c r="E627" t="str">
        <v>Illinois</v>
      </c>
      <c r="K627" s="8">
        <v>505</v>
      </c>
      <c r="L627" s="11" t="s">
        <v>25</v>
      </c>
      <c r="M627" s="13">
        <v>68</v>
      </c>
      <c r="N627" s="11" t="s">
        <v>101</v>
      </c>
    </row>
    <row r="628" spans="2:14" x14ac:dyDescent="0.35">
      <c r="B628">
        <v>209</v>
      </c>
      <c r="C628" t="str">
        <v>Mint</v>
      </c>
      <c r="D628" s="5">
        <v>90</v>
      </c>
      <c r="E628" t="str">
        <v>California</v>
      </c>
      <c r="K628" s="9">
        <v>937</v>
      </c>
      <c r="L628" s="12" t="s">
        <v>61</v>
      </c>
      <c r="M628" s="14">
        <v>80</v>
      </c>
      <c r="N628" s="12" t="s">
        <v>156</v>
      </c>
    </row>
    <row r="629" spans="2:14" x14ac:dyDescent="0.35">
      <c r="B629">
        <v>505</v>
      </c>
      <c r="C629" t="str">
        <v>Lemon</v>
      </c>
      <c r="D629" s="5">
        <v>68</v>
      </c>
      <c r="E629" t="str">
        <v>New Mexico</v>
      </c>
      <c r="K629" s="8">
        <v>407</v>
      </c>
      <c r="L629" s="11" t="s">
        <v>25</v>
      </c>
      <c r="M629" s="13">
        <v>121</v>
      </c>
      <c r="N629" s="11" t="s">
        <v>34</v>
      </c>
    </row>
    <row r="630" spans="2:14" x14ac:dyDescent="0.35">
      <c r="B630">
        <v>937</v>
      </c>
      <c r="C630" t="str">
        <v>Chamomile</v>
      </c>
      <c r="D630" s="5">
        <v>80</v>
      </c>
      <c r="E630" t="str">
        <v>Ohio</v>
      </c>
      <c r="K630" s="9">
        <v>573</v>
      </c>
      <c r="L630" s="12" t="s">
        <v>25</v>
      </c>
      <c r="M630" s="14">
        <v>122</v>
      </c>
      <c r="N630" s="12" t="s">
        <v>62</v>
      </c>
    </row>
    <row r="631" spans="2:14" x14ac:dyDescent="0.35">
      <c r="B631">
        <v>407</v>
      </c>
      <c r="C631" t="str">
        <v>Lemon</v>
      </c>
      <c r="D631" s="5">
        <v>121</v>
      </c>
      <c r="E631" t="str">
        <v>Florida</v>
      </c>
      <c r="K631" s="8">
        <v>801</v>
      </c>
      <c r="L631" s="11" t="s">
        <v>28</v>
      </c>
      <c r="M631" s="13">
        <v>122</v>
      </c>
      <c r="N631" s="11" t="s">
        <v>49</v>
      </c>
    </row>
    <row r="632" spans="2:14" x14ac:dyDescent="0.35">
      <c r="B632">
        <v>573</v>
      </c>
      <c r="C632" t="str">
        <v>Lemon</v>
      </c>
      <c r="D632" s="5">
        <v>122</v>
      </c>
      <c r="E632" t="str">
        <v>Missouri</v>
      </c>
      <c r="K632" s="9">
        <v>937</v>
      </c>
      <c r="L632" s="12" t="s">
        <v>61</v>
      </c>
      <c r="M632" s="14">
        <v>73</v>
      </c>
      <c r="N632" s="12" t="s">
        <v>156</v>
      </c>
    </row>
    <row r="633" spans="2:14" x14ac:dyDescent="0.35">
      <c r="B633">
        <v>801</v>
      </c>
      <c r="C633" t="str">
        <v>Mint</v>
      </c>
      <c r="D633" s="5">
        <v>122</v>
      </c>
      <c r="E633" t="str">
        <v>Utah</v>
      </c>
      <c r="K633" s="8">
        <v>330</v>
      </c>
      <c r="L633" s="11" t="s">
        <v>25</v>
      </c>
      <c r="M633" s="13">
        <v>82</v>
      </c>
      <c r="N633" s="11" t="s">
        <v>156</v>
      </c>
    </row>
    <row r="634" spans="2:14" x14ac:dyDescent="0.35">
      <c r="B634">
        <v>937</v>
      </c>
      <c r="C634" t="str">
        <v>Chamomile</v>
      </c>
      <c r="D634" s="5">
        <v>73</v>
      </c>
      <c r="E634" t="str">
        <v>Ohio</v>
      </c>
      <c r="K634" s="9">
        <v>508</v>
      </c>
      <c r="L634" s="12" t="s">
        <v>25</v>
      </c>
      <c r="M634" s="14">
        <v>103</v>
      </c>
      <c r="N634" s="12" t="s">
        <v>76</v>
      </c>
    </row>
    <row r="635" spans="2:14" x14ac:dyDescent="0.35">
      <c r="B635">
        <v>330</v>
      </c>
      <c r="C635" t="str">
        <v>Lemon</v>
      </c>
      <c r="D635" s="5">
        <v>82</v>
      </c>
      <c r="E635" t="str">
        <v>Ohio</v>
      </c>
      <c r="K635" s="8">
        <v>715</v>
      </c>
      <c r="L635" s="11" t="s">
        <v>25</v>
      </c>
      <c r="M635" s="13">
        <v>85</v>
      </c>
      <c r="N635" s="11" t="s">
        <v>64</v>
      </c>
    </row>
    <row r="636" spans="2:14" x14ac:dyDescent="0.35">
      <c r="B636">
        <v>508</v>
      </c>
      <c r="C636" t="str">
        <v>Lemon</v>
      </c>
      <c r="D636" s="5">
        <v>103</v>
      </c>
      <c r="E636" t="str">
        <v>Massachusetts</v>
      </c>
      <c r="K636" s="9">
        <v>603</v>
      </c>
      <c r="L636" s="12" t="s">
        <v>25</v>
      </c>
      <c r="M636" s="14">
        <v>88</v>
      </c>
      <c r="N636" s="12" t="s">
        <v>51</v>
      </c>
    </row>
    <row r="637" spans="2:14" x14ac:dyDescent="0.35">
      <c r="B637">
        <v>715</v>
      </c>
      <c r="C637" t="str">
        <v>Lemon</v>
      </c>
      <c r="D637" s="5">
        <v>85</v>
      </c>
      <c r="E637" t="str">
        <v>Wisconsin</v>
      </c>
      <c r="K637" s="8">
        <v>505</v>
      </c>
      <c r="L637" s="11" t="s">
        <v>25</v>
      </c>
      <c r="M637" s="13">
        <v>69</v>
      </c>
      <c r="N637" s="11" t="s">
        <v>101</v>
      </c>
    </row>
    <row r="638" spans="2:14" x14ac:dyDescent="0.35">
      <c r="B638">
        <v>603</v>
      </c>
      <c r="C638" t="str">
        <v>Lemon</v>
      </c>
      <c r="D638" s="5">
        <v>88</v>
      </c>
      <c r="E638" t="str">
        <v>New Hampshire</v>
      </c>
      <c r="K638" s="9">
        <v>312</v>
      </c>
      <c r="L638" s="12" t="s">
        <v>25</v>
      </c>
      <c r="M638" s="14">
        <v>96</v>
      </c>
      <c r="N638" s="12" t="s">
        <v>81</v>
      </c>
    </row>
    <row r="639" spans="2:14" x14ac:dyDescent="0.35">
      <c r="B639">
        <v>505</v>
      </c>
      <c r="C639" t="str">
        <v>Lemon</v>
      </c>
      <c r="D639" s="5">
        <v>69</v>
      </c>
      <c r="E639" t="str">
        <v>New Mexico</v>
      </c>
      <c r="K639" s="8">
        <v>530</v>
      </c>
      <c r="L639" s="11" t="s">
        <v>28</v>
      </c>
      <c r="M639" s="13">
        <v>96</v>
      </c>
      <c r="N639" s="11" t="s">
        <v>38</v>
      </c>
    </row>
    <row r="640" spans="2:14" x14ac:dyDescent="0.35">
      <c r="B640">
        <v>312</v>
      </c>
      <c r="C640" t="str">
        <v>Lemon</v>
      </c>
      <c r="D640" s="5">
        <v>96</v>
      </c>
      <c r="E640" t="str">
        <v>Illinois</v>
      </c>
      <c r="K640" s="9">
        <v>505</v>
      </c>
      <c r="L640" s="12" t="s">
        <v>25</v>
      </c>
      <c r="M640" s="14">
        <v>72</v>
      </c>
      <c r="N640" s="12" t="s">
        <v>101</v>
      </c>
    </row>
    <row r="641" spans="2:14" x14ac:dyDescent="0.35">
      <c r="B641">
        <v>530</v>
      </c>
      <c r="C641" t="str">
        <v>Mint</v>
      </c>
      <c r="D641" s="5">
        <v>96</v>
      </c>
      <c r="E641" t="str">
        <v>California</v>
      </c>
      <c r="K641" s="8">
        <v>440</v>
      </c>
      <c r="L641" s="11" t="s">
        <v>61</v>
      </c>
      <c r="M641" s="13">
        <v>85</v>
      </c>
      <c r="N641" s="11" t="s">
        <v>156</v>
      </c>
    </row>
    <row r="642" spans="2:14" x14ac:dyDescent="0.35">
      <c r="B642">
        <v>505</v>
      </c>
      <c r="C642" t="str">
        <v>Lemon</v>
      </c>
      <c r="D642" s="5">
        <v>72</v>
      </c>
      <c r="E642" t="str">
        <v>New Mexico</v>
      </c>
      <c r="K642" s="9">
        <v>561</v>
      </c>
      <c r="L642" s="12" t="s">
        <v>25</v>
      </c>
      <c r="M642" s="14">
        <v>129</v>
      </c>
      <c r="N642" s="12" t="s">
        <v>34</v>
      </c>
    </row>
    <row r="643" spans="2:14" x14ac:dyDescent="0.35">
      <c r="B643">
        <v>440</v>
      </c>
      <c r="C643" t="str">
        <v>Chamomile</v>
      </c>
      <c r="D643" s="5">
        <v>85</v>
      </c>
      <c r="E643" t="str">
        <v>Ohio</v>
      </c>
      <c r="K643" s="8">
        <v>314</v>
      </c>
      <c r="L643" s="11" t="s">
        <v>25</v>
      </c>
      <c r="M643" s="13">
        <v>130</v>
      </c>
      <c r="N643" s="11" t="s">
        <v>62</v>
      </c>
    </row>
    <row r="644" spans="2:14" x14ac:dyDescent="0.35">
      <c r="B644">
        <v>561</v>
      </c>
      <c r="C644" t="str">
        <v>Lemon</v>
      </c>
      <c r="D644" s="5">
        <v>129</v>
      </c>
      <c r="E644" t="str">
        <v>Florida</v>
      </c>
      <c r="K644" s="9">
        <v>435</v>
      </c>
      <c r="L644" s="12" t="s">
        <v>28</v>
      </c>
      <c r="M644" s="14">
        <v>130</v>
      </c>
      <c r="N644" s="12" t="s">
        <v>49</v>
      </c>
    </row>
    <row r="645" spans="2:14" x14ac:dyDescent="0.35">
      <c r="B645">
        <v>314</v>
      </c>
      <c r="C645" t="str">
        <v>Lemon</v>
      </c>
      <c r="D645" s="5">
        <v>130</v>
      </c>
      <c r="E645" t="str">
        <v>Missouri</v>
      </c>
      <c r="K645" s="8">
        <v>614</v>
      </c>
      <c r="L645" s="11" t="s">
        <v>61</v>
      </c>
      <c r="M645" s="13">
        <v>78</v>
      </c>
      <c r="N645" s="11" t="s">
        <v>156</v>
      </c>
    </row>
    <row r="646" spans="2:14" x14ac:dyDescent="0.35">
      <c r="B646">
        <v>435</v>
      </c>
      <c r="C646" t="str">
        <v>Mint</v>
      </c>
      <c r="D646" s="5">
        <v>130</v>
      </c>
      <c r="E646" t="str">
        <v>Utah</v>
      </c>
      <c r="K646" s="9">
        <v>440</v>
      </c>
      <c r="L646" s="12" t="s">
        <v>25</v>
      </c>
      <c r="M646" s="14">
        <v>87</v>
      </c>
      <c r="N646" s="12" t="s">
        <v>156</v>
      </c>
    </row>
    <row r="647" spans="2:14" x14ac:dyDescent="0.35">
      <c r="B647">
        <v>614</v>
      </c>
      <c r="C647" t="str">
        <v>Chamomile</v>
      </c>
      <c r="D647" s="5">
        <v>78</v>
      </c>
      <c r="E647" t="str">
        <v>Ohio</v>
      </c>
      <c r="K647" s="8">
        <v>774</v>
      </c>
      <c r="L647" s="11" t="s">
        <v>25</v>
      </c>
      <c r="M647" s="13">
        <v>110</v>
      </c>
      <c r="N647" s="11" t="s">
        <v>76</v>
      </c>
    </row>
    <row r="648" spans="2:14" x14ac:dyDescent="0.35">
      <c r="B648">
        <v>440</v>
      </c>
      <c r="C648" t="str">
        <v>Lemon</v>
      </c>
      <c r="D648" s="5">
        <v>87</v>
      </c>
      <c r="E648" t="str">
        <v>Ohio</v>
      </c>
      <c r="K648" s="9">
        <v>715</v>
      </c>
      <c r="L648" s="12" t="s">
        <v>25</v>
      </c>
      <c r="M648" s="14">
        <v>91</v>
      </c>
      <c r="N648" s="12" t="s">
        <v>64</v>
      </c>
    </row>
    <row r="649" spans="2:14" x14ac:dyDescent="0.35">
      <c r="B649">
        <v>774</v>
      </c>
      <c r="C649" t="str">
        <v>Lemon</v>
      </c>
      <c r="D649" s="5">
        <v>110</v>
      </c>
      <c r="E649" t="str">
        <v>Massachusetts</v>
      </c>
      <c r="K649" s="8">
        <v>603</v>
      </c>
      <c r="L649" s="11" t="s">
        <v>25</v>
      </c>
      <c r="M649" s="13">
        <v>94</v>
      </c>
      <c r="N649" s="11" t="s">
        <v>51</v>
      </c>
    </row>
    <row r="650" spans="2:14" x14ac:dyDescent="0.35">
      <c r="B650">
        <v>715</v>
      </c>
      <c r="C650" t="str">
        <v>Lemon</v>
      </c>
      <c r="D650" s="5">
        <v>91</v>
      </c>
      <c r="E650" t="str">
        <v>Wisconsin</v>
      </c>
      <c r="K650" s="9">
        <v>505</v>
      </c>
      <c r="L650" s="12" t="s">
        <v>25</v>
      </c>
      <c r="M650" s="14">
        <v>74</v>
      </c>
      <c r="N650" s="12" t="s">
        <v>101</v>
      </c>
    </row>
    <row r="651" spans="2:14" x14ac:dyDescent="0.35">
      <c r="B651">
        <v>603</v>
      </c>
      <c r="C651" t="str">
        <v>Lemon</v>
      </c>
      <c r="D651" s="5">
        <v>94</v>
      </c>
      <c r="E651" t="str">
        <v>New Hampshire</v>
      </c>
      <c r="K651" s="8">
        <v>405</v>
      </c>
      <c r="L651" s="11" t="s">
        <v>61</v>
      </c>
      <c r="M651" s="13">
        <v>126</v>
      </c>
      <c r="N651" s="11" t="s">
        <v>47</v>
      </c>
    </row>
    <row r="652" spans="2:14" x14ac:dyDescent="0.35">
      <c r="B652">
        <v>505</v>
      </c>
      <c r="C652" t="str">
        <v>Lemon</v>
      </c>
      <c r="D652" s="5">
        <v>74</v>
      </c>
      <c r="E652" t="str">
        <v>New Mexico</v>
      </c>
      <c r="K652" s="9">
        <v>435</v>
      </c>
      <c r="L652" s="12" t="s">
        <v>25</v>
      </c>
      <c r="M652" s="14">
        <v>114</v>
      </c>
      <c r="N652" s="12" t="s">
        <v>49</v>
      </c>
    </row>
    <row r="653" spans="2:14" x14ac:dyDescent="0.35">
      <c r="B653">
        <v>405</v>
      </c>
      <c r="C653" t="str">
        <v>Chamomile</v>
      </c>
      <c r="D653" s="5">
        <v>126</v>
      </c>
      <c r="E653" t="str">
        <v>Oklahoma</v>
      </c>
      <c r="K653" s="8">
        <v>303</v>
      </c>
      <c r="L653" s="11" t="s">
        <v>25</v>
      </c>
      <c r="M653" s="13">
        <v>125</v>
      </c>
      <c r="N653" s="11" t="s">
        <v>26</v>
      </c>
    </row>
    <row r="654" spans="2:14" x14ac:dyDescent="0.35">
      <c r="B654">
        <v>435</v>
      </c>
      <c r="C654" t="str">
        <v>Lemon</v>
      </c>
      <c r="D654" s="5">
        <v>114</v>
      </c>
      <c r="E654" t="str">
        <v>Utah</v>
      </c>
      <c r="K654" s="9">
        <v>720</v>
      </c>
      <c r="L654" s="12" t="s">
        <v>28</v>
      </c>
      <c r="M654" s="14">
        <v>138</v>
      </c>
      <c r="N654" s="12" t="s">
        <v>26</v>
      </c>
    </row>
    <row r="655" spans="2:14" x14ac:dyDescent="0.35">
      <c r="B655">
        <v>303</v>
      </c>
      <c r="C655" t="str">
        <v>Lemon</v>
      </c>
      <c r="D655" s="5">
        <v>125</v>
      </c>
      <c r="E655" t="str">
        <v>Colorado</v>
      </c>
      <c r="K655" s="8">
        <v>713</v>
      </c>
      <c r="L655" s="11" t="s">
        <v>61</v>
      </c>
      <c r="M655" s="13">
        <v>138</v>
      </c>
      <c r="N655" s="11" t="s">
        <v>30</v>
      </c>
    </row>
    <row r="656" spans="2:14" x14ac:dyDescent="0.35">
      <c r="B656">
        <v>720</v>
      </c>
      <c r="C656" t="str">
        <v>Mint</v>
      </c>
      <c r="D656" s="5">
        <v>138</v>
      </c>
      <c r="E656" t="str">
        <v>Colorado</v>
      </c>
      <c r="K656" s="9">
        <v>860</v>
      </c>
      <c r="L656" s="12" t="s">
        <v>25</v>
      </c>
      <c r="M656" s="14">
        <v>184</v>
      </c>
      <c r="N656" s="12" t="s">
        <v>44</v>
      </c>
    </row>
    <row r="657" spans="2:14" x14ac:dyDescent="0.35">
      <c r="B657">
        <v>713</v>
      </c>
      <c r="C657" t="str">
        <v>Chamomile</v>
      </c>
      <c r="D657" s="5">
        <v>138</v>
      </c>
      <c r="E657" t="str">
        <v>Texas</v>
      </c>
      <c r="K657" s="8">
        <v>405</v>
      </c>
      <c r="L657" s="11" t="s">
        <v>61</v>
      </c>
      <c r="M657" s="13">
        <v>145</v>
      </c>
      <c r="N657" s="11" t="s">
        <v>47</v>
      </c>
    </row>
    <row r="658" spans="2:14" x14ac:dyDescent="0.35">
      <c r="B658">
        <v>860</v>
      </c>
      <c r="C658" t="str">
        <v>Lemon</v>
      </c>
      <c r="D658" s="5">
        <v>184</v>
      </c>
      <c r="E658" t="str">
        <v>Connecticut</v>
      </c>
      <c r="K658" s="9">
        <v>435</v>
      </c>
      <c r="L658" s="12" t="s">
        <v>61</v>
      </c>
      <c r="M658" s="14">
        <v>127</v>
      </c>
      <c r="N658" s="12" t="s">
        <v>49</v>
      </c>
    </row>
    <row r="659" spans="2:14" x14ac:dyDescent="0.35">
      <c r="B659">
        <v>405</v>
      </c>
      <c r="C659" t="str">
        <v>Chamomile</v>
      </c>
      <c r="D659" s="5">
        <v>145</v>
      </c>
      <c r="E659" t="str">
        <v>Oklahoma</v>
      </c>
      <c r="K659" s="8">
        <v>801</v>
      </c>
      <c r="L659" s="11" t="s">
        <v>25</v>
      </c>
      <c r="M659" s="13">
        <v>122</v>
      </c>
      <c r="N659" s="11" t="s">
        <v>49</v>
      </c>
    </row>
    <row r="660" spans="2:14" x14ac:dyDescent="0.35">
      <c r="B660">
        <v>435</v>
      </c>
      <c r="C660" t="str">
        <v>Chamomile</v>
      </c>
      <c r="D660" s="5">
        <v>127</v>
      </c>
      <c r="E660" t="str">
        <v>Utah</v>
      </c>
      <c r="K660" s="9">
        <v>425</v>
      </c>
      <c r="L660" s="12" t="s">
        <v>25</v>
      </c>
      <c r="M660" s="14">
        <v>120</v>
      </c>
      <c r="N660" s="12" t="s">
        <v>67</v>
      </c>
    </row>
    <row r="661" spans="2:14" x14ac:dyDescent="0.35">
      <c r="B661">
        <v>801</v>
      </c>
      <c r="C661" t="str">
        <v>Lemon</v>
      </c>
      <c r="D661" s="5">
        <v>122</v>
      </c>
      <c r="E661" t="str">
        <v>Utah</v>
      </c>
      <c r="K661" s="8">
        <v>580</v>
      </c>
      <c r="L661" s="11" t="s">
        <v>61</v>
      </c>
      <c r="M661" s="13">
        <v>134</v>
      </c>
      <c r="N661" s="11" t="s">
        <v>47</v>
      </c>
    </row>
    <row r="662" spans="2:14" x14ac:dyDescent="0.35">
      <c r="B662">
        <v>425</v>
      </c>
      <c r="C662" t="str">
        <v>Lemon</v>
      </c>
      <c r="D662" s="5">
        <v>120</v>
      </c>
      <c r="E662" t="str">
        <v>Washington</v>
      </c>
      <c r="K662" s="9">
        <v>435</v>
      </c>
      <c r="L662" s="12" t="s">
        <v>25</v>
      </c>
      <c r="M662" s="14">
        <v>121</v>
      </c>
      <c r="N662" s="12" t="s">
        <v>49</v>
      </c>
    </row>
    <row r="663" spans="2:14" x14ac:dyDescent="0.35">
      <c r="B663">
        <v>580</v>
      </c>
      <c r="C663" t="str">
        <v>Chamomile</v>
      </c>
      <c r="D663" s="5">
        <v>134</v>
      </c>
      <c r="E663" t="str">
        <v>Oklahoma</v>
      </c>
      <c r="K663" s="8">
        <v>970</v>
      </c>
      <c r="L663" s="11" t="s">
        <v>25</v>
      </c>
      <c r="M663" s="13">
        <v>133</v>
      </c>
      <c r="N663" s="11" t="s">
        <v>26</v>
      </c>
    </row>
    <row r="664" spans="2:14" x14ac:dyDescent="0.35">
      <c r="B664">
        <v>435</v>
      </c>
      <c r="C664" t="str">
        <v>Lemon</v>
      </c>
      <c r="D664" s="5">
        <v>121</v>
      </c>
      <c r="E664" t="str">
        <v>Utah</v>
      </c>
      <c r="K664" s="9">
        <v>970</v>
      </c>
      <c r="L664" s="12" t="s">
        <v>28</v>
      </c>
      <c r="M664" s="14">
        <v>147</v>
      </c>
      <c r="N664" s="12" t="s">
        <v>26</v>
      </c>
    </row>
    <row r="665" spans="2:14" x14ac:dyDescent="0.35">
      <c r="B665">
        <v>970</v>
      </c>
      <c r="C665" t="str">
        <v>Lemon</v>
      </c>
      <c r="D665" s="5">
        <v>133</v>
      </c>
      <c r="E665" t="str">
        <v>Colorado</v>
      </c>
      <c r="K665" s="8">
        <v>936</v>
      </c>
      <c r="L665" s="11" t="s">
        <v>61</v>
      </c>
      <c r="M665" s="13">
        <v>147</v>
      </c>
      <c r="N665" s="11" t="s">
        <v>30</v>
      </c>
    </row>
    <row r="666" spans="2:14" x14ac:dyDescent="0.35">
      <c r="B666">
        <v>970</v>
      </c>
      <c r="C666" t="str">
        <v>Mint</v>
      </c>
      <c r="D666" s="5">
        <v>147</v>
      </c>
      <c r="E666" t="str">
        <v>Colorado</v>
      </c>
      <c r="K666" s="9">
        <v>475</v>
      </c>
      <c r="L666" s="12" t="s">
        <v>25</v>
      </c>
      <c r="M666" s="14">
        <v>196</v>
      </c>
      <c r="N666" s="12" t="s">
        <v>44</v>
      </c>
    </row>
    <row r="667" spans="2:14" x14ac:dyDescent="0.35">
      <c r="B667">
        <v>936</v>
      </c>
      <c r="C667" t="str">
        <v>Chamomile</v>
      </c>
      <c r="D667" s="5">
        <v>147</v>
      </c>
      <c r="E667" t="str">
        <v>Texas</v>
      </c>
      <c r="K667" s="8">
        <v>405</v>
      </c>
      <c r="L667" s="11" t="s">
        <v>61</v>
      </c>
      <c r="M667" s="13">
        <v>155</v>
      </c>
      <c r="N667" s="11" t="s">
        <v>47</v>
      </c>
    </row>
    <row r="668" spans="2:14" x14ac:dyDescent="0.35">
      <c r="B668">
        <v>475</v>
      </c>
      <c r="C668" t="str">
        <v>Lemon</v>
      </c>
      <c r="D668" s="5">
        <v>196</v>
      </c>
      <c r="E668" t="str">
        <v>Connecticut</v>
      </c>
      <c r="K668" s="9">
        <v>435</v>
      </c>
      <c r="L668" s="12" t="s">
        <v>61</v>
      </c>
      <c r="M668" s="14">
        <v>135</v>
      </c>
      <c r="N668" s="12" t="s">
        <v>49</v>
      </c>
    </row>
    <row r="669" spans="2:14" x14ac:dyDescent="0.35">
      <c r="B669">
        <v>405</v>
      </c>
      <c r="C669" t="str">
        <v>Chamomile</v>
      </c>
      <c r="D669" s="5">
        <v>155</v>
      </c>
      <c r="E669" t="str">
        <v>Oklahoma</v>
      </c>
      <c r="K669" s="8">
        <v>435</v>
      </c>
      <c r="L669" s="11" t="s">
        <v>25</v>
      </c>
      <c r="M669" s="13">
        <v>130</v>
      </c>
      <c r="N669" s="11" t="s">
        <v>49</v>
      </c>
    </row>
    <row r="670" spans="2:14" x14ac:dyDescent="0.35">
      <c r="B670">
        <v>435</v>
      </c>
      <c r="C670" t="str">
        <v>Chamomile</v>
      </c>
      <c r="D670" s="5">
        <v>135</v>
      </c>
      <c r="E670" t="str">
        <v>Utah</v>
      </c>
      <c r="K670" s="9">
        <v>425</v>
      </c>
      <c r="L670" s="12" t="s">
        <v>25</v>
      </c>
      <c r="M670" s="14">
        <v>128</v>
      </c>
      <c r="N670" s="12" t="s">
        <v>67</v>
      </c>
    </row>
    <row r="671" spans="2:14" x14ac:dyDescent="0.35">
      <c r="B671">
        <v>435</v>
      </c>
      <c r="C671" t="str">
        <v>Lemon</v>
      </c>
      <c r="D671" s="5">
        <v>130</v>
      </c>
      <c r="E671" t="str">
        <v>Utah</v>
      </c>
      <c r="K671" s="8">
        <v>937</v>
      </c>
      <c r="L671" s="11" t="s">
        <v>61</v>
      </c>
      <c r="M671" s="13">
        <v>53</v>
      </c>
      <c r="N671" s="11" t="s">
        <v>156</v>
      </c>
    </row>
    <row r="672" spans="2:14" x14ac:dyDescent="0.35">
      <c r="B672">
        <v>425</v>
      </c>
      <c r="C672" t="str">
        <v>Lemon</v>
      </c>
      <c r="D672" s="5">
        <v>128</v>
      </c>
      <c r="E672" t="str">
        <v>Washington</v>
      </c>
      <c r="K672" s="9">
        <v>513</v>
      </c>
      <c r="L672" s="12" t="s">
        <v>25</v>
      </c>
      <c r="M672" s="14">
        <v>66</v>
      </c>
      <c r="N672" s="12" t="s">
        <v>156</v>
      </c>
    </row>
    <row r="673" spans="2:14" x14ac:dyDescent="0.35">
      <c r="B673">
        <v>937</v>
      </c>
      <c r="C673" t="str">
        <v>Chamomile</v>
      </c>
      <c r="D673" s="5">
        <v>53</v>
      </c>
      <c r="E673" t="str">
        <v>Ohio</v>
      </c>
      <c r="K673" s="8">
        <v>850</v>
      </c>
      <c r="L673" s="11" t="s">
        <v>25</v>
      </c>
      <c r="M673" s="13">
        <v>126</v>
      </c>
      <c r="N673" s="11" t="s">
        <v>34</v>
      </c>
    </row>
    <row r="674" spans="2:14" x14ac:dyDescent="0.35">
      <c r="B674">
        <v>513</v>
      </c>
      <c r="C674" t="str">
        <v>Lemon</v>
      </c>
      <c r="D674" s="5">
        <v>66</v>
      </c>
      <c r="E674" t="str">
        <v>Ohio</v>
      </c>
      <c r="K674" s="9">
        <v>781</v>
      </c>
      <c r="L674" s="12" t="s">
        <v>25</v>
      </c>
      <c r="M674" s="14">
        <v>120</v>
      </c>
      <c r="N674" s="12" t="s">
        <v>76</v>
      </c>
    </row>
    <row r="675" spans="2:14" x14ac:dyDescent="0.35">
      <c r="B675">
        <v>850</v>
      </c>
      <c r="C675" t="str">
        <v>Lemon</v>
      </c>
      <c r="D675" s="5">
        <v>126</v>
      </c>
      <c r="E675" t="str">
        <v>Florida</v>
      </c>
      <c r="K675" s="8">
        <v>603</v>
      </c>
      <c r="L675" s="11" t="s">
        <v>25</v>
      </c>
      <c r="M675" s="13">
        <v>77</v>
      </c>
      <c r="N675" s="11" t="s">
        <v>51</v>
      </c>
    </row>
    <row r="676" spans="2:14" x14ac:dyDescent="0.35">
      <c r="B676">
        <v>781</v>
      </c>
      <c r="C676" t="str">
        <v>Lemon</v>
      </c>
      <c r="D676" s="5">
        <v>120</v>
      </c>
      <c r="E676" t="str">
        <v>Massachusetts</v>
      </c>
      <c r="K676" s="9">
        <v>505</v>
      </c>
      <c r="L676" s="12" t="s">
        <v>61</v>
      </c>
      <c r="M676" s="14">
        <v>52</v>
      </c>
      <c r="N676" s="12" t="s">
        <v>101</v>
      </c>
    </row>
    <row r="677" spans="2:14" x14ac:dyDescent="0.35">
      <c r="B677">
        <v>603</v>
      </c>
      <c r="C677" t="str">
        <v>Lemon</v>
      </c>
      <c r="D677" s="5">
        <v>77</v>
      </c>
      <c r="E677" t="str">
        <v>New Hampshire</v>
      </c>
      <c r="K677" s="8">
        <v>971</v>
      </c>
      <c r="L677" s="11" t="s">
        <v>61</v>
      </c>
      <c r="M677" s="13">
        <v>61</v>
      </c>
      <c r="N677" s="11" t="s">
        <v>59</v>
      </c>
    </row>
    <row r="678" spans="2:14" x14ac:dyDescent="0.35">
      <c r="B678">
        <v>505</v>
      </c>
      <c r="C678" t="str">
        <v>Chamomile</v>
      </c>
      <c r="D678" s="5">
        <v>52</v>
      </c>
      <c r="E678" t="str">
        <v>New Mexico</v>
      </c>
      <c r="K678" s="9">
        <v>603</v>
      </c>
      <c r="L678" s="12" t="s">
        <v>25</v>
      </c>
      <c r="M678" s="14">
        <v>74</v>
      </c>
      <c r="N678" s="12" t="s">
        <v>51</v>
      </c>
    </row>
    <row r="679" spans="2:14" x14ac:dyDescent="0.35">
      <c r="B679">
        <v>971</v>
      </c>
      <c r="C679" t="str">
        <v>Chamomile</v>
      </c>
      <c r="D679" s="5">
        <v>61</v>
      </c>
      <c r="E679" t="str">
        <v>Oregon</v>
      </c>
      <c r="K679" s="8">
        <v>505</v>
      </c>
      <c r="L679" s="11" t="s">
        <v>25</v>
      </c>
      <c r="M679" s="13">
        <v>64</v>
      </c>
      <c r="N679" s="11" t="s">
        <v>101</v>
      </c>
    </row>
    <row r="680" spans="2:14" x14ac:dyDescent="0.35">
      <c r="B680">
        <v>603</v>
      </c>
      <c r="C680" t="str">
        <v>Lemon</v>
      </c>
      <c r="D680" s="5">
        <v>74</v>
      </c>
      <c r="E680" t="str">
        <v>New Hampshire</v>
      </c>
      <c r="K680" s="9">
        <v>503</v>
      </c>
      <c r="L680" s="12" t="s">
        <v>61</v>
      </c>
      <c r="M680" s="14">
        <v>63</v>
      </c>
      <c r="N680" s="12" t="s">
        <v>59</v>
      </c>
    </row>
    <row r="681" spans="2:14" x14ac:dyDescent="0.35">
      <c r="B681">
        <v>505</v>
      </c>
      <c r="C681" t="str">
        <v>Lemon</v>
      </c>
      <c r="D681" s="5">
        <v>64</v>
      </c>
      <c r="E681" t="str">
        <v>New Mexico</v>
      </c>
      <c r="K681" s="8">
        <v>772</v>
      </c>
      <c r="L681" s="11" t="s">
        <v>61</v>
      </c>
      <c r="M681" s="13">
        <v>56</v>
      </c>
      <c r="N681" s="11" t="s">
        <v>34</v>
      </c>
    </row>
    <row r="682" spans="2:14" x14ac:dyDescent="0.35">
      <c r="B682">
        <v>503</v>
      </c>
      <c r="C682" t="str">
        <v>Chamomile</v>
      </c>
      <c r="D682" s="5">
        <v>63</v>
      </c>
      <c r="E682" t="str">
        <v>Oregon</v>
      </c>
      <c r="K682" s="9">
        <v>541</v>
      </c>
      <c r="L682" s="12" t="s">
        <v>61</v>
      </c>
      <c r="M682" s="14">
        <v>60</v>
      </c>
      <c r="N682" s="12" t="s">
        <v>59</v>
      </c>
    </row>
    <row r="683" spans="2:14" x14ac:dyDescent="0.35">
      <c r="B683">
        <v>772</v>
      </c>
      <c r="C683" t="str">
        <v>Chamomile</v>
      </c>
      <c r="D683" s="5">
        <v>56</v>
      </c>
      <c r="E683" t="str">
        <v>Florida</v>
      </c>
      <c r="K683" s="8">
        <v>937</v>
      </c>
      <c r="L683" s="11" t="s">
        <v>61</v>
      </c>
      <c r="M683" s="13">
        <v>56</v>
      </c>
      <c r="N683" s="11" t="s">
        <v>156</v>
      </c>
    </row>
    <row r="684" spans="2:14" x14ac:dyDescent="0.35">
      <c r="B684">
        <v>541</v>
      </c>
      <c r="C684" t="str">
        <v>Chamomile</v>
      </c>
      <c r="D684" s="5">
        <v>60</v>
      </c>
      <c r="E684" t="str">
        <v>Oregon</v>
      </c>
      <c r="K684" s="9">
        <v>937</v>
      </c>
      <c r="L684" s="12" t="s">
        <v>25</v>
      </c>
      <c r="M684" s="14">
        <v>70</v>
      </c>
      <c r="N684" s="12" t="s">
        <v>156</v>
      </c>
    </row>
    <row r="685" spans="2:14" x14ac:dyDescent="0.35">
      <c r="B685">
        <v>937</v>
      </c>
      <c r="C685" t="str">
        <v>Chamomile</v>
      </c>
      <c r="D685" s="5">
        <v>56</v>
      </c>
      <c r="E685" t="str">
        <v>Ohio</v>
      </c>
      <c r="K685" s="8">
        <v>786</v>
      </c>
      <c r="L685" s="11" t="s">
        <v>25</v>
      </c>
      <c r="M685" s="13">
        <v>134</v>
      </c>
      <c r="N685" s="11" t="s">
        <v>34</v>
      </c>
    </row>
    <row r="686" spans="2:14" x14ac:dyDescent="0.35">
      <c r="B686">
        <v>937</v>
      </c>
      <c r="C686" t="str">
        <v>Lemon</v>
      </c>
      <c r="D686" s="5">
        <v>70</v>
      </c>
      <c r="E686" t="str">
        <v>Ohio</v>
      </c>
      <c r="K686" s="9">
        <v>339</v>
      </c>
      <c r="L686" s="12" t="s">
        <v>25</v>
      </c>
      <c r="M686" s="14">
        <v>128</v>
      </c>
      <c r="N686" s="12" t="s">
        <v>76</v>
      </c>
    </row>
    <row r="687" spans="2:14" x14ac:dyDescent="0.35">
      <c r="B687">
        <v>786</v>
      </c>
      <c r="C687" t="str">
        <v>Lemon</v>
      </c>
      <c r="D687" s="5">
        <v>134</v>
      </c>
      <c r="E687" t="str">
        <v>Florida</v>
      </c>
      <c r="K687" s="8">
        <v>603</v>
      </c>
      <c r="L687" s="11" t="s">
        <v>25</v>
      </c>
      <c r="M687" s="13">
        <v>82</v>
      </c>
      <c r="N687" s="11" t="s">
        <v>51</v>
      </c>
    </row>
    <row r="688" spans="2:14" x14ac:dyDescent="0.35">
      <c r="B688">
        <v>339</v>
      </c>
      <c r="C688" t="str">
        <v>Lemon</v>
      </c>
      <c r="D688" s="5">
        <v>128</v>
      </c>
      <c r="E688" t="str">
        <v>Massachusetts</v>
      </c>
      <c r="K688" s="9">
        <v>505</v>
      </c>
      <c r="L688" s="12" t="s">
        <v>61</v>
      </c>
      <c r="M688" s="14">
        <v>55</v>
      </c>
      <c r="N688" s="12" t="s">
        <v>101</v>
      </c>
    </row>
    <row r="689" spans="2:14" x14ac:dyDescent="0.35">
      <c r="B689">
        <v>603</v>
      </c>
      <c r="C689" t="str">
        <v>Lemon</v>
      </c>
      <c r="D689" s="5">
        <v>82</v>
      </c>
      <c r="E689" t="str">
        <v>New Hampshire</v>
      </c>
      <c r="K689" s="8">
        <v>971</v>
      </c>
      <c r="L689" s="11" t="s">
        <v>61</v>
      </c>
      <c r="M689" s="13">
        <v>65</v>
      </c>
      <c r="N689" s="11" t="s">
        <v>59</v>
      </c>
    </row>
    <row r="690" spans="2:14" x14ac:dyDescent="0.35">
      <c r="B690">
        <v>505</v>
      </c>
      <c r="C690" t="str">
        <v>Chamomile</v>
      </c>
      <c r="D690" s="5">
        <v>55</v>
      </c>
      <c r="E690" t="str">
        <v>New Mexico</v>
      </c>
      <c r="K690" s="9">
        <v>603</v>
      </c>
      <c r="L690" s="12" t="s">
        <v>25</v>
      </c>
      <c r="M690" s="14">
        <v>79</v>
      </c>
      <c r="N690" s="12" t="s">
        <v>51</v>
      </c>
    </row>
    <row r="691" spans="2:14" x14ac:dyDescent="0.35">
      <c r="B691">
        <v>971</v>
      </c>
      <c r="C691" t="str">
        <v>Chamomile</v>
      </c>
      <c r="D691" s="5">
        <v>65</v>
      </c>
      <c r="E691" t="str">
        <v>Oregon</v>
      </c>
      <c r="K691" s="9">
        <v>541</v>
      </c>
      <c r="L691" s="12" t="s">
        <v>61</v>
      </c>
      <c r="M691" s="14">
        <v>67</v>
      </c>
      <c r="N691" s="12" t="s">
        <v>59</v>
      </c>
    </row>
    <row r="692" spans="2:14" x14ac:dyDescent="0.35">
      <c r="B692">
        <v>603</v>
      </c>
      <c r="C692" t="str">
        <v>Lemon</v>
      </c>
      <c r="D692" s="5">
        <v>79</v>
      </c>
      <c r="E692" t="str">
        <v>New Hampshire</v>
      </c>
      <c r="K692" s="8">
        <v>904</v>
      </c>
      <c r="L692" s="11" t="s">
        <v>61</v>
      </c>
      <c r="M692" s="13">
        <v>60</v>
      </c>
      <c r="N692" s="11" t="s">
        <v>34</v>
      </c>
    </row>
    <row r="693" spans="2:14" x14ac:dyDescent="0.35">
      <c r="B693">
        <v>541</v>
      </c>
      <c r="C693" t="str">
        <v>Chamomile</v>
      </c>
      <c r="D693" s="5">
        <v>67</v>
      </c>
      <c r="E693" t="str">
        <v>Oregon</v>
      </c>
      <c r="K693" s="9">
        <v>503</v>
      </c>
      <c r="L693" s="12" t="s">
        <v>61</v>
      </c>
      <c r="M693" s="14">
        <v>64</v>
      </c>
      <c r="N693" s="12" t="s">
        <v>59</v>
      </c>
    </row>
    <row r="694" spans="2:14" x14ac:dyDescent="0.35">
      <c r="B694">
        <v>904</v>
      </c>
      <c r="C694" t="str">
        <v>Chamomile</v>
      </c>
      <c r="D694" s="5">
        <v>60</v>
      </c>
      <c r="E694" t="str">
        <v>Florida</v>
      </c>
      <c r="K694" s="8">
        <v>713</v>
      </c>
      <c r="L694" s="11" t="s">
        <v>61</v>
      </c>
      <c r="M694" s="13">
        <v>123</v>
      </c>
      <c r="N694" s="11" t="s">
        <v>30</v>
      </c>
    </row>
    <row r="695" spans="2:14" x14ac:dyDescent="0.35">
      <c r="B695">
        <v>503</v>
      </c>
      <c r="C695" t="str">
        <v>Chamomile</v>
      </c>
      <c r="D695" s="5">
        <v>64</v>
      </c>
      <c r="E695" t="str">
        <v>Oregon</v>
      </c>
      <c r="K695" s="9">
        <v>414</v>
      </c>
      <c r="L695" s="12" t="s">
        <v>61</v>
      </c>
      <c r="M695" s="14">
        <v>159</v>
      </c>
      <c r="N695" s="12" t="s">
        <v>64</v>
      </c>
    </row>
    <row r="696" spans="2:14" x14ac:dyDescent="0.35">
      <c r="B696">
        <v>713</v>
      </c>
      <c r="C696" t="str">
        <v>Chamomile</v>
      </c>
      <c r="D696" s="5">
        <v>123</v>
      </c>
      <c r="E696" t="str">
        <v>Texas</v>
      </c>
      <c r="K696" s="8">
        <v>920</v>
      </c>
      <c r="L696" s="11" t="s">
        <v>61</v>
      </c>
      <c r="M696" s="13">
        <v>141</v>
      </c>
      <c r="N696" s="11" t="s">
        <v>64</v>
      </c>
    </row>
    <row r="697" spans="2:14" x14ac:dyDescent="0.35">
      <c r="B697">
        <v>414</v>
      </c>
      <c r="C697" t="str">
        <v>Chamomile</v>
      </c>
      <c r="D697" s="5">
        <v>159</v>
      </c>
      <c r="E697" t="str">
        <v>Wisconsin</v>
      </c>
      <c r="K697" s="9">
        <v>985</v>
      </c>
      <c r="L697" s="12" t="s">
        <v>25</v>
      </c>
      <c r="M697" s="14">
        <v>153</v>
      </c>
      <c r="N697" s="12" t="s">
        <v>56</v>
      </c>
    </row>
    <row r="698" spans="2:14" x14ac:dyDescent="0.35">
      <c r="B698">
        <v>920</v>
      </c>
      <c r="C698" t="str">
        <v>Chamomile</v>
      </c>
      <c r="D698" s="5">
        <v>141</v>
      </c>
      <c r="E698" t="str">
        <v>Wisconsin</v>
      </c>
      <c r="K698" s="8">
        <v>325</v>
      </c>
      <c r="L698" s="11" t="s">
        <v>61</v>
      </c>
      <c r="M698" s="13">
        <v>131</v>
      </c>
      <c r="N698" s="11" t="s">
        <v>30</v>
      </c>
    </row>
    <row r="699" spans="2:14" x14ac:dyDescent="0.35">
      <c r="B699">
        <v>985</v>
      </c>
      <c r="C699" t="str">
        <v>Lemon</v>
      </c>
      <c r="D699" s="5">
        <v>153</v>
      </c>
      <c r="E699" t="str">
        <v>Louisiana</v>
      </c>
      <c r="K699" s="9">
        <v>715</v>
      </c>
      <c r="L699" s="12" t="s">
        <v>61</v>
      </c>
      <c r="M699" s="14">
        <v>169</v>
      </c>
      <c r="N699" s="12" t="s">
        <v>64</v>
      </c>
    </row>
    <row r="700" spans="2:14" x14ac:dyDescent="0.35">
      <c r="B700">
        <v>325</v>
      </c>
      <c r="C700" t="str">
        <v>Chamomile</v>
      </c>
      <c r="D700" s="5">
        <v>131</v>
      </c>
      <c r="E700" t="str">
        <v>Texas</v>
      </c>
      <c r="K700" s="8">
        <v>262</v>
      </c>
      <c r="L700" s="11" t="s">
        <v>61</v>
      </c>
      <c r="M700" s="13">
        <v>150</v>
      </c>
      <c r="N700" s="11" t="s">
        <v>64</v>
      </c>
    </row>
    <row r="701" spans="2:14" x14ac:dyDescent="0.35">
      <c r="B701">
        <v>715</v>
      </c>
      <c r="C701" t="str">
        <v>Chamomile</v>
      </c>
      <c r="D701" s="5">
        <v>169</v>
      </c>
      <c r="E701" t="str">
        <v>Wisconsin</v>
      </c>
      <c r="K701" s="9">
        <v>318</v>
      </c>
      <c r="L701" s="12" t="s">
        <v>25</v>
      </c>
      <c r="M701" s="14">
        <v>163</v>
      </c>
      <c r="N701" s="12" t="s">
        <v>56</v>
      </c>
    </row>
    <row r="702" spans="2:14" x14ac:dyDescent="0.35">
      <c r="B702">
        <v>262</v>
      </c>
      <c r="C702" t="str">
        <v>Chamomile</v>
      </c>
      <c r="D702" s="5">
        <v>150</v>
      </c>
      <c r="E702" t="str">
        <v>Wisconsin</v>
      </c>
      <c r="K702" s="8">
        <v>225</v>
      </c>
      <c r="L702" s="11" t="s">
        <v>61</v>
      </c>
      <c r="M702" s="13">
        <v>236</v>
      </c>
      <c r="N702" s="11" t="s">
        <v>56</v>
      </c>
    </row>
    <row r="703" spans="2:14" x14ac:dyDescent="0.35">
      <c r="B703">
        <v>318</v>
      </c>
      <c r="C703" t="str">
        <v>Lemon</v>
      </c>
      <c r="D703" s="5">
        <v>163</v>
      </c>
      <c r="E703" t="str">
        <v>Louisiana</v>
      </c>
      <c r="K703" s="9">
        <v>504</v>
      </c>
      <c r="L703" s="12" t="s">
        <v>25</v>
      </c>
      <c r="M703" s="14">
        <v>177</v>
      </c>
      <c r="N703" s="12" t="s">
        <v>56</v>
      </c>
    </row>
    <row r="704" spans="2:14" x14ac:dyDescent="0.35">
      <c r="B704">
        <v>225</v>
      </c>
      <c r="C704" t="str">
        <v>Chamomile</v>
      </c>
      <c r="D704" s="5">
        <v>236</v>
      </c>
      <c r="E704" t="str">
        <v>Louisiana</v>
      </c>
      <c r="K704" s="8">
        <v>405</v>
      </c>
      <c r="L704" s="11" t="s">
        <v>25</v>
      </c>
      <c r="M704" s="13">
        <v>230</v>
      </c>
      <c r="N704" s="11" t="s">
        <v>47</v>
      </c>
    </row>
    <row r="705" spans="2:14" x14ac:dyDescent="0.35">
      <c r="B705">
        <v>504</v>
      </c>
      <c r="C705" t="str">
        <v>Lemon</v>
      </c>
      <c r="D705" s="5">
        <v>177</v>
      </c>
      <c r="E705" t="str">
        <v>Louisiana</v>
      </c>
      <c r="K705" s="9">
        <v>337</v>
      </c>
      <c r="L705" s="12" t="s">
        <v>61</v>
      </c>
      <c r="M705" s="14">
        <v>231</v>
      </c>
      <c r="N705" s="12" t="s">
        <v>56</v>
      </c>
    </row>
    <row r="706" spans="2:14" x14ac:dyDescent="0.35">
      <c r="B706">
        <v>405</v>
      </c>
      <c r="C706" t="str">
        <v>Lemon</v>
      </c>
      <c r="D706" s="5">
        <v>230</v>
      </c>
      <c r="E706" t="str">
        <v>Oklahoma</v>
      </c>
      <c r="K706" s="8">
        <v>505</v>
      </c>
      <c r="L706" s="11" t="s">
        <v>61</v>
      </c>
      <c r="M706" s="13">
        <v>39</v>
      </c>
      <c r="N706" s="11" t="s">
        <v>101</v>
      </c>
    </row>
    <row r="707" spans="2:14" x14ac:dyDescent="0.35">
      <c r="B707">
        <v>337</v>
      </c>
      <c r="C707" t="str">
        <v>Chamomile</v>
      </c>
      <c r="D707" s="5">
        <v>231</v>
      </c>
      <c r="E707" t="str">
        <v>Louisiana</v>
      </c>
      <c r="K707" s="9">
        <v>337</v>
      </c>
      <c r="L707" s="12" t="s">
        <v>25</v>
      </c>
      <c r="M707" s="14">
        <v>184</v>
      </c>
      <c r="N707" s="12" t="s">
        <v>56</v>
      </c>
    </row>
    <row r="708" spans="2:14" x14ac:dyDescent="0.35">
      <c r="B708">
        <v>505</v>
      </c>
      <c r="C708" t="str">
        <v>Chamomile</v>
      </c>
      <c r="D708" s="5">
        <v>39</v>
      </c>
      <c r="E708" t="str">
        <v>New Mexico</v>
      </c>
      <c r="K708" s="8">
        <v>580</v>
      </c>
      <c r="L708" s="11" t="s">
        <v>25</v>
      </c>
      <c r="M708" s="13">
        <v>224</v>
      </c>
      <c r="N708" s="11" t="s">
        <v>47</v>
      </c>
    </row>
    <row r="709" spans="2:14" x14ac:dyDescent="0.35">
      <c r="B709">
        <v>337</v>
      </c>
      <c r="C709" t="str">
        <v>Lemon</v>
      </c>
      <c r="D709" s="5">
        <v>184</v>
      </c>
      <c r="E709" t="str">
        <v>Louisiana</v>
      </c>
      <c r="K709" s="9">
        <v>225</v>
      </c>
      <c r="L709" s="12" t="s">
        <v>61</v>
      </c>
      <c r="M709" s="14">
        <v>214</v>
      </c>
      <c r="N709" s="12" t="s">
        <v>56</v>
      </c>
    </row>
    <row r="710" spans="2:14" x14ac:dyDescent="0.35">
      <c r="B710">
        <v>580</v>
      </c>
      <c r="C710" t="str">
        <v>Lemon</v>
      </c>
      <c r="D710" s="5">
        <v>224</v>
      </c>
      <c r="E710" t="str">
        <v>Oklahoma</v>
      </c>
      <c r="K710" s="8">
        <v>505</v>
      </c>
      <c r="L710" s="11" t="s">
        <v>61</v>
      </c>
      <c r="M710" s="13">
        <v>41</v>
      </c>
      <c r="N710" s="11" t="s">
        <v>101</v>
      </c>
    </row>
    <row r="711" spans="2:14" x14ac:dyDescent="0.35">
      <c r="B711">
        <v>225</v>
      </c>
      <c r="C711" t="str">
        <v>Chamomile</v>
      </c>
      <c r="D711" s="5">
        <v>214</v>
      </c>
      <c r="E711" t="str">
        <v>Louisiana</v>
      </c>
      <c r="K711" s="9">
        <v>580</v>
      </c>
      <c r="L711" s="12" t="s">
        <v>25</v>
      </c>
      <c r="M711" s="14">
        <v>250</v>
      </c>
      <c r="N711" s="12" t="s">
        <v>47</v>
      </c>
    </row>
    <row r="712" spans="2:14" x14ac:dyDescent="0.35">
      <c r="B712">
        <v>505</v>
      </c>
      <c r="C712" t="str">
        <v>Chamomile</v>
      </c>
      <c r="D712" s="5">
        <v>41</v>
      </c>
      <c r="E712" t="str">
        <v>New Mexico</v>
      </c>
      <c r="K712" s="8">
        <v>318</v>
      </c>
      <c r="L712" s="11" t="s">
        <v>61</v>
      </c>
      <c r="M712" s="13">
        <v>251</v>
      </c>
      <c r="N712" s="11" t="s">
        <v>56</v>
      </c>
    </row>
    <row r="713" spans="2:14" x14ac:dyDescent="0.35">
      <c r="B713">
        <v>580</v>
      </c>
      <c r="C713" t="str">
        <v>Lemon</v>
      </c>
      <c r="D713" s="5">
        <v>250</v>
      </c>
      <c r="E713" t="str">
        <v>Oklahoma</v>
      </c>
      <c r="K713" s="9">
        <v>225</v>
      </c>
      <c r="L713" s="12" t="s">
        <v>25</v>
      </c>
      <c r="M713" s="14">
        <v>189</v>
      </c>
      <c r="N713" s="12" t="s">
        <v>56</v>
      </c>
    </row>
    <row r="714" spans="2:14" x14ac:dyDescent="0.35">
      <c r="B714">
        <v>318</v>
      </c>
      <c r="C714" t="str">
        <v>Chamomile</v>
      </c>
      <c r="D714" s="5">
        <v>251</v>
      </c>
      <c r="E714" t="str">
        <v>Louisiana</v>
      </c>
      <c r="K714" s="8">
        <v>918</v>
      </c>
      <c r="L714" s="11" t="s">
        <v>25</v>
      </c>
      <c r="M714" s="13">
        <v>245</v>
      </c>
      <c r="N714" s="11" t="s">
        <v>47</v>
      </c>
    </row>
    <row r="715" spans="2:14" x14ac:dyDescent="0.35">
      <c r="B715">
        <v>225</v>
      </c>
      <c r="C715" t="str">
        <v>Lemon</v>
      </c>
      <c r="D715" s="5">
        <v>189</v>
      </c>
      <c r="E715" t="str">
        <v>Louisiana</v>
      </c>
      <c r="K715" s="9">
        <v>985</v>
      </c>
      <c r="L715" s="12" t="s">
        <v>61</v>
      </c>
      <c r="M715" s="14">
        <v>246</v>
      </c>
      <c r="N715" s="12" t="s">
        <v>56</v>
      </c>
    </row>
    <row r="716" spans="2:14" x14ac:dyDescent="0.35">
      <c r="B716">
        <v>918</v>
      </c>
      <c r="C716" t="str">
        <v>Lemon</v>
      </c>
      <c r="D716" s="5">
        <v>245</v>
      </c>
      <c r="E716" t="str">
        <v>Oklahoma</v>
      </c>
      <c r="K716" s="8">
        <v>505</v>
      </c>
      <c r="L716" s="11" t="s">
        <v>61</v>
      </c>
      <c r="M716" s="13">
        <v>42</v>
      </c>
      <c r="N716" s="11" t="s">
        <v>101</v>
      </c>
    </row>
    <row r="717" spans="2:14" x14ac:dyDescent="0.35">
      <c r="B717">
        <v>985</v>
      </c>
      <c r="C717" t="str">
        <v>Chamomile</v>
      </c>
      <c r="D717" s="5">
        <v>246</v>
      </c>
      <c r="E717" t="str">
        <v>Louisiana</v>
      </c>
      <c r="K717" s="9">
        <v>337</v>
      </c>
      <c r="L717" s="12" t="s">
        <v>25</v>
      </c>
      <c r="M717" s="14">
        <v>196</v>
      </c>
      <c r="N717" s="12" t="s">
        <v>56</v>
      </c>
    </row>
    <row r="718" spans="2:14" x14ac:dyDescent="0.35">
      <c r="B718">
        <v>505</v>
      </c>
      <c r="C718" t="str">
        <v>Chamomile</v>
      </c>
      <c r="D718" s="5">
        <v>42</v>
      </c>
      <c r="E718" t="str">
        <v>New Mexico</v>
      </c>
      <c r="K718" s="8">
        <v>405</v>
      </c>
      <c r="L718" s="11" t="s">
        <v>25</v>
      </c>
      <c r="M718" s="13">
        <v>239</v>
      </c>
      <c r="N718" s="11" t="s">
        <v>47</v>
      </c>
    </row>
    <row r="719" spans="2:14" x14ac:dyDescent="0.35">
      <c r="B719">
        <v>337</v>
      </c>
      <c r="C719" t="str">
        <v>Lemon</v>
      </c>
      <c r="D719" s="5">
        <v>196</v>
      </c>
      <c r="E719" t="str">
        <v>Louisiana</v>
      </c>
      <c r="K719" s="9">
        <v>985</v>
      </c>
      <c r="L719" s="12" t="s">
        <v>61</v>
      </c>
      <c r="M719" s="14">
        <v>228</v>
      </c>
      <c r="N719" s="12" t="s">
        <v>56</v>
      </c>
    </row>
    <row r="720" spans="2:14" x14ac:dyDescent="0.35">
      <c r="B720">
        <v>405</v>
      </c>
      <c r="C720" t="str">
        <v>Lemon</v>
      </c>
      <c r="D720" s="5">
        <v>239</v>
      </c>
      <c r="E720" t="str">
        <v>Oklahoma</v>
      </c>
      <c r="K720" s="8">
        <v>505</v>
      </c>
      <c r="L720" s="11" t="s">
        <v>61</v>
      </c>
      <c r="M720" s="13">
        <v>44</v>
      </c>
      <c r="N720" s="11" t="s">
        <v>101</v>
      </c>
    </row>
    <row r="721" spans="2:14" x14ac:dyDescent="0.35">
      <c r="B721">
        <v>985</v>
      </c>
      <c r="C721" t="str">
        <v>Chamomile</v>
      </c>
      <c r="D721" s="5">
        <v>228</v>
      </c>
      <c r="E721" t="str">
        <v>Louisiana</v>
      </c>
      <c r="K721" s="9">
        <v>580</v>
      </c>
      <c r="L721" s="12" t="s">
        <v>25</v>
      </c>
      <c r="M721" s="14">
        <v>266</v>
      </c>
      <c r="N721" s="12" t="s">
        <v>47</v>
      </c>
    </row>
    <row r="722" spans="2:14" x14ac:dyDescent="0.35">
      <c r="B722">
        <v>505</v>
      </c>
      <c r="C722" t="str">
        <v>Chamomile</v>
      </c>
      <c r="D722" s="5">
        <v>44</v>
      </c>
      <c r="E722" t="str">
        <v>New Mexico</v>
      </c>
      <c r="K722" s="8">
        <v>386</v>
      </c>
      <c r="L722" s="11" t="s">
        <v>61</v>
      </c>
      <c r="M722" s="13">
        <v>51</v>
      </c>
      <c r="N722" s="11" t="s">
        <v>34</v>
      </c>
    </row>
    <row r="723" spans="2:14" x14ac:dyDescent="0.35">
      <c r="B723">
        <v>580</v>
      </c>
      <c r="C723" t="str">
        <v>Lemon</v>
      </c>
      <c r="D723" s="5">
        <v>266</v>
      </c>
      <c r="E723" t="str">
        <v>Oklahoma</v>
      </c>
      <c r="K723" s="9">
        <v>845</v>
      </c>
      <c r="L723" s="12" t="s">
        <v>25</v>
      </c>
      <c r="M723" s="14">
        <v>513</v>
      </c>
      <c r="N723" s="12" t="s">
        <v>277</v>
      </c>
    </row>
    <row r="724" spans="2:14" x14ac:dyDescent="0.35">
      <c r="B724">
        <v>386</v>
      </c>
      <c r="C724" t="str">
        <v>Chamomile</v>
      </c>
      <c r="D724" s="5">
        <v>51</v>
      </c>
      <c r="E724" t="str">
        <v>Florida</v>
      </c>
      <c r="K724" s="8">
        <v>315</v>
      </c>
      <c r="L724" s="11" t="s">
        <v>28</v>
      </c>
      <c r="M724" s="13">
        <v>164</v>
      </c>
      <c r="N724" s="11" t="s">
        <v>277</v>
      </c>
    </row>
    <row r="725" spans="2:14" x14ac:dyDescent="0.35">
      <c r="B725">
        <v>845</v>
      </c>
      <c r="C725" t="str">
        <v>Lemon</v>
      </c>
      <c r="D725" s="5">
        <v>513</v>
      </c>
      <c r="E725" t="str">
        <v>New York</v>
      </c>
      <c r="K725" s="9">
        <v>561</v>
      </c>
      <c r="L725" s="12" t="s">
        <v>61</v>
      </c>
      <c r="M725" s="14">
        <v>52</v>
      </c>
      <c r="N725" s="12" t="s">
        <v>34</v>
      </c>
    </row>
    <row r="726" spans="2:14" x14ac:dyDescent="0.35">
      <c r="B726">
        <v>315</v>
      </c>
      <c r="C726" t="str">
        <v>Mint</v>
      </c>
      <c r="D726" s="5">
        <v>164</v>
      </c>
      <c r="E726" t="str">
        <v>New York</v>
      </c>
      <c r="K726" s="8">
        <v>631</v>
      </c>
      <c r="L726" s="11" t="s">
        <v>25</v>
      </c>
      <c r="M726" s="13">
        <v>576</v>
      </c>
      <c r="N726" s="11" t="s">
        <v>277</v>
      </c>
    </row>
    <row r="727" spans="2:14" x14ac:dyDescent="0.35">
      <c r="B727">
        <v>561</v>
      </c>
      <c r="C727" t="str">
        <v>Chamomile</v>
      </c>
      <c r="D727" s="5">
        <v>52</v>
      </c>
      <c r="E727" t="str">
        <v>Florida</v>
      </c>
      <c r="K727" s="9">
        <v>914</v>
      </c>
      <c r="L727" s="12" t="s">
        <v>28</v>
      </c>
      <c r="M727" s="14">
        <v>160</v>
      </c>
      <c r="N727" s="12" t="s">
        <v>277</v>
      </c>
    </row>
    <row r="728" spans="2:14" x14ac:dyDescent="0.35">
      <c r="B728">
        <v>631</v>
      </c>
      <c r="C728" t="str">
        <v>Lemon</v>
      </c>
      <c r="D728" s="5">
        <v>576</v>
      </c>
      <c r="E728" t="str">
        <v>New York</v>
      </c>
      <c r="K728" s="8">
        <v>607</v>
      </c>
      <c r="L728" s="11" t="s">
        <v>25</v>
      </c>
      <c r="M728" s="13">
        <v>747</v>
      </c>
      <c r="N728" s="11" t="s">
        <v>277</v>
      </c>
    </row>
    <row r="729" spans="2:14" x14ac:dyDescent="0.35">
      <c r="B729">
        <v>914</v>
      </c>
      <c r="C729" t="str">
        <v>Mint</v>
      </c>
      <c r="D729" s="5">
        <v>160</v>
      </c>
      <c r="E729" t="str">
        <v>New York</v>
      </c>
      <c r="K729" s="9">
        <v>716</v>
      </c>
      <c r="L729" s="12" t="s">
        <v>28</v>
      </c>
      <c r="M729" s="14">
        <v>148</v>
      </c>
      <c r="N729" s="12" t="s">
        <v>277</v>
      </c>
    </row>
    <row r="730" spans="2:14" x14ac:dyDescent="0.35">
      <c r="B730">
        <v>607</v>
      </c>
      <c r="C730" t="str">
        <v>Lemon</v>
      </c>
      <c r="D730" s="5">
        <v>747</v>
      </c>
      <c r="E730" t="str">
        <v>New York</v>
      </c>
      <c r="K730" s="8">
        <v>904</v>
      </c>
      <c r="L730" s="11" t="s">
        <v>61</v>
      </c>
      <c r="M730" s="13">
        <v>54</v>
      </c>
      <c r="N730" s="11" t="s">
        <v>34</v>
      </c>
    </row>
    <row r="731" spans="2:14" x14ac:dyDescent="0.35">
      <c r="B731">
        <v>716</v>
      </c>
      <c r="C731" t="str">
        <v>Mint</v>
      </c>
      <c r="D731" s="5">
        <v>148</v>
      </c>
      <c r="E731" t="str">
        <v>New York</v>
      </c>
      <c r="K731" s="9">
        <v>585</v>
      </c>
      <c r="L731" s="12" t="s">
        <v>25</v>
      </c>
      <c r="M731" s="14">
        <v>547</v>
      </c>
      <c r="N731" s="12" t="s">
        <v>277</v>
      </c>
    </row>
    <row r="732" spans="2:14" x14ac:dyDescent="0.35">
      <c r="B732">
        <v>904</v>
      </c>
      <c r="C732" t="str">
        <v>Chamomile</v>
      </c>
      <c r="D732" s="5">
        <v>54</v>
      </c>
      <c r="E732" t="str">
        <v>Florida</v>
      </c>
      <c r="K732" s="8">
        <v>631</v>
      </c>
      <c r="L732" s="11" t="s">
        <v>28</v>
      </c>
      <c r="M732" s="13">
        <v>175</v>
      </c>
      <c r="N732" s="11" t="s">
        <v>277</v>
      </c>
    </row>
    <row r="733" spans="2:14" x14ac:dyDescent="0.35">
      <c r="B733">
        <v>585</v>
      </c>
      <c r="C733" t="str">
        <v>Lemon</v>
      </c>
      <c r="D733" s="5">
        <v>547</v>
      </c>
      <c r="E733" t="str">
        <v>New York</v>
      </c>
      <c r="K733" s="9">
        <v>727</v>
      </c>
      <c r="L733" s="12" t="s">
        <v>61</v>
      </c>
      <c r="M733" s="14">
        <v>55</v>
      </c>
      <c r="N733" s="12" t="s">
        <v>34</v>
      </c>
    </row>
    <row r="734" spans="2:14" x14ac:dyDescent="0.35">
      <c r="B734">
        <v>631</v>
      </c>
      <c r="C734" t="str">
        <v>Mint</v>
      </c>
      <c r="D734" s="5">
        <v>175</v>
      </c>
      <c r="E734" t="str">
        <v>New York</v>
      </c>
      <c r="K734" s="8">
        <v>585</v>
      </c>
      <c r="L734" s="11" t="s">
        <v>25</v>
      </c>
      <c r="M734" s="13">
        <v>614</v>
      </c>
      <c r="N734" s="11" t="s">
        <v>277</v>
      </c>
    </row>
    <row r="735" spans="2:14" x14ac:dyDescent="0.35">
      <c r="B735">
        <v>727</v>
      </c>
      <c r="C735" t="str">
        <v>Chamomile</v>
      </c>
      <c r="D735" s="5">
        <v>55</v>
      </c>
      <c r="E735" t="str">
        <v>Florida</v>
      </c>
      <c r="K735" s="9">
        <v>518</v>
      </c>
      <c r="L735" s="12" t="s">
        <v>28</v>
      </c>
      <c r="M735" s="14">
        <v>171</v>
      </c>
      <c r="N735" s="12" t="s">
        <v>277</v>
      </c>
    </row>
    <row r="736" spans="2:14" x14ac:dyDescent="0.35">
      <c r="B736">
        <v>585</v>
      </c>
      <c r="C736" t="str">
        <v>Lemon</v>
      </c>
      <c r="D736" s="5">
        <v>614</v>
      </c>
      <c r="E736" t="str">
        <v>New York</v>
      </c>
      <c r="K736" s="8">
        <v>631</v>
      </c>
      <c r="L736" s="11" t="s">
        <v>25</v>
      </c>
      <c r="M736" s="13">
        <v>796</v>
      </c>
      <c r="N736" s="11" t="s">
        <v>277</v>
      </c>
    </row>
    <row r="737" spans="2:14" x14ac:dyDescent="0.35">
      <c r="B737">
        <v>518</v>
      </c>
      <c r="C737" t="str">
        <v>Mint</v>
      </c>
      <c r="D737" s="5">
        <v>171</v>
      </c>
      <c r="E737" t="str">
        <v>New York</v>
      </c>
      <c r="K737" s="9">
        <v>716</v>
      </c>
      <c r="L737" s="12" t="s">
        <v>28</v>
      </c>
      <c r="M737" s="14">
        <v>158</v>
      </c>
      <c r="N737" s="12" t="s">
        <v>277</v>
      </c>
    </row>
    <row r="738" spans="2:14" x14ac:dyDescent="0.35">
      <c r="B738">
        <v>631</v>
      </c>
      <c r="C738" t="str">
        <v>Lemon</v>
      </c>
      <c r="D738" s="5">
        <v>796</v>
      </c>
      <c r="E738" t="str">
        <v>New York</v>
      </c>
      <c r="K738" s="8">
        <v>719</v>
      </c>
      <c r="L738" s="11" t="s">
        <v>61</v>
      </c>
      <c r="M738" s="13">
        <v>322</v>
      </c>
      <c r="N738" s="11" t="s">
        <v>26</v>
      </c>
    </row>
    <row r="739" spans="2:14" x14ac:dyDescent="0.35">
      <c r="B739">
        <v>716</v>
      </c>
      <c r="C739" t="str">
        <v>Mint</v>
      </c>
      <c r="D739" s="5">
        <v>158</v>
      </c>
      <c r="E739" t="str">
        <v>New York</v>
      </c>
      <c r="K739" s="9">
        <v>708</v>
      </c>
      <c r="L739" s="12" t="s">
        <v>61</v>
      </c>
      <c r="M739" s="14">
        <v>302</v>
      </c>
      <c r="N739" s="12" t="s">
        <v>81</v>
      </c>
    </row>
    <row r="740" spans="2:14" x14ac:dyDescent="0.35">
      <c r="B740">
        <v>719</v>
      </c>
      <c r="C740" t="str">
        <v>Chamomile</v>
      </c>
      <c r="D740" s="5">
        <v>322</v>
      </c>
      <c r="E740" t="str">
        <v>Colorado</v>
      </c>
      <c r="K740" s="8">
        <v>815</v>
      </c>
      <c r="L740" s="11" t="s">
        <v>28</v>
      </c>
      <c r="M740" s="13">
        <v>265</v>
      </c>
      <c r="N740" s="11" t="s">
        <v>81</v>
      </c>
    </row>
    <row r="741" spans="2:14" x14ac:dyDescent="0.35">
      <c r="B741">
        <v>708</v>
      </c>
      <c r="C741" t="str">
        <v>Chamomile</v>
      </c>
      <c r="D741" s="5">
        <v>302</v>
      </c>
      <c r="E741" t="str">
        <v>Illinois</v>
      </c>
      <c r="K741" s="9">
        <v>712</v>
      </c>
      <c r="L741" s="12" t="s">
        <v>61</v>
      </c>
      <c r="M741" s="14">
        <v>598</v>
      </c>
      <c r="N741" s="12" t="s">
        <v>43</v>
      </c>
    </row>
    <row r="742" spans="2:14" x14ac:dyDescent="0.35">
      <c r="B742">
        <v>815</v>
      </c>
      <c r="C742" t="str">
        <v>Mint</v>
      </c>
      <c r="D742" s="5">
        <v>265</v>
      </c>
      <c r="E742" t="str">
        <v>Illinois</v>
      </c>
      <c r="K742" s="8">
        <v>641</v>
      </c>
      <c r="L742" s="11" t="s">
        <v>25</v>
      </c>
      <c r="M742" s="13">
        <v>298</v>
      </c>
      <c r="N742" s="11" t="s">
        <v>43</v>
      </c>
    </row>
    <row r="743" spans="2:14" x14ac:dyDescent="0.35">
      <c r="B743">
        <v>712</v>
      </c>
      <c r="C743" t="str">
        <v>Chamomile</v>
      </c>
      <c r="D743" s="5">
        <v>598</v>
      </c>
      <c r="E743" t="str">
        <v>Iowa</v>
      </c>
      <c r="K743" s="9">
        <v>573</v>
      </c>
      <c r="L743" s="12" t="s">
        <v>25</v>
      </c>
      <c r="M743" s="14">
        <v>109</v>
      </c>
      <c r="N743" s="12" t="s">
        <v>62</v>
      </c>
    </row>
    <row r="744" spans="2:14" x14ac:dyDescent="0.35">
      <c r="B744">
        <v>641</v>
      </c>
      <c r="C744" t="str">
        <v>Lemon</v>
      </c>
      <c r="D744" s="5">
        <v>298</v>
      </c>
      <c r="E744" t="str">
        <v>Iowa</v>
      </c>
      <c r="K744" s="8">
        <v>970</v>
      </c>
      <c r="L744" s="11" t="s">
        <v>61</v>
      </c>
      <c r="M744" s="13">
        <v>363</v>
      </c>
      <c r="N744" s="11" t="s">
        <v>26</v>
      </c>
    </row>
    <row r="745" spans="2:14" x14ac:dyDescent="0.35">
      <c r="B745">
        <v>573</v>
      </c>
      <c r="C745" t="str">
        <v>Lemon</v>
      </c>
      <c r="D745" s="5">
        <v>109</v>
      </c>
      <c r="E745" t="str">
        <v>Missouri</v>
      </c>
      <c r="K745" s="9">
        <v>312</v>
      </c>
      <c r="L745" s="12" t="s">
        <v>61</v>
      </c>
      <c r="M745" s="14">
        <v>290</v>
      </c>
      <c r="N745" s="12" t="s">
        <v>81</v>
      </c>
    </row>
    <row r="746" spans="2:14" x14ac:dyDescent="0.35">
      <c r="B746">
        <v>970</v>
      </c>
      <c r="C746" t="str">
        <v>Chamomile</v>
      </c>
      <c r="D746" s="5">
        <v>363</v>
      </c>
      <c r="E746" t="str">
        <v>Colorado</v>
      </c>
      <c r="K746" s="8">
        <v>630</v>
      </c>
      <c r="L746" s="11" t="s">
        <v>28</v>
      </c>
      <c r="M746" s="13">
        <v>198</v>
      </c>
      <c r="N746" s="11" t="s">
        <v>81</v>
      </c>
    </row>
    <row r="747" spans="2:14" x14ac:dyDescent="0.35">
      <c r="B747">
        <v>312</v>
      </c>
      <c r="C747" t="str">
        <v>Chamomile</v>
      </c>
      <c r="D747" s="5">
        <v>290</v>
      </c>
      <c r="E747" t="str">
        <v>Illinois</v>
      </c>
      <c r="K747" s="9">
        <v>712</v>
      </c>
      <c r="L747" s="12" t="s">
        <v>61</v>
      </c>
      <c r="M747" s="14">
        <v>532</v>
      </c>
      <c r="N747" s="12" t="s">
        <v>43</v>
      </c>
    </row>
    <row r="748" spans="2:14" x14ac:dyDescent="0.35">
      <c r="B748">
        <v>630</v>
      </c>
      <c r="C748" t="str">
        <v>Mint</v>
      </c>
      <c r="D748" s="5">
        <v>198</v>
      </c>
      <c r="E748" t="str">
        <v>Illinois</v>
      </c>
      <c r="K748" s="8">
        <v>712</v>
      </c>
      <c r="L748" s="11" t="s">
        <v>25</v>
      </c>
      <c r="M748" s="13">
        <v>278</v>
      </c>
      <c r="N748" s="11" t="s">
        <v>43</v>
      </c>
    </row>
    <row r="749" spans="2:14" x14ac:dyDescent="0.35">
      <c r="B749">
        <v>712</v>
      </c>
      <c r="C749" t="str">
        <v>Chamomile</v>
      </c>
      <c r="D749" s="5">
        <v>532</v>
      </c>
      <c r="E749" t="str">
        <v>Iowa</v>
      </c>
      <c r="K749" s="9">
        <v>303</v>
      </c>
      <c r="L749" s="12" t="s">
        <v>61</v>
      </c>
      <c r="M749" s="14">
        <v>306</v>
      </c>
      <c r="N749" s="12" t="s">
        <v>26</v>
      </c>
    </row>
    <row r="750" spans="2:14" x14ac:dyDescent="0.35">
      <c r="B750">
        <v>712</v>
      </c>
      <c r="C750" t="str">
        <v>Lemon</v>
      </c>
      <c r="D750" s="5">
        <v>278</v>
      </c>
      <c r="E750" t="str">
        <v>Iowa</v>
      </c>
      <c r="K750" s="8">
        <v>309</v>
      </c>
      <c r="L750" s="11" t="s">
        <v>61</v>
      </c>
      <c r="M750" s="13">
        <v>302</v>
      </c>
      <c r="N750" s="11" t="s">
        <v>81</v>
      </c>
    </row>
    <row r="751" spans="2:14" x14ac:dyDescent="0.35">
      <c r="B751">
        <v>303</v>
      </c>
      <c r="C751" t="str">
        <v>Chamomile</v>
      </c>
      <c r="D751" s="5">
        <v>306</v>
      </c>
      <c r="E751" t="str">
        <v>Colorado</v>
      </c>
      <c r="K751" s="9">
        <v>630</v>
      </c>
      <c r="L751" s="12" t="s">
        <v>28</v>
      </c>
      <c r="M751" s="14">
        <v>210</v>
      </c>
      <c r="N751" s="12" t="s">
        <v>81</v>
      </c>
    </row>
    <row r="752" spans="2:14" x14ac:dyDescent="0.35">
      <c r="B752">
        <v>309</v>
      </c>
      <c r="C752" t="str">
        <v>Chamomile</v>
      </c>
      <c r="D752" s="5">
        <v>302</v>
      </c>
      <c r="E752" t="str">
        <v>Illinois</v>
      </c>
      <c r="K752" s="8">
        <v>641</v>
      </c>
      <c r="L752" s="11" t="s">
        <v>61</v>
      </c>
      <c r="M752" s="13">
        <v>576</v>
      </c>
      <c r="N752" s="11" t="s">
        <v>43</v>
      </c>
    </row>
    <row r="753" spans="2:14" x14ac:dyDescent="0.35">
      <c r="B753">
        <v>630</v>
      </c>
      <c r="C753" t="str">
        <v>Mint</v>
      </c>
      <c r="D753" s="5">
        <v>210</v>
      </c>
      <c r="E753" t="str">
        <v>Illinois</v>
      </c>
      <c r="K753" s="9">
        <v>319</v>
      </c>
      <c r="L753" s="12" t="s">
        <v>25</v>
      </c>
      <c r="M753" s="14">
        <v>312</v>
      </c>
      <c r="N753" s="12" t="s">
        <v>43</v>
      </c>
    </row>
    <row r="754" spans="2:14" x14ac:dyDescent="0.35">
      <c r="B754">
        <v>641</v>
      </c>
      <c r="C754" t="str">
        <v>Chamomile</v>
      </c>
      <c r="D754" s="5">
        <v>576</v>
      </c>
      <c r="E754" t="str">
        <v>Iowa</v>
      </c>
      <c r="K754" s="8">
        <v>720</v>
      </c>
      <c r="L754" s="11" t="s">
        <v>61</v>
      </c>
      <c r="M754" s="13">
        <v>343</v>
      </c>
      <c r="N754" s="11" t="s">
        <v>26</v>
      </c>
    </row>
    <row r="755" spans="2:14" x14ac:dyDescent="0.35">
      <c r="B755">
        <v>319</v>
      </c>
      <c r="C755" t="str">
        <v>Lemon</v>
      </c>
      <c r="D755" s="5">
        <v>312</v>
      </c>
      <c r="E755" t="str">
        <v>Iowa</v>
      </c>
      <c r="K755" s="9">
        <v>708</v>
      </c>
      <c r="L755" s="12" t="s">
        <v>61</v>
      </c>
      <c r="M755" s="14">
        <v>322</v>
      </c>
      <c r="N755" s="12" t="s">
        <v>81</v>
      </c>
    </row>
    <row r="756" spans="2:14" x14ac:dyDescent="0.35">
      <c r="B756">
        <v>720</v>
      </c>
      <c r="C756" t="str">
        <v>Chamomile</v>
      </c>
      <c r="D756" s="5">
        <v>343</v>
      </c>
      <c r="E756" t="str">
        <v>Colorado</v>
      </c>
      <c r="K756" s="8">
        <v>815</v>
      </c>
      <c r="L756" s="11" t="s">
        <v>28</v>
      </c>
      <c r="M756" s="13">
        <v>282</v>
      </c>
      <c r="N756" s="11" t="s">
        <v>81</v>
      </c>
    </row>
    <row r="757" spans="2:14" x14ac:dyDescent="0.35">
      <c r="B757">
        <v>708</v>
      </c>
      <c r="C757" t="str">
        <v>Chamomile</v>
      </c>
      <c r="D757" s="5">
        <v>322</v>
      </c>
      <c r="E757" t="str">
        <v>Illinois</v>
      </c>
      <c r="K757" s="9">
        <v>319</v>
      </c>
      <c r="L757" s="12" t="s">
        <v>61</v>
      </c>
      <c r="M757" s="14">
        <v>637</v>
      </c>
      <c r="N757" s="12" t="s">
        <v>43</v>
      </c>
    </row>
    <row r="758" spans="2:14" x14ac:dyDescent="0.35">
      <c r="B758">
        <v>815</v>
      </c>
      <c r="C758" t="str">
        <v>Mint</v>
      </c>
      <c r="D758" s="5">
        <v>282</v>
      </c>
      <c r="E758" t="str">
        <v>Illinois</v>
      </c>
      <c r="K758" s="8">
        <v>515</v>
      </c>
      <c r="L758" s="11" t="s">
        <v>25</v>
      </c>
      <c r="M758" s="13">
        <v>318</v>
      </c>
      <c r="N758" s="11" t="s">
        <v>43</v>
      </c>
    </row>
    <row r="759" spans="2:14" x14ac:dyDescent="0.35">
      <c r="B759">
        <v>319</v>
      </c>
      <c r="C759" t="str">
        <v>Chamomile</v>
      </c>
      <c r="D759" s="5">
        <v>637</v>
      </c>
      <c r="E759" t="str">
        <v>Iowa</v>
      </c>
      <c r="K759" s="9">
        <v>417</v>
      </c>
      <c r="L759" s="12" t="s">
        <v>25</v>
      </c>
      <c r="M759" s="14">
        <v>116</v>
      </c>
      <c r="N759" s="12" t="s">
        <v>62</v>
      </c>
    </row>
    <row r="760" spans="2:14" x14ac:dyDescent="0.35">
      <c r="B760">
        <v>515</v>
      </c>
      <c r="C760" t="str">
        <v>Lemon</v>
      </c>
      <c r="D760" s="5">
        <v>318</v>
      </c>
      <c r="E760" t="str">
        <v>Iowa</v>
      </c>
      <c r="K760" s="8">
        <v>970</v>
      </c>
      <c r="L760" s="11" t="s">
        <v>61</v>
      </c>
      <c r="M760" s="13">
        <v>387</v>
      </c>
      <c r="N760" s="11" t="s">
        <v>26</v>
      </c>
    </row>
    <row r="761" spans="2:14" x14ac:dyDescent="0.35">
      <c r="B761">
        <v>417</v>
      </c>
      <c r="C761" t="str">
        <v>Lemon</v>
      </c>
      <c r="D761" s="5">
        <v>116</v>
      </c>
      <c r="E761" t="str">
        <v>Missouri</v>
      </c>
      <c r="K761" s="9">
        <v>708</v>
      </c>
      <c r="L761" s="12" t="s">
        <v>61</v>
      </c>
      <c r="M761" s="14">
        <v>309</v>
      </c>
      <c r="N761" s="12" t="s">
        <v>81</v>
      </c>
    </row>
    <row r="762" spans="2:14" x14ac:dyDescent="0.35">
      <c r="B762">
        <v>970</v>
      </c>
      <c r="C762" t="str">
        <v>Chamomile</v>
      </c>
      <c r="D762" s="5">
        <v>387</v>
      </c>
      <c r="E762" t="str">
        <v>Colorado</v>
      </c>
      <c r="K762" s="8">
        <v>708</v>
      </c>
      <c r="L762" s="11" t="s">
        <v>28</v>
      </c>
      <c r="M762" s="13">
        <v>211</v>
      </c>
      <c r="N762" s="11" t="s">
        <v>81</v>
      </c>
    </row>
    <row r="763" spans="2:14" x14ac:dyDescent="0.35">
      <c r="B763">
        <v>708</v>
      </c>
      <c r="C763" t="str">
        <v>Chamomile</v>
      </c>
      <c r="D763" s="5">
        <v>309</v>
      </c>
      <c r="E763" t="str">
        <v>Illinois</v>
      </c>
      <c r="K763" s="9">
        <v>641</v>
      </c>
      <c r="L763" s="12" t="s">
        <v>61</v>
      </c>
      <c r="M763" s="14">
        <v>567</v>
      </c>
      <c r="N763" s="12" t="s">
        <v>43</v>
      </c>
    </row>
    <row r="764" spans="2:14" x14ac:dyDescent="0.35">
      <c r="B764">
        <v>708</v>
      </c>
      <c r="C764" t="str">
        <v>Mint</v>
      </c>
      <c r="D764" s="5">
        <v>211</v>
      </c>
      <c r="E764" t="str">
        <v>Illinois</v>
      </c>
      <c r="K764" s="8">
        <v>641</v>
      </c>
      <c r="L764" s="11" t="s">
        <v>25</v>
      </c>
      <c r="M764" s="13">
        <v>296</v>
      </c>
      <c r="N764" s="11" t="s">
        <v>43</v>
      </c>
    </row>
    <row r="765" spans="2:14" x14ac:dyDescent="0.35">
      <c r="B765">
        <v>641</v>
      </c>
      <c r="C765" t="str">
        <v>Chamomile</v>
      </c>
      <c r="D765" s="5">
        <v>567</v>
      </c>
      <c r="E765" t="str">
        <v>Iowa</v>
      </c>
      <c r="K765" s="9">
        <v>970</v>
      </c>
      <c r="L765" s="12" t="s">
        <v>61</v>
      </c>
      <c r="M765" s="14">
        <v>326</v>
      </c>
      <c r="N765" s="12" t="s">
        <v>26</v>
      </c>
    </row>
    <row r="766" spans="2:14" x14ac:dyDescent="0.35">
      <c r="B766">
        <v>641</v>
      </c>
      <c r="C766" t="str">
        <v>Lemon</v>
      </c>
      <c r="D766" s="5">
        <v>296</v>
      </c>
      <c r="E766" t="str">
        <v>Iowa</v>
      </c>
      <c r="K766" s="8">
        <v>618</v>
      </c>
      <c r="L766" s="11" t="s">
        <v>61</v>
      </c>
      <c r="M766" s="13">
        <v>322</v>
      </c>
      <c r="N766" s="11" t="s">
        <v>81</v>
      </c>
    </row>
    <row r="767" spans="2:14" x14ac:dyDescent="0.35">
      <c r="B767">
        <v>970</v>
      </c>
      <c r="C767" t="str">
        <v>Chamomile</v>
      </c>
      <c r="D767" s="5">
        <v>326</v>
      </c>
      <c r="E767" t="str">
        <v>Colorado</v>
      </c>
      <c r="K767" s="9">
        <v>312</v>
      </c>
      <c r="L767" s="12" t="s">
        <v>28</v>
      </c>
      <c r="M767" s="14">
        <v>224</v>
      </c>
      <c r="N767" s="12" t="s">
        <v>81</v>
      </c>
    </row>
    <row r="768" spans="2:14" x14ac:dyDescent="0.35">
      <c r="B768">
        <v>618</v>
      </c>
      <c r="C768" t="str">
        <v>Chamomile</v>
      </c>
      <c r="D768" s="5">
        <v>322</v>
      </c>
      <c r="E768" t="str">
        <v>Illinois</v>
      </c>
      <c r="K768" s="8">
        <v>515</v>
      </c>
      <c r="L768" s="11" t="s">
        <v>61</v>
      </c>
      <c r="M768" s="13">
        <v>614</v>
      </c>
      <c r="N768" s="11" t="s">
        <v>43</v>
      </c>
    </row>
    <row r="769" spans="2:14" x14ac:dyDescent="0.35">
      <c r="B769">
        <v>312</v>
      </c>
      <c r="C769" t="str">
        <v>Mint</v>
      </c>
      <c r="D769" s="5">
        <v>224</v>
      </c>
      <c r="E769" t="str">
        <v>Illinois</v>
      </c>
      <c r="K769" s="9">
        <v>515</v>
      </c>
      <c r="L769" s="12" t="s">
        <v>25</v>
      </c>
      <c r="M769" s="14">
        <v>332</v>
      </c>
      <c r="N769" s="12" t="s">
        <v>43</v>
      </c>
    </row>
    <row r="770" spans="2:14" x14ac:dyDescent="0.35">
      <c r="B770">
        <v>515</v>
      </c>
      <c r="C770" t="str">
        <v>Chamomile</v>
      </c>
      <c r="D770" s="5">
        <v>614</v>
      </c>
      <c r="E770" t="str">
        <v>Iowa</v>
      </c>
      <c r="K770" s="8">
        <v>661</v>
      </c>
      <c r="L770" s="11" t="s">
        <v>61</v>
      </c>
      <c r="M770" s="13">
        <v>265</v>
      </c>
      <c r="N770" s="11" t="s">
        <v>38</v>
      </c>
    </row>
    <row r="771" spans="2:14" x14ac:dyDescent="0.35">
      <c r="B771">
        <v>515</v>
      </c>
      <c r="C771" t="str">
        <v>Lemon</v>
      </c>
      <c r="D771" s="5">
        <v>332</v>
      </c>
      <c r="E771" t="str">
        <v>Iowa</v>
      </c>
      <c r="K771" s="9">
        <v>562</v>
      </c>
      <c r="L771" s="12" t="s">
        <v>25</v>
      </c>
      <c r="M771" s="14">
        <v>520</v>
      </c>
      <c r="N771" s="12" t="s">
        <v>38</v>
      </c>
    </row>
    <row r="772" spans="2:14" x14ac:dyDescent="0.35">
      <c r="B772">
        <v>661</v>
      </c>
      <c r="C772" t="str">
        <v>Chamomile</v>
      </c>
      <c r="D772" s="5">
        <v>265</v>
      </c>
      <c r="E772" t="str">
        <v>California</v>
      </c>
      <c r="K772" s="8">
        <v>775</v>
      </c>
      <c r="L772" s="11" t="s">
        <v>61</v>
      </c>
      <c r="M772" s="13">
        <v>298</v>
      </c>
      <c r="N772" s="11" t="s">
        <v>48</v>
      </c>
    </row>
    <row r="773" spans="2:14" x14ac:dyDescent="0.35">
      <c r="B773">
        <v>562</v>
      </c>
      <c r="C773" t="str">
        <v>Lemon</v>
      </c>
      <c r="D773" s="5">
        <v>520</v>
      </c>
      <c r="E773" t="str">
        <v>California</v>
      </c>
      <c r="K773" s="9">
        <v>206</v>
      </c>
      <c r="L773" s="12" t="s">
        <v>61</v>
      </c>
      <c r="M773" s="14">
        <v>313</v>
      </c>
      <c r="N773" s="12" t="s">
        <v>67</v>
      </c>
    </row>
    <row r="774" spans="2:14" x14ac:dyDescent="0.35">
      <c r="B774">
        <v>775</v>
      </c>
      <c r="C774" t="str">
        <v>Chamomile</v>
      </c>
      <c r="D774" s="5">
        <v>298</v>
      </c>
      <c r="E774" t="str">
        <v>Nevada</v>
      </c>
      <c r="K774" s="8">
        <v>702</v>
      </c>
      <c r="L774" s="11" t="s">
        <v>25</v>
      </c>
      <c r="M774" s="13">
        <v>367</v>
      </c>
      <c r="N774" s="11" t="s">
        <v>48</v>
      </c>
    </row>
    <row r="775" spans="2:14" x14ac:dyDescent="0.35">
      <c r="B775">
        <v>206</v>
      </c>
      <c r="C775" t="str">
        <v>Chamomile</v>
      </c>
      <c r="D775" s="5">
        <v>313</v>
      </c>
      <c r="E775" t="str">
        <v>Washington</v>
      </c>
      <c r="K775" s="9">
        <v>971</v>
      </c>
      <c r="L775" s="12" t="s">
        <v>25</v>
      </c>
      <c r="M775" s="14">
        <v>205</v>
      </c>
      <c r="N775" s="12" t="s">
        <v>59</v>
      </c>
    </row>
    <row r="776" spans="2:14" x14ac:dyDescent="0.35">
      <c r="B776">
        <v>702</v>
      </c>
      <c r="C776" t="str">
        <v>Lemon</v>
      </c>
      <c r="D776" s="5">
        <v>367</v>
      </c>
      <c r="E776" t="str">
        <v>Nevada</v>
      </c>
      <c r="K776" s="8">
        <v>702</v>
      </c>
      <c r="L776" s="11" t="s">
        <v>28</v>
      </c>
      <c r="M776" s="13">
        <v>298</v>
      </c>
      <c r="N776" s="11" t="s">
        <v>48</v>
      </c>
    </row>
    <row r="777" spans="2:14" x14ac:dyDescent="0.35">
      <c r="B777">
        <v>971</v>
      </c>
      <c r="C777" t="str">
        <v>Lemon</v>
      </c>
      <c r="D777" s="5">
        <v>205</v>
      </c>
      <c r="E777" t="str">
        <v>Oregon</v>
      </c>
      <c r="K777" s="9">
        <v>435</v>
      </c>
      <c r="L777" s="12" t="s">
        <v>28</v>
      </c>
      <c r="M777" s="14">
        <v>109</v>
      </c>
      <c r="N777" s="12" t="s">
        <v>49</v>
      </c>
    </row>
    <row r="778" spans="2:14" x14ac:dyDescent="0.35">
      <c r="B778">
        <v>702</v>
      </c>
      <c r="C778" t="str">
        <v>Mint</v>
      </c>
      <c r="D778" s="5">
        <v>298</v>
      </c>
      <c r="E778" t="str">
        <v>Nevada</v>
      </c>
      <c r="K778" s="8">
        <v>213</v>
      </c>
      <c r="L778" s="11" t="s">
        <v>61</v>
      </c>
      <c r="M778" s="13">
        <v>198</v>
      </c>
      <c r="N778" s="11" t="s">
        <v>38</v>
      </c>
    </row>
    <row r="779" spans="2:14" x14ac:dyDescent="0.35">
      <c r="B779">
        <v>435</v>
      </c>
      <c r="C779" t="str">
        <v>Mint</v>
      </c>
      <c r="D779" s="5">
        <v>109</v>
      </c>
      <c r="E779" t="str">
        <v>Utah</v>
      </c>
      <c r="K779" s="9">
        <v>213</v>
      </c>
      <c r="L779" s="12" t="s">
        <v>25</v>
      </c>
      <c r="M779" s="14">
        <v>490</v>
      </c>
      <c r="N779" s="12" t="s">
        <v>38</v>
      </c>
    </row>
    <row r="780" spans="2:14" x14ac:dyDescent="0.35">
      <c r="B780">
        <v>213</v>
      </c>
      <c r="C780" t="str">
        <v>Chamomile</v>
      </c>
      <c r="D780" s="5">
        <v>198</v>
      </c>
      <c r="E780" t="str">
        <v>California</v>
      </c>
      <c r="K780" s="8">
        <v>775</v>
      </c>
      <c r="L780" s="11" t="s">
        <v>61</v>
      </c>
      <c r="M780" s="13">
        <v>289</v>
      </c>
      <c r="N780" s="11" t="s">
        <v>48</v>
      </c>
    </row>
    <row r="781" spans="2:14" x14ac:dyDescent="0.35">
      <c r="B781">
        <v>213</v>
      </c>
      <c r="C781" t="str">
        <v>Lemon</v>
      </c>
      <c r="D781" s="5">
        <v>490</v>
      </c>
      <c r="E781" t="str">
        <v>California</v>
      </c>
      <c r="K781" s="9">
        <v>206</v>
      </c>
      <c r="L781" s="12" t="s">
        <v>61</v>
      </c>
      <c r="M781" s="14">
        <v>325</v>
      </c>
      <c r="N781" s="12" t="s">
        <v>67</v>
      </c>
    </row>
    <row r="782" spans="2:14" x14ac:dyDescent="0.35">
      <c r="B782">
        <v>775</v>
      </c>
      <c r="C782" t="str">
        <v>Chamomile</v>
      </c>
      <c r="D782" s="5">
        <v>289</v>
      </c>
      <c r="E782" t="str">
        <v>Nevada</v>
      </c>
      <c r="K782" s="8">
        <v>702</v>
      </c>
      <c r="L782" s="11" t="s">
        <v>25</v>
      </c>
      <c r="M782" s="13">
        <v>412</v>
      </c>
      <c r="N782" s="11" t="s">
        <v>48</v>
      </c>
    </row>
    <row r="783" spans="2:14" x14ac:dyDescent="0.35">
      <c r="B783">
        <v>206</v>
      </c>
      <c r="C783" t="str">
        <v>Chamomile</v>
      </c>
      <c r="D783" s="5">
        <v>325</v>
      </c>
      <c r="E783" t="str">
        <v>Washington</v>
      </c>
      <c r="K783" s="9">
        <v>971</v>
      </c>
      <c r="L783" s="12" t="s">
        <v>25</v>
      </c>
      <c r="M783" s="14">
        <v>200</v>
      </c>
      <c r="N783" s="12" t="s">
        <v>59</v>
      </c>
    </row>
    <row r="784" spans="2:14" x14ac:dyDescent="0.35">
      <c r="B784">
        <v>702</v>
      </c>
      <c r="C784" t="str">
        <v>Lemon</v>
      </c>
      <c r="D784" s="5">
        <v>412</v>
      </c>
      <c r="E784" t="str">
        <v>Nevada</v>
      </c>
      <c r="K784" s="8">
        <v>702</v>
      </c>
      <c r="L784" s="11" t="s">
        <v>28</v>
      </c>
      <c r="M784" s="13">
        <v>278</v>
      </c>
      <c r="N784" s="11" t="s">
        <v>48</v>
      </c>
    </row>
    <row r="785" spans="2:14" x14ac:dyDescent="0.35">
      <c r="B785">
        <v>971</v>
      </c>
      <c r="C785" t="str">
        <v>Lemon</v>
      </c>
      <c r="D785" s="5">
        <v>200</v>
      </c>
      <c r="E785" t="str">
        <v>Oregon</v>
      </c>
      <c r="K785" s="9">
        <v>626</v>
      </c>
      <c r="L785" s="12" t="s">
        <v>61</v>
      </c>
      <c r="M785" s="14">
        <v>210</v>
      </c>
      <c r="N785" s="12" t="s">
        <v>38</v>
      </c>
    </row>
    <row r="786" spans="2:14" x14ac:dyDescent="0.35">
      <c r="B786">
        <v>702</v>
      </c>
      <c r="C786" t="str">
        <v>Mint</v>
      </c>
      <c r="D786" s="5">
        <v>278</v>
      </c>
      <c r="E786" t="str">
        <v>Nevada</v>
      </c>
      <c r="K786" s="8">
        <v>415</v>
      </c>
      <c r="L786" s="11" t="s">
        <v>25</v>
      </c>
      <c r="M786" s="13">
        <v>525</v>
      </c>
      <c r="N786" s="11" t="s">
        <v>38</v>
      </c>
    </row>
    <row r="787" spans="2:14" x14ac:dyDescent="0.35">
      <c r="B787">
        <v>626</v>
      </c>
      <c r="C787" t="str">
        <v>Chamomile</v>
      </c>
      <c r="D787" s="5">
        <v>210</v>
      </c>
      <c r="E787" t="str">
        <v>California</v>
      </c>
      <c r="K787" s="9">
        <v>702</v>
      </c>
      <c r="L787" s="12" t="s">
        <v>61</v>
      </c>
      <c r="M787" s="14">
        <v>322</v>
      </c>
      <c r="N787" s="12" t="s">
        <v>48</v>
      </c>
    </row>
    <row r="788" spans="2:14" x14ac:dyDescent="0.35">
      <c r="B788">
        <v>415</v>
      </c>
      <c r="C788" t="str">
        <v>Lemon</v>
      </c>
      <c r="D788" s="5">
        <v>525</v>
      </c>
      <c r="E788" t="str">
        <v>California</v>
      </c>
      <c r="K788" s="8">
        <v>509</v>
      </c>
      <c r="L788" s="11" t="s">
        <v>61</v>
      </c>
      <c r="M788" s="13">
        <v>289</v>
      </c>
      <c r="N788" s="11" t="s">
        <v>67</v>
      </c>
    </row>
    <row r="789" spans="2:14" x14ac:dyDescent="0.35">
      <c r="B789">
        <v>702</v>
      </c>
      <c r="C789" t="str">
        <v>Chamomile</v>
      </c>
      <c r="D789" s="5">
        <v>322</v>
      </c>
      <c r="E789" t="str">
        <v>Nevada</v>
      </c>
      <c r="K789" s="9">
        <v>775</v>
      </c>
      <c r="L789" s="12" t="s">
        <v>25</v>
      </c>
      <c r="M789" s="14">
        <v>534</v>
      </c>
      <c r="N789" s="12" t="s">
        <v>48</v>
      </c>
    </row>
    <row r="790" spans="2:14" x14ac:dyDescent="0.35">
      <c r="B790">
        <v>509</v>
      </c>
      <c r="C790" t="str">
        <v>Chamomile</v>
      </c>
      <c r="D790" s="5">
        <v>289</v>
      </c>
      <c r="E790" t="str">
        <v>Washington</v>
      </c>
      <c r="K790" s="8">
        <v>541</v>
      </c>
      <c r="L790" s="11" t="s">
        <v>25</v>
      </c>
      <c r="M790" s="13">
        <v>185</v>
      </c>
      <c r="N790" s="11" t="s">
        <v>59</v>
      </c>
    </row>
    <row r="791" spans="2:14" x14ac:dyDescent="0.35">
      <c r="B791">
        <v>775</v>
      </c>
      <c r="C791" t="str">
        <v>Lemon</v>
      </c>
      <c r="D791" s="5">
        <v>534</v>
      </c>
      <c r="E791" t="str">
        <v>Nevada</v>
      </c>
      <c r="K791" s="9">
        <v>775</v>
      </c>
      <c r="L791" s="12" t="s">
        <v>28</v>
      </c>
      <c r="M791" s="14">
        <v>312</v>
      </c>
      <c r="N791" s="12" t="s">
        <v>48</v>
      </c>
    </row>
    <row r="792" spans="2:14" x14ac:dyDescent="0.35">
      <c r="B792">
        <v>541</v>
      </c>
      <c r="C792" t="str">
        <v>Lemon</v>
      </c>
      <c r="D792" s="5">
        <v>185</v>
      </c>
      <c r="E792" t="str">
        <v>Oregon</v>
      </c>
      <c r="K792" s="8">
        <v>925</v>
      </c>
      <c r="L792" s="11" t="s">
        <v>61</v>
      </c>
      <c r="M792" s="13">
        <v>282</v>
      </c>
      <c r="N792" s="11" t="s">
        <v>38</v>
      </c>
    </row>
    <row r="793" spans="2:14" x14ac:dyDescent="0.35">
      <c r="B793">
        <v>775</v>
      </c>
      <c r="C793" t="str">
        <v>Mint</v>
      </c>
      <c r="D793" s="5">
        <v>312</v>
      </c>
      <c r="E793" t="str">
        <v>Nevada</v>
      </c>
      <c r="K793" s="9">
        <v>951</v>
      </c>
      <c r="L793" s="12" t="s">
        <v>25</v>
      </c>
      <c r="M793" s="14">
        <v>554</v>
      </c>
      <c r="N793" s="12" t="s">
        <v>38</v>
      </c>
    </row>
    <row r="794" spans="2:14" x14ac:dyDescent="0.35">
      <c r="B794">
        <v>925</v>
      </c>
      <c r="C794" t="str">
        <v>Chamomile</v>
      </c>
      <c r="D794" s="5">
        <v>282</v>
      </c>
      <c r="E794" t="str">
        <v>California</v>
      </c>
      <c r="K794" s="8">
        <v>702</v>
      </c>
      <c r="L794" s="11" t="s">
        <v>61</v>
      </c>
      <c r="M794" s="13">
        <v>318</v>
      </c>
      <c r="N794" s="11" t="s">
        <v>48</v>
      </c>
    </row>
    <row r="795" spans="2:14" x14ac:dyDescent="0.35">
      <c r="B795">
        <v>951</v>
      </c>
      <c r="C795" t="str">
        <v>Lemon</v>
      </c>
      <c r="D795" s="5">
        <v>554</v>
      </c>
      <c r="E795" t="str">
        <v>California</v>
      </c>
      <c r="K795" s="9">
        <v>360</v>
      </c>
      <c r="L795" s="12" t="s">
        <v>61</v>
      </c>
      <c r="M795" s="14">
        <v>334</v>
      </c>
      <c r="N795" s="12" t="s">
        <v>67</v>
      </c>
    </row>
    <row r="796" spans="2:14" x14ac:dyDescent="0.35">
      <c r="B796">
        <v>702</v>
      </c>
      <c r="C796" t="str">
        <v>Chamomile</v>
      </c>
      <c r="D796" s="5">
        <v>318</v>
      </c>
      <c r="E796" t="str">
        <v>Nevada</v>
      </c>
      <c r="K796" s="8">
        <v>775</v>
      </c>
      <c r="L796" s="11" t="s">
        <v>25</v>
      </c>
      <c r="M796" s="13">
        <v>391</v>
      </c>
      <c r="N796" s="11" t="s">
        <v>48</v>
      </c>
    </row>
    <row r="797" spans="2:14" x14ac:dyDescent="0.35">
      <c r="B797">
        <v>360</v>
      </c>
      <c r="C797" t="str">
        <v>Chamomile</v>
      </c>
      <c r="D797" s="5">
        <v>334</v>
      </c>
      <c r="E797" t="str">
        <v>Washington</v>
      </c>
      <c r="K797" s="9">
        <v>541</v>
      </c>
      <c r="L797" s="12" t="s">
        <v>25</v>
      </c>
      <c r="M797" s="14">
        <v>218</v>
      </c>
      <c r="N797" s="12" t="s">
        <v>59</v>
      </c>
    </row>
    <row r="798" spans="2:14" x14ac:dyDescent="0.35">
      <c r="B798">
        <v>775</v>
      </c>
      <c r="C798" t="str">
        <v>Lemon</v>
      </c>
      <c r="D798" s="5">
        <v>391</v>
      </c>
      <c r="E798" t="str">
        <v>Nevada</v>
      </c>
      <c r="K798" s="8">
        <v>775</v>
      </c>
      <c r="L798" s="11" t="s">
        <v>28</v>
      </c>
      <c r="M798" s="13">
        <v>318</v>
      </c>
      <c r="N798" s="11" t="s">
        <v>48</v>
      </c>
    </row>
    <row r="799" spans="2:14" x14ac:dyDescent="0.35">
      <c r="B799">
        <v>541</v>
      </c>
      <c r="C799" t="str">
        <v>Lemon</v>
      </c>
      <c r="D799" s="5">
        <v>218</v>
      </c>
      <c r="E799" t="str">
        <v>Oregon</v>
      </c>
      <c r="K799" s="9">
        <v>435</v>
      </c>
      <c r="L799" s="12" t="s">
        <v>28</v>
      </c>
      <c r="M799" s="14">
        <v>116</v>
      </c>
      <c r="N799" s="12" t="s">
        <v>49</v>
      </c>
    </row>
    <row r="800" spans="2:14" x14ac:dyDescent="0.35">
      <c r="B800">
        <v>775</v>
      </c>
      <c r="C800" t="str">
        <v>Mint</v>
      </c>
      <c r="D800" s="5">
        <v>318</v>
      </c>
      <c r="E800" t="str">
        <v>Nevada</v>
      </c>
      <c r="K800" s="8">
        <v>760</v>
      </c>
      <c r="L800" s="11" t="s">
        <v>61</v>
      </c>
      <c r="M800" s="13">
        <v>211</v>
      </c>
      <c r="N800" s="11" t="s">
        <v>38</v>
      </c>
    </row>
    <row r="801" spans="2:14" x14ac:dyDescent="0.35">
      <c r="B801">
        <v>435</v>
      </c>
      <c r="C801" t="str">
        <v>Mint</v>
      </c>
      <c r="D801" s="5">
        <v>116</v>
      </c>
      <c r="E801" t="str">
        <v>Utah</v>
      </c>
      <c r="K801" s="9">
        <v>510</v>
      </c>
      <c r="L801" s="12" t="s">
        <v>25</v>
      </c>
      <c r="M801" s="14">
        <v>522</v>
      </c>
      <c r="N801" s="12" t="s">
        <v>38</v>
      </c>
    </row>
    <row r="802" spans="2:14" x14ac:dyDescent="0.35">
      <c r="B802">
        <v>760</v>
      </c>
      <c r="C802" t="str">
        <v>Chamomile</v>
      </c>
      <c r="D802" s="5">
        <v>211</v>
      </c>
      <c r="E802" t="str">
        <v>California</v>
      </c>
      <c r="K802" s="8">
        <v>702</v>
      </c>
      <c r="L802" s="11" t="s">
        <v>61</v>
      </c>
      <c r="M802" s="13">
        <v>308</v>
      </c>
      <c r="N802" s="11" t="s">
        <v>48</v>
      </c>
    </row>
    <row r="803" spans="2:14" x14ac:dyDescent="0.35">
      <c r="B803">
        <v>510</v>
      </c>
      <c r="C803" t="str">
        <v>Lemon</v>
      </c>
      <c r="D803" s="5">
        <v>522</v>
      </c>
      <c r="E803" t="str">
        <v>California</v>
      </c>
      <c r="K803" s="9">
        <v>206</v>
      </c>
      <c r="L803" s="12" t="s">
        <v>61</v>
      </c>
      <c r="M803" s="14">
        <v>346</v>
      </c>
      <c r="N803" s="12" t="s">
        <v>67</v>
      </c>
    </row>
    <row r="804" spans="2:14" x14ac:dyDescent="0.35">
      <c r="B804">
        <v>702</v>
      </c>
      <c r="C804" t="str">
        <v>Chamomile</v>
      </c>
      <c r="D804" s="5">
        <v>308</v>
      </c>
      <c r="E804" t="str">
        <v>Nevada</v>
      </c>
      <c r="K804" s="8">
        <v>702</v>
      </c>
      <c r="L804" s="11" t="s">
        <v>25</v>
      </c>
      <c r="M804" s="13">
        <v>439</v>
      </c>
      <c r="N804" s="11" t="s">
        <v>48</v>
      </c>
    </row>
    <row r="805" spans="2:14" x14ac:dyDescent="0.35">
      <c r="B805">
        <v>206</v>
      </c>
      <c r="C805" t="str">
        <v>Chamomile</v>
      </c>
      <c r="D805" s="5">
        <v>346</v>
      </c>
      <c r="E805" t="str">
        <v>Washington</v>
      </c>
      <c r="K805" s="9">
        <v>541</v>
      </c>
      <c r="L805" s="12" t="s">
        <v>25</v>
      </c>
      <c r="M805" s="14">
        <v>213</v>
      </c>
      <c r="N805" s="12" t="s">
        <v>59</v>
      </c>
    </row>
    <row r="806" spans="2:14" x14ac:dyDescent="0.35">
      <c r="B806">
        <v>702</v>
      </c>
      <c r="C806" t="str">
        <v>Lemon</v>
      </c>
      <c r="D806" s="5">
        <v>439</v>
      </c>
      <c r="E806" t="str">
        <v>Nevada</v>
      </c>
      <c r="K806" s="8">
        <v>775</v>
      </c>
      <c r="L806" s="11" t="s">
        <v>28</v>
      </c>
      <c r="M806" s="13">
        <v>296</v>
      </c>
      <c r="N806" s="11" t="s">
        <v>48</v>
      </c>
    </row>
    <row r="807" spans="2:14" x14ac:dyDescent="0.35">
      <c r="B807">
        <v>541</v>
      </c>
      <c r="C807" t="str">
        <v>Lemon</v>
      </c>
      <c r="D807" s="5">
        <v>213</v>
      </c>
      <c r="E807" t="str">
        <v>Oregon</v>
      </c>
      <c r="K807" s="9">
        <v>916</v>
      </c>
      <c r="L807" s="12" t="s">
        <v>61</v>
      </c>
      <c r="M807" s="14">
        <v>224</v>
      </c>
      <c r="N807" s="12" t="s">
        <v>38</v>
      </c>
    </row>
    <row r="808" spans="2:14" x14ac:dyDescent="0.35">
      <c r="B808">
        <v>775</v>
      </c>
      <c r="C808" t="str">
        <v>Mint</v>
      </c>
      <c r="D808" s="5">
        <v>296</v>
      </c>
      <c r="E808" t="str">
        <v>Nevada</v>
      </c>
      <c r="K808" s="8">
        <v>661</v>
      </c>
      <c r="L808" s="11" t="s">
        <v>25</v>
      </c>
      <c r="M808" s="13">
        <v>559</v>
      </c>
      <c r="N808" s="11" t="s">
        <v>38</v>
      </c>
    </row>
    <row r="809" spans="2:14" x14ac:dyDescent="0.35">
      <c r="B809">
        <v>916</v>
      </c>
      <c r="C809" t="str">
        <v>Chamomile</v>
      </c>
      <c r="D809" s="5">
        <v>224</v>
      </c>
      <c r="E809" t="str">
        <v>California</v>
      </c>
      <c r="K809" s="9">
        <v>702</v>
      </c>
      <c r="L809" s="12" t="s">
        <v>61</v>
      </c>
      <c r="M809" s="14">
        <v>343</v>
      </c>
      <c r="N809" s="12" t="s">
        <v>48</v>
      </c>
    </row>
    <row r="810" spans="2:14" x14ac:dyDescent="0.35">
      <c r="B810">
        <v>661</v>
      </c>
      <c r="C810" t="str">
        <v>Lemon</v>
      </c>
      <c r="D810" s="5">
        <v>559</v>
      </c>
      <c r="E810" t="str">
        <v>California</v>
      </c>
      <c r="K810" s="8">
        <v>253</v>
      </c>
      <c r="L810" s="11" t="s">
        <v>61</v>
      </c>
      <c r="M810" s="13">
        <v>308</v>
      </c>
      <c r="N810" s="11" t="s">
        <v>67</v>
      </c>
    </row>
    <row r="811" spans="2:14" x14ac:dyDescent="0.35">
      <c r="B811">
        <v>702</v>
      </c>
      <c r="C811" t="str">
        <v>Chamomile</v>
      </c>
      <c r="D811" s="5">
        <v>343</v>
      </c>
      <c r="E811" t="str">
        <v>Nevada</v>
      </c>
      <c r="K811" s="9">
        <v>702</v>
      </c>
      <c r="L811" s="12" t="s">
        <v>25</v>
      </c>
      <c r="M811" s="14">
        <v>569</v>
      </c>
      <c r="N811" s="12" t="s">
        <v>48</v>
      </c>
    </row>
    <row r="812" spans="2:14" x14ac:dyDescent="0.35">
      <c r="B812">
        <v>253</v>
      </c>
      <c r="C812" t="str">
        <v>Chamomile</v>
      </c>
      <c r="D812" s="5">
        <v>308</v>
      </c>
      <c r="E812" t="str">
        <v>Washington</v>
      </c>
      <c r="K812" s="8">
        <v>503</v>
      </c>
      <c r="L812" s="11" t="s">
        <v>25</v>
      </c>
      <c r="M812" s="13">
        <v>197</v>
      </c>
      <c r="N812" s="11" t="s">
        <v>59</v>
      </c>
    </row>
    <row r="813" spans="2:14" x14ac:dyDescent="0.35">
      <c r="B813">
        <v>702</v>
      </c>
      <c r="C813" t="str">
        <v>Lemon</v>
      </c>
      <c r="D813" s="5">
        <v>569</v>
      </c>
      <c r="E813" t="str">
        <v>Nevada</v>
      </c>
      <c r="K813" s="9">
        <v>775</v>
      </c>
      <c r="L813" s="12" t="s">
        <v>28</v>
      </c>
      <c r="M813" s="14">
        <v>332</v>
      </c>
      <c r="N813" s="12" t="s">
        <v>48</v>
      </c>
    </row>
    <row r="814" spans="2:14" x14ac:dyDescent="0.35">
      <c r="B814">
        <v>503</v>
      </c>
      <c r="C814" t="str">
        <v>Lemon</v>
      </c>
      <c r="D814" s="5">
        <v>197</v>
      </c>
      <c r="E814" t="str">
        <v>Oregon</v>
      </c>
      <c r="K814" s="8">
        <v>850</v>
      </c>
      <c r="L814" s="11" t="s">
        <v>33</v>
      </c>
      <c r="M814" s="13">
        <v>94</v>
      </c>
      <c r="N814" s="11" t="s">
        <v>34</v>
      </c>
    </row>
    <row r="815" spans="2:14" x14ac:dyDescent="0.35">
      <c r="B815">
        <v>775</v>
      </c>
      <c r="C815" t="str">
        <v>Mint</v>
      </c>
      <c r="D815" s="5">
        <v>332</v>
      </c>
      <c r="E815" t="str">
        <v>Nevada</v>
      </c>
      <c r="K815" s="9">
        <v>562</v>
      </c>
      <c r="L815" s="12" t="s">
        <v>37</v>
      </c>
      <c r="M815" s="14">
        <v>182</v>
      </c>
      <c r="N815" s="12" t="s">
        <v>38</v>
      </c>
    </row>
    <row r="816" spans="2:14" x14ac:dyDescent="0.35">
      <c r="B816">
        <v>850</v>
      </c>
      <c r="C816" t="str">
        <v>Darjeeling</v>
      </c>
      <c r="D816" s="5">
        <v>94</v>
      </c>
      <c r="E816" t="str">
        <v>Florida</v>
      </c>
      <c r="K816" s="8">
        <v>860</v>
      </c>
      <c r="L816" s="11" t="s">
        <v>33</v>
      </c>
      <c r="M816" s="13">
        <v>99</v>
      </c>
      <c r="N816" s="11" t="s">
        <v>44</v>
      </c>
    </row>
    <row r="817" spans="2:14" x14ac:dyDescent="0.35">
      <c r="B817">
        <v>562</v>
      </c>
      <c r="C817" t="str">
        <v>Green Tea</v>
      </c>
      <c r="D817" s="5">
        <v>182</v>
      </c>
      <c r="E817" t="str">
        <v>California</v>
      </c>
      <c r="K817" s="9">
        <v>971</v>
      </c>
      <c r="L817" s="12" t="s">
        <v>70</v>
      </c>
      <c r="M817" s="14">
        <v>205</v>
      </c>
      <c r="N817" s="12" t="s">
        <v>59</v>
      </c>
    </row>
    <row r="818" spans="2:14" x14ac:dyDescent="0.35">
      <c r="B818">
        <v>860</v>
      </c>
      <c r="C818" t="str">
        <v>Darjeeling</v>
      </c>
      <c r="D818" s="5">
        <v>99</v>
      </c>
      <c r="E818" t="str">
        <v>Connecticut</v>
      </c>
      <c r="K818" s="8">
        <v>971</v>
      </c>
      <c r="L818" s="11" t="s">
        <v>37</v>
      </c>
      <c r="M818" s="13">
        <v>218</v>
      </c>
      <c r="N818" s="11" t="s">
        <v>59</v>
      </c>
    </row>
    <row r="819" spans="2:14" x14ac:dyDescent="0.35">
      <c r="B819">
        <v>971</v>
      </c>
      <c r="C819" t="str">
        <v>Earl Grey</v>
      </c>
      <c r="D819" s="5">
        <v>205</v>
      </c>
      <c r="E819" t="str">
        <v>Oregon</v>
      </c>
      <c r="K819" s="9">
        <v>719</v>
      </c>
      <c r="L819" s="12" t="s">
        <v>33</v>
      </c>
      <c r="M819" s="14">
        <v>124</v>
      </c>
      <c r="N819" s="12" t="s">
        <v>26</v>
      </c>
    </row>
    <row r="820" spans="2:14" x14ac:dyDescent="0.35">
      <c r="B820">
        <v>971</v>
      </c>
      <c r="C820" t="str">
        <v>Green Tea</v>
      </c>
      <c r="D820" s="5">
        <v>218</v>
      </c>
      <c r="E820" t="str">
        <v>Oregon</v>
      </c>
      <c r="K820" s="8">
        <v>847</v>
      </c>
      <c r="L820" s="11" t="s">
        <v>33</v>
      </c>
      <c r="M820" s="13">
        <v>123</v>
      </c>
      <c r="N820" s="11" t="s">
        <v>81</v>
      </c>
    </row>
    <row r="821" spans="2:14" x14ac:dyDescent="0.35">
      <c r="B821">
        <v>719</v>
      </c>
      <c r="C821" t="str">
        <v>Darjeeling</v>
      </c>
      <c r="D821" s="5">
        <v>124</v>
      </c>
      <c r="E821" t="str">
        <v>Colorado</v>
      </c>
      <c r="K821" s="9">
        <v>719</v>
      </c>
      <c r="L821" s="12" t="s">
        <v>70</v>
      </c>
      <c r="M821" s="14">
        <v>125</v>
      </c>
      <c r="N821" s="12" t="s">
        <v>26</v>
      </c>
    </row>
    <row r="822" spans="2:14" x14ac:dyDescent="0.35">
      <c r="B822">
        <v>847</v>
      </c>
      <c r="C822" t="str">
        <v>Darjeeling</v>
      </c>
      <c r="D822" s="5">
        <v>123</v>
      </c>
      <c r="E822" t="str">
        <v>Illinois</v>
      </c>
      <c r="K822" s="8">
        <v>339</v>
      </c>
      <c r="L822" s="11" t="s">
        <v>33</v>
      </c>
      <c r="M822" s="13">
        <v>88</v>
      </c>
      <c r="N822" s="11" t="s">
        <v>76</v>
      </c>
    </row>
    <row r="823" spans="2:14" x14ac:dyDescent="0.35">
      <c r="B823">
        <v>719</v>
      </c>
      <c r="C823" t="str">
        <v>Earl Grey</v>
      </c>
      <c r="D823" s="5">
        <v>125</v>
      </c>
      <c r="E823" t="str">
        <v>Colorado</v>
      </c>
      <c r="K823" s="9">
        <v>203</v>
      </c>
      <c r="L823" s="12" t="s">
        <v>37</v>
      </c>
      <c r="M823" s="14">
        <v>90</v>
      </c>
      <c r="N823" s="12" t="s">
        <v>44</v>
      </c>
    </row>
    <row r="824" spans="2:14" x14ac:dyDescent="0.35">
      <c r="B824">
        <v>339</v>
      </c>
      <c r="C824" t="str">
        <v>Darjeeling</v>
      </c>
      <c r="D824" s="5">
        <v>88</v>
      </c>
      <c r="E824" t="str">
        <v>Massachusetts</v>
      </c>
      <c r="K824" s="8">
        <v>206</v>
      </c>
      <c r="L824" s="11" t="s">
        <v>37</v>
      </c>
      <c r="M824" s="13">
        <v>147</v>
      </c>
      <c r="N824" s="11" t="s">
        <v>67</v>
      </c>
    </row>
    <row r="825" spans="2:14" x14ac:dyDescent="0.35">
      <c r="B825">
        <v>203</v>
      </c>
      <c r="C825" t="str">
        <v>Green Tea</v>
      </c>
      <c r="D825" s="5">
        <v>90</v>
      </c>
      <c r="E825" t="str">
        <v>Connecticut</v>
      </c>
      <c r="K825" s="9">
        <v>619</v>
      </c>
      <c r="L825" s="12" t="s">
        <v>70</v>
      </c>
      <c r="M825" s="14">
        <v>133</v>
      </c>
      <c r="N825" s="12" t="s">
        <v>38</v>
      </c>
    </row>
    <row r="826" spans="2:14" x14ac:dyDescent="0.35">
      <c r="B826">
        <v>206</v>
      </c>
      <c r="C826" t="str">
        <v>Green Tea</v>
      </c>
      <c r="D826" s="5">
        <v>147</v>
      </c>
      <c r="E826" t="str">
        <v>Washington</v>
      </c>
      <c r="K826" s="8">
        <v>920</v>
      </c>
      <c r="L826" s="11" t="s">
        <v>70</v>
      </c>
      <c r="M826" s="13">
        <v>131</v>
      </c>
      <c r="N826" s="11" t="s">
        <v>64</v>
      </c>
    </row>
    <row r="827" spans="2:14" x14ac:dyDescent="0.35">
      <c r="B827">
        <v>619</v>
      </c>
      <c r="C827" t="str">
        <v>Earl Grey</v>
      </c>
      <c r="D827" s="5">
        <v>133</v>
      </c>
      <c r="E827" t="str">
        <v>California</v>
      </c>
      <c r="K827" s="9">
        <v>561</v>
      </c>
      <c r="L827" s="12" t="s">
        <v>33</v>
      </c>
      <c r="M827" s="14">
        <v>100</v>
      </c>
      <c r="N827" s="12" t="s">
        <v>34</v>
      </c>
    </row>
    <row r="828" spans="2:14" x14ac:dyDescent="0.35">
      <c r="B828">
        <v>920</v>
      </c>
      <c r="C828" t="str">
        <v>Earl Grey</v>
      </c>
      <c r="D828" s="5">
        <v>131</v>
      </c>
      <c r="E828" t="str">
        <v>Wisconsin</v>
      </c>
      <c r="K828" s="8">
        <v>510</v>
      </c>
      <c r="L828" s="11" t="s">
        <v>37</v>
      </c>
      <c r="M828" s="13">
        <v>194</v>
      </c>
      <c r="N828" s="11" t="s">
        <v>38</v>
      </c>
    </row>
    <row r="829" spans="2:14" x14ac:dyDescent="0.35">
      <c r="B829">
        <v>561</v>
      </c>
      <c r="C829" t="str">
        <v>Darjeeling</v>
      </c>
      <c r="D829" s="5">
        <v>100</v>
      </c>
      <c r="E829" t="str">
        <v>Florida</v>
      </c>
      <c r="K829" s="9">
        <v>475</v>
      </c>
      <c r="L829" s="12" t="s">
        <v>33</v>
      </c>
      <c r="M829" s="14">
        <v>106</v>
      </c>
      <c r="N829" s="12" t="s">
        <v>44</v>
      </c>
    </row>
    <row r="830" spans="2:14" x14ac:dyDescent="0.35">
      <c r="B830">
        <v>510</v>
      </c>
      <c r="C830" t="str">
        <v>Green Tea</v>
      </c>
      <c r="D830" s="5">
        <v>194</v>
      </c>
      <c r="E830" t="str">
        <v>California</v>
      </c>
      <c r="K830" s="8">
        <v>503</v>
      </c>
      <c r="L830" s="11" t="s">
        <v>70</v>
      </c>
      <c r="M830" s="13">
        <v>218</v>
      </c>
      <c r="N830" s="11" t="s">
        <v>59</v>
      </c>
    </row>
    <row r="831" spans="2:14" x14ac:dyDescent="0.35">
      <c r="B831">
        <v>475</v>
      </c>
      <c r="C831" t="str">
        <v>Darjeeling</v>
      </c>
      <c r="D831" s="5">
        <v>106</v>
      </c>
      <c r="E831" t="str">
        <v>Connecticut</v>
      </c>
      <c r="K831" s="9">
        <v>541</v>
      </c>
      <c r="L831" s="12" t="s">
        <v>37</v>
      </c>
      <c r="M831" s="14">
        <v>232</v>
      </c>
      <c r="N831" s="12" t="s">
        <v>59</v>
      </c>
    </row>
    <row r="832" spans="2:14" x14ac:dyDescent="0.35">
      <c r="B832">
        <v>503</v>
      </c>
      <c r="C832" t="str">
        <v>Earl Grey</v>
      </c>
      <c r="D832" s="5">
        <v>218</v>
      </c>
      <c r="E832" t="str">
        <v>Oregon</v>
      </c>
      <c r="K832" s="8">
        <v>719</v>
      </c>
      <c r="L832" s="11" t="s">
        <v>33</v>
      </c>
      <c r="M832" s="13">
        <v>132</v>
      </c>
      <c r="N832" s="11" t="s">
        <v>26</v>
      </c>
    </row>
    <row r="833" spans="2:14" x14ac:dyDescent="0.35">
      <c r="B833">
        <v>541</v>
      </c>
      <c r="C833" t="str">
        <v>Green Tea</v>
      </c>
      <c r="D833" s="5">
        <v>232</v>
      </c>
      <c r="E833" t="str">
        <v>Oregon</v>
      </c>
      <c r="K833" s="9">
        <v>708</v>
      </c>
      <c r="L833" s="12" t="s">
        <v>33</v>
      </c>
      <c r="M833" s="14">
        <v>131</v>
      </c>
      <c r="N833" s="12" t="s">
        <v>81</v>
      </c>
    </row>
    <row r="834" spans="2:14" x14ac:dyDescent="0.35">
      <c r="B834">
        <v>719</v>
      </c>
      <c r="C834" t="str">
        <v>Darjeeling</v>
      </c>
      <c r="D834" s="5">
        <v>132</v>
      </c>
      <c r="E834" t="str">
        <v>Colorado</v>
      </c>
      <c r="K834" s="8">
        <v>719</v>
      </c>
      <c r="L834" s="11" t="s">
        <v>70</v>
      </c>
      <c r="M834" s="13">
        <v>133</v>
      </c>
      <c r="N834" s="11" t="s">
        <v>26</v>
      </c>
    </row>
    <row r="835" spans="2:14" x14ac:dyDescent="0.35">
      <c r="B835">
        <v>708</v>
      </c>
      <c r="C835" t="str">
        <v>Darjeeling</v>
      </c>
      <c r="D835" s="5">
        <v>131</v>
      </c>
      <c r="E835" t="str">
        <v>Illinois</v>
      </c>
      <c r="K835" s="9">
        <v>351</v>
      </c>
      <c r="L835" s="12" t="s">
        <v>33</v>
      </c>
      <c r="M835" s="14">
        <v>94</v>
      </c>
      <c r="N835" s="12" t="s">
        <v>76</v>
      </c>
    </row>
    <row r="836" spans="2:14" x14ac:dyDescent="0.35">
      <c r="B836">
        <v>719</v>
      </c>
      <c r="C836" t="str">
        <v>Earl Grey</v>
      </c>
      <c r="D836" s="5">
        <v>133</v>
      </c>
      <c r="E836" t="str">
        <v>Colorado</v>
      </c>
      <c r="K836" s="8">
        <v>203</v>
      </c>
      <c r="L836" s="11" t="s">
        <v>37</v>
      </c>
      <c r="M836" s="13">
        <v>96</v>
      </c>
      <c r="N836" s="11" t="s">
        <v>44</v>
      </c>
    </row>
    <row r="837" spans="2:14" x14ac:dyDescent="0.35">
      <c r="B837">
        <v>351</v>
      </c>
      <c r="C837" t="str">
        <v>Darjeeling</v>
      </c>
      <c r="D837" s="5">
        <v>94</v>
      </c>
      <c r="E837" t="str">
        <v>Massachusetts</v>
      </c>
      <c r="K837" s="9">
        <v>509</v>
      </c>
      <c r="L837" s="12" t="s">
        <v>37</v>
      </c>
      <c r="M837" s="14">
        <v>157</v>
      </c>
      <c r="N837" s="12" t="s">
        <v>67</v>
      </c>
    </row>
    <row r="838" spans="2:14" x14ac:dyDescent="0.35">
      <c r="B838">
        <v>203</v>
      </c>
      <c r="C838" t="str">
        <v>Green Tea</v>
      </c>
      <c r="D838" s="5">
        <v>96</v>
      </c>
      <c r="E838" t="str">
        <v>Connecticut</v>
      </c>
      <c r="K838" s="8">
        <v>408</v>
      </c>
      <c r="L838" s="11" t="s">
        <v>70</v>
      </c>
      <c r="M838" s="13">
        <v>142</v>
      </c>
      <c r="N838" s="11" t="s">
        <v>38</v>
      </c>
    </row>
    <row r="839" spans="2:14" x14ac:dyDescent="0.35">
      <c r="B839">
        <v>509</v>
      </c>
      <c r="C839" t="str">
        <v>Green Tea</v>
      </c>
      <c r="D839" s="5">
        <v>157</v>
      </c>
      <c r="E839" t="str">
        <v>Washington</v>
      </c>
      <c r="K839" s="9">
        <v>262</v>
      </c>
      <c r="L839" s="12" t="s">
        <v>70</v>
      </c>
      <c r="M839" s="14">
        <v>140</v>
      </c>
      <c r="N839" s="12" t="s">
        <v>64</v>
      </c>
    </row>
    <row r="840" spans="2:14" x14ac:dyDescent="0.35">
      <c r="B840">
        <v>408</v>
      </c>
      <c r="C840" t="str">
        <v>Earl Grey</v>
      </c>
      <c r="D840" s="5">
        <v>142</v>
      </c>
      <c r="E840" t="str">
        <v>California</v>
      </c>
      <c r="K840" s="8">
        <v>303</v>
      </c>
      <c r="L840" s="11" t="s">
        <v>33</v>
      </c>
      <c r="M840" s="13">
        <v>120</v>
      </c>
      <c r="N840" s="11" t="s">
        <v>26</v>
      </c>
    </row>
    <row r="841" spans="2:14" x14ac:dyDescent="0.35">
      <c r="B841">
        <v>262</v>
      </c>
      <c r="C841" t="str">
        <v>Earl Grey</v>
      </c>
      <c r="D841" s="5">
        <v>140</v>
      </c>
      <c r="E841" t="str">
        <v>Wisconsin</v>
      </c>
      <c r="K841" s="9">
        <v>303</v>
      </c>
      <c r="L841" s="12" t="s">
        <v>70</v>
      </c>
      <c r="M841" s="14">
        <v>118</v>
      </c>
      <c r="N841" s="12" t="s">
        <v>26</v>
      </c>
    </row>
    <row r="842" spans="2:14" x14ac:dyDescent="0.35">
      <c r="B842">
        <v>303</v>
      </c>
      <c r="C842" t="str">
        <v>Darjeeling</v>
      </c>
      <c r="D842" s="5">
        <v>120</v>
      </c>
      <c r="E842" t="str">
        <v>Colorado</v>
      </c>
      <c r="K842" s="8">
        <v>508</v>
      </c>
      <c r="L842" s="11" t="s">
        <v>33</v>
      </c>
      <c r="M842" s="13">
        <v>66</v>
      </c>
      <c r="N842" s="11" t="s">
        <v>76</v>
      </c>
    </row>
    <row r="843" spans="2:14" x14ac:dyDescent="0.35">
      <c r="B843">
        <v>303</v>
      </c>
      <c r="C843" t="str">
        <v>Earl Grey</v>
      </c>
      <c r="D843" s="5">
        <v>118</v>
      </c>
      <c r="E843" t="str">
        <v>Colorado</v>
      </c>
      <c r="K843" s="9">
        <v>209</v>
      </c>
      <c r="L843" s="12" t="s">
        <v>70</v>
      </c>
      <c r="M843" s="14">
        <v>187</v>
      </c>
      <c r="N843" s="12" t="s">
        <v>38</v>
      </c>
    </row>
    <row r="844" spans="2:14" x14ac:dyDescent="0.35">
      <c r="B844">
        <v>508</v>
      </c>
      <c r="C844" t="str">
        <v>Darjeeling</v>
      </c>
      <c r="D844" s="5">
        <v>66</v>
      </c>
      <c r="E844" t="str">
        <v>Massachusetts</v>
      </c>
      <c r="K844" s="8">
        <v>262</v>
      </c>
      <c r="L844" s="11" t="s">
        <v>33</v>
      </c>
      <c r="M844" s="13">
        <v>113</v>
      </c>
      <c r="N844" s="11" t="s">
        <v>64</v>
      </c>
    </row>
    <row r="845" spans="2:14" x14ac:dyDescent="0.35">
      <c r="B845">
        <v>209</v>
      </c>
      <c r="C845" t="str">
        <v>Earl Grey</v>
      </c>
      <c r="D845" s="5">
        <v>187</v>
      </c>
      <c r="E845" t="str">
        <v>California</v>
      </c>
      <c r="K845" s="9">
        <v>715</v>
      </c>
      <c r="L845" s="12" t="s">
        <v>70</v>
      </c>
      <c r="M845" s="14">
        <v>144</v>
      </c>
      <c r="N845" s="12" t="s">
        <v>64</v>
      </c>
    </row>
    <row r="846" spans="2:14" x14ac:dyDescent="0.35">
      <c r="B846">
        <v>262</v>
      </c>
      <c r="C846" t="str">
        <v>Darjeeling</v>
      </c>
      <c r="D846" s="5">
        <v>113</v>
      </c>
      <c r="E846" t="str">
        <v>Wisconsin</v>
      </c>
      <c r="K846" s="8">
        <v>206</v>
      </c>
      <c r="L846" s="11" t="s">
        <v>33</v>
      </c>
      <c r="M846" s="13">
        <v>159</v>
      </c>
      <c r="N846" s="11" t="s">
        <v>67</v>
      </c>
    </row>
    <row r="847" spans="2:14" x14ac:dyDescent="0.35">
      <c r="B847">
        <v>715</v>
      </c>
      <c r="C847" t="str">
        <v>Earl Grey</v>
      </c>
      <c r="D847" s="5">
        <v>144</v>
      </c>
      <c r="E847" t="str">
        <v>Wisconsin</v>
      </c>
      <c r="K847" s="9">
        <v>352</v>
      </c>
      <c r="L847" s="12" t="s">
        <v>33</v>
      </c>
      <c r="M847" s="14">
        <v>70</v>
      </c>
      <c r="N847" s="12" t="s">
        <v>34</v>
      </c>
    </row>
    <row r="848" spans="2:14" x14ac:dyDescent="0.35">
      <c r="B848">
        <v>206</v>
      </c>
      <c r="C848" t="str">
        <v>Darjeeling</v>
      </c>
      <c r="D848" s="5">
        <v>159</v>
      </c>
      <c r="E848" t="str">
        <v>Washington</v>
      </c>
      <c r="K848" s="8">
        <v>561</v>
      </c>
      <c r="L848" s="11" t="s">
        <v>37</v>
      </c>
      <c r="M848" s="13">
        <v>78</v>
      </c>
      <c r="N848" s="11" t="s">
        <v>34</v>
      </c>
    </row>
    <row r="849" spans="2:14" x14ac:dyDescent="0.35">
      <c r="B849">
        <v>352</v>
      </c>
      <c r="C849" t="str">
        <v>Darjeeling</v>
      </c>
      <c r="D849" s="5">
        <v>70</v>
      </c>
      <c r="E849" t="str">
        <v>Florida</v>
      </c>
      <c r="K849" s="9">
        <v>351</v>
      </c>
      <c r="L849" s="12" t="s">
        <v>37</v>
      </c>
      <c r="M849" s="14">
        <v>80</v>
      </c>
      <c r="N849" s="12" t="s">
        <v>76</v>
      </c>
    </row>
    <row r="850" spans="2:14" x14ac:dyDescent="0.35">
      <c r="B850">
        <v>561</v>
      </c>
      <c r="C850" t="str">
        <v>Green Tea</v>
      </c>
      <c r="D850" s="5">
        <v>78</v>
      </c>
      <c r="E850" t="str">
        <v>Florida</v>
      </c>
      <c r="K850" s="8">
        <v>650</v>
      </c>
      <c r="L850" s="11" t="s">
        <v>70</v>
      </c>
      <c r="M850" s="13">
        <v>123</v>
      </c>
      <c r="N850" s="11" t="s">
        <v>38</v>
      </c>
    </row>
    <row r="851" spans="2:14" x14ac:dyDescent="0.35">
      <c r="B851">
        <v>351</v>
      </c>
      <c r="C851" t="str">
        <v>Green Tea</v>
      </c>
      <c r="D851" s="5">
        <v>80</v>
      </c>
      <c r="E851" t="str">
        <v>Massachusetts</v>
      </c>
      <c r="K851" s="9">
        <v>262</v>
      </c>
      <c r="L851" s="12" t="s">
        <v>33</v>
      </c>
      <c r="M851" s="14">
        <v>120</v>
      </c>
      <c r="N851" s="12" t="s">
        <v>64</v>
      </c>
    </row>
    <row r="852" spans="2:14" x14ac:dyDescent="0.35">
      <c r="B852">
        <v>650</v>
      </c>
      <c r="C852" t="str">
        <v>Earl Grey</v>
      </c>
      <c r="D852" s="5">
        <v>123</v>
      </c>
      <c r="E852" t="str">
        <v>California</v>
      </c>
      <c r="K852" s="8">
        <v>206</v>
      </c>
      <c r="L852" s="11" t="s">
        <v>70</v>
      </c>
      <c r="M852" s="13">
        <v>120</v>
      </c>
      <c r="N852" s="11" t="s">
        <v>67</v>
      </c>
    </row>
    <row r="853" spans="2:14" x14ac:dyDescent="0.35">
      <c r="B853">
        <v>262</v>
      </c>
      <c r="C853" t="str">
        <v>Darjeeling</v>
      </c>
      <c r="D853" s="5">
        <v>120</v>
      </c>
      <c r="E853" t="str">
        <v>Wisconsin</v>
      </c>
      <c r="K853" s="9">
        <v>303</v>
      </c>
      <c r="L853" s="12" t="s">
        <v>33</v>
      </c>
      <c r="M853" s="14">
        <v>103</v>
      </c>
      <c r="N853" s="12" t="s">
        <v>26</v>
      </c>
    </row>
    <row r="854" spans="2:14" x14ac:dyDescent="0.35">
      <c r="B854">
        <v>206</v>
      </c>
      <c r="C854" t="str">
        <v>Earl Grey</v>
      </c>
      <c r="D854" s="5">
        <v>120</v>
      </c>
      <c r="E854" t="str">
        <v>Washington</v>
      </c>
      <c r="K854" s="8">
        <v>303</v>
      </c>
      <c r="L854" s="11" t="s">
        <v>70</v>
      </c>
      <c r="M854" s="13">
        <v>116</v>
      </c>
      <c r="N854" s="11" t="s">
        <v>26</v>
      </c>
    </row>
    <row r="855" spans="2:14" x14ac:dyDescent="0.35">
      <c r="B855">
        <v>303</v>
      </c>
      <c r="C855" t="str">
        <v>Darjeeling</v>
      </c>
      <c r="D855" s="5">
        <v>103</v>
      </c>
      <c r="E855" t="str">
        <v>Colorado</v>
      </c>
      <c r="K855" s="9">
        <v>617</v>
      </c>
      <c r="L855" s="12" t="s">
        <v>33</v>
      </c>
      <c r="M855" s="14">
        <v>82</v>
      </c>
      <c r="N855" s="12" t="s">
        <v>76</v>
      </c>
    </row>
    <row r="856" spans="2:14" x14ac:dyDescent="0.35">
      <c r="B856">
        <v>303</v>
      </c>
      <c r="C856" t="str">
        <v>Earl Grey</v>
      </c>
      <c r="D856" s="5">
        <v>116</v>
      </c>
      <c r="E856" t="str">
        <v>Colorado</v>
      </c>
      <c r="K856" s="8">
        <v>863</v>
      </c>
      <c r="L856" s="11" t="s">
        <v>37</v>
      </c>
      <c r="M856" s="13">
        <v>85</v>
      </c>
      <c r="N856" s="11" t="s">
        <v>34</v>
      </c>
    </row>
    <row r="857" spans="2:14" x14ac:dyDescent="0.35">
      <c r="B857">
        <v>617</v>
      </c>
      <c r="C857" t="str">
        <v>Darjeeling</v>
      </c>
      <c r="D857" s="5">
        <v>82</v>
      </c>
      <c r="E857" t="str">
        <v>Massachusetts</v>
      </c>
      <c r="K857" s="9">
        <v>262</v>
      </c>
      <c r="L857" s="12" t="s">
        <v>33</v>
      </c>
      <c r="M857" s="14">
        <v>106</v>
      </c>
      <c r="N857" s="12" t="s">
        <v>64</v>
      </c>
    </row>
    <row r="858" spans="2:14" x14ac:dyDescent="0.35">
      <c r="B858">
        <v>863</v>
      </c>
      <c r="C858" t="str">
        <v>Green Tea</v>
      </c>
      <c r="D858" s="5">
        <v>85</v>
      </c>
      <c r="E858" t="str">
        <v>Florida</v>
      </c>
      <c r="K858" s="8">
        <v>959</v>
      </c>
      <c r="L858" s="11" t="s">
        <v>37</v>
      </c>
      <c r="M858" s="13">
        <v>82</v>
      </c>
      <c r="N858" s="11" t="s">
        <v>44</v>
      </c>
    </row>
    <row r="859" spans="2:14" x14ac:dyDescent="0.35">
      <c r="B859">
        <v>262</v>
      </c>
      <c r="C859" t="str">
        <v>Darjeeling</v>
      </c>
      <c r="D859" s="5">
        <v>106</v>
      </c>
      <c r="E859" t="str">
        <v>Wisconsin</v>
      </c>
      <c r="K859" s="9">
        <v>435</v>
      </c>
      <c r="L859" s="12" t="s">
        <v>33</v>
      </c>
      <c r="M859" s="14">
        <v>118</v>
      </c>
      <c r="N859" s="12" t="s">
        <v>49</v>
      </c>
    </row>
    <row r="860" spans="2:14" x14ac:dyDescent="0.35">
      <c r="B860">
        <v>959</v>
      </c>
      <c r="C860" t="str">
        <v>Green Tea</v>
      </c>
      <c r="D860" s="5">
        <v>82</v>
      </c>
      <c r="E860" t="str">
        <v>Connecticut</v>
      </c>
      <c r="K860" s="8">
        <v>360</v>
      </c>
      <c r="L860" s="11" t="s">
        <v>37</v>
      </c>
      <c r="M860" s="13">
        <v>131</v>
      </c>
      <c r="N860" s="11" t="s">
        <v>67</v>
      </c>
    </row>
    <row r="861" spans="2:14" x14ac:dyDescent="0.35">
      <c r="B861">
        <v>435</v>
      </c>
      <c r="C861" t="str">
        <v>Darjeeling</v>
      </c>
      <c r="D861" s="5">
        <v>118</v>
      </c>
      <c r="E861" t="str">
        <v>Utah</v>
      </c>
      <c r="K861" s="9">
        <v>720</v>
      </c>
      <c r="L861" s="12" t="s">
        <v>33</v>
      </c>
      <c r="M861" s="14">
        <v>128</v>
      </c>
      <c r="N861" s="12" t="s">
        <v>26</v>
      </c>
    </row>
    <row r="862" spans="2:14" x14ac:dyDescent="0.35">
      <c r="B862">
        <v>360</v>
      </c>
      <c r="C862" t="str">
        <v>Green Tea</v>
      </c>
      <c r="D862" s="5">
        <v>131</v>
      </c>
      <c r="E862" t="str">
        <v>Washington</v>
      </c>
      <c r="K862" s="8">
        <v>970</v>
      </c>
      <c r="L862" s="11" t="s">
        <v>70</v>
      </c>
      <c r="M862" s="13">
        <v>126</v>
      </c>
      <c r="N862" s="11" t="s">
        <v>26</v>
      </c>
    </row>
    <row r="863" spans="2:14" x14ac:dyDescent="0.35">
      <c r="B863">
        <v>720</v>
      </c>
      <c r="C863" t="str">
        <v>Darjeeling</v>
      </c>
      <c r="D863" s="5">
        <v>128</v>
      </c>
      <c r="E863" t="str">
        <v>Colorado</v>
      </c>
      <c r="K863" s="9">
        <v>978</v>
      </c>
      <c r="L863" s="12" t="s">
        <v>33</v>
      </c>
      <c r="M863" s="14">
        <v>70</v>
      </c>
      <c r="N863" s="12" t="s">
        <v>76</v>
      </c>
    </row>
    <row r="864" spans="2:14" x14ac:dyDescent="0.35">
      <c r="B864">
        <v>970</v>
      </c>
      <c r="C864" t="str">
        <v>Earl Grey</v>
      </c>
      <c r="D864" s="5">
        <v>126</v>
      </c>
      <c r="E864" t="str">
        <v>Colorado</v>
      </c>
      <c r="K864" s="8">
        <v>626</v>
      </c>
      <c r="L864" s="11" t="s">
        <v>70</v>
      </c>
      <c r="M864" s="13">
        <v>199</v>
      </c>
      <c r="N864" s="11" t="s">
        <v>38</v>
      </c>
    </row>
    <row r="865" spans="2:14" x14ac:dyDescent="0.35">
      <c r="B865">
        <v>978</v>
      </c>
      <c r="C865" t="str">
        <v>Darjeeling</v>
      </c>
      <c r="D865" s="5">
        <v>70</v>
      </c>
      <c r="E865" t="str">
        <v>Massachusetts</v>
      </c>
      <c r="K865" s="8">
        <v>262</v>
      </c>
      <c r="L865" s="11" t="s">
        <v>70</v>
      </c>
      <c r="M865" s="13">
        <v>153</v>
      </c>
      <c r="N865" s="11" t="s">
        <v>64</v>
      </c>
    </row>
    <row r="866" spans="2:14" x14ac:dyDescent="0.35">
      <c r="B866">
        <v>626</v>
      </c>
      <c r="C866" t="str">
        <v>Earl Grey</v>
      </c>
      <c r="D866" s="5">
        <v>199</v>
      </c>
      <c r="E866" t="str">
        <v>California</v>
      </c>
      <c r="K866" s="9">
        <v>425</v>
      </c>
      <c r="L866" s="12" t="s">
        <v>33</v>
      </c>
      <c r="M866" s="14">
        <v>169</v>
      </c>
      <c r="N866" s="12" t="s">
        <v>67</v>
      </c>
    </row>
    <row r="867" spans="2:14" x14ac:dyDescent="0.35">
      <c r="B867">
        <v>262</v>
      </c>
      <c r="C867" t="str">
        <v>Earl Grey</v>
      </c>
      <c r="D867" s="5">
        <v>153</v>
      </c>
      <c r="E867" t="str">
        <v>Wisconsin</v>
      </c>
      <c r="K867" s="8">
        <v>352</v>
      </c>
      <c r="L867" s="11" t="s">
        <v>33</v>
      </c>
      <c r="M867" s="13">
        <v>75</v>
      </c>
      <c r="N867" s="11" t="s">
        <v>34</v>
      </c>
    </row>
    <row r="868" spans="2:14" x14ac:dyDescent="0.35">
      <c r="B868">
        <v>425</v>
      </c>
      <c r="C868" t="str">
        <v>Darjeeling</v>
      </c>
      <c r="D868" s="5">
        <v>169</v>
      </c>
      <c r="E868" t="str">
        <v>Washington</v>
      </c>
      <c r="K868" s="9">
        <v>904</v>
      </c>
      <c r="L868" s="12" t="s">
        <v>37</v>
      </c>
      <c r="M868" s="14">
        <v>83</v>
      </c>
      <c r="N868" s="12" t="s">
        <v>34</v>
      </c>
    </row>
    <row r="869" spans="2:14" x14ac:dyDescent="0.35">
      <c r="B869">
        <v>352</v>
      </c>
      <c r="C869" t="str">
        <v>Darjeeling</v>
      </c>
      <c r="D869" s="5">
        <v>75</v>
      </c>
      <c r="E869" t="str">
        <v>Florida</v>
      </c>
      <c r="K869" s="8">
        <v>978</v>
      </c>
      <c r="L869" s="11" t="s">
        <v>37</v>
      </c>
      <c r="M869" s="13">
        <v>85</v>
      </c>
      <c r="N869" s="11" t="s">
        <v>76</v>
      </c>
    </row>
    <row r="870" spans="2:14" x14ac:dyDescent="0.35">
      <c r="B870">
        <v>904</v>
      </c>
      <c r="C870" t="str">
        <v>Green Tea</v>
      </c>
      <c r="D870" s="5">
        <v>83</v>
      </c>
      <c r="E870" t="str">
        <v>Florida</v>
      </c>
      <c r="K870" s="9">
        <v>760</v>
      </c>
      <c r="L870" s="12" t="s">
        <v>70</v>
      </c>
      <c r="M870" s="14">
        <v>131</v>
      </c>
      <c r="N870" s="12" t="s">
        <v>38</v>
      </c>
    </row>
    <row r="871" spans="2:14" x14ac:dyDescent="0.35">
      <c r="B871">
        <v>978</v>
      </c>
      <c r="C871" t="str">
        <v>Green Tea</v>
      </c>
      <c r="D871" s="5">
        <v>85</v>
      </c>
      <c r="E871" t="str">
        <v>Massachusetts</v>
      </c>
      <c r="K871" s="8">
        <v>715</v>
      </c>
      <c r="L871" s="11" t="s">
        <v>33</v>
      </c>
      <c r="M871" s="13">
        <v>128</v>
      </c>
      <c r="N871" s="11" t="s">
        <v>64</v>
      </c>
    </row>
    <row r="872" spans="2:14" x14ac:dyDescent="0.35">
      <c r="B872">
        <v>760</v>
      </c>
      <c r="C872" t="str">
        <v>Earl Grey</v>
      </c>
      <c r="D872" s="5">
        <v>131</v>
      </c>
      <c r="E872" t="str">
        <v>California</v>
      </c>
      <c r="K872" s="9">
        <v>206</v>
      </c>
      <c r="L872" s="12" t="s">
        <v>70</v>
      </c>
      <c r="M872" s="14">
        <v>128</v>
      </c>
      <c r="N872" s="12" t="s">
        <v>67</v>
      </c>
    </row>
    <row r="873" spans="2:14" x14ac:dyDescent="0.35">
      <c r="B873">
        <v>715</v>
      </c>
      <c r="C873" t="str">
        <v>Darjeeling</v>
      </c>
      <c r="D873" s="5">
        <v>128</v>
      </c>
      <c r="E873" t="str">
        <v>Wisconsin</v>
      </c>
      <c r="K873" s="8">
        <v>303</v>
      </c>
      <c r="L873" s="11" t="s">
        <v>33</v>
      </c>
      <c r="M873" s="13">
        <v>110</v>
      </c>
      <c r="N873" s="11" t="s">
        <v>26</v>
      </c>
    </row>
    <row r="874" spans="2:14" x14ac:dyDescent="0.35">
      <c r="B874">
        <v>206</v>
      </c>
      <c r="C874" t="str">
        <v>Earl Grey</v>
      </c>
      <c r="D874" s="5">
        <v>128</v>
      </c>
      <c r="E874" t="str">
        <v>Washington</v>
      </c>
      <c r="K874" s="9">
        <v>970</v>
      </c>
      <c r="L874" s="12" t="s">
        <v>70</v>
      </c>
      <c r="M874" s="14">
        <v>124</v>
      </c>
      <c r="N874" s="12" t="s">
        <v>26</v>
      </c>
    </row>
    <row r="875" spans="2:14" x14ac:dyDescent="0.35">
      <c r="B875">
        <v>303</v>
      </c>
      <c r="C875" t="str">
        <v>Darjeeling</v>
      </c>
      <c r="D875" s="5">
        <v>110</v>
      </c>
      <c r="E875" t="str">
        <v>Colorado</v>
      </c>
      <c r="K875" s="8">
        <v>978</v>
      </c>
      <c r="L875" s="11" t="s">
        <v>33</v>
      </c>
      <c r="M875" s="13">
        <v>87</v>
      </c>
      <c r="N875" s="11" t="s">
        <v>76</v>
      </c>
    </row>
    <row r="876" spans="2:14" x14ac:dyDescent="0.35">
      <c r="B876">
        <v>970</v>
      </c>
      <c r="C876" t="str">
        <v>Earl Grey</v>
      </c>
      <c r="D876" s="5">
        <v>124</v>
      </c>
      <c r="E876" t="str">
        <v>Colorado</v>
      </c>
      <c r="K876" s="9">
        <v>321</v>
      </c>
      <c r="L876" s="12" t="s">
        <v>37</v>
      </c>
      <c r="M876" s="14">
        <v>91</v>
      </c>
      <c r="N876" s="12" t="s">
        <v>34</v>
      </c>
    </row>
    <row r="877" spans="2:14" x14ac:dyDescent="0.35">
      <c r="B877">
        <v>978</v>
      </c>
      <c r="C877" t="str">
        <v>Darjeeling</v>
      </c>
      <c r="D877" s="5">
        <v>87</v>
      </c>
      <c r="E877" t="str">
        <v>Massachusetts</v>
      </c>
      <c r="K877" s="9">
        <v>959</v>
      </c>
      <c r="L877" s="12" t="s">
        <v>37</v>
      </c>
      <c r="M877" s="14">
        <v>87</v>
      </c>
      <c r="N877" s="12" t="s">
        <v>44</v>
      </c>
    </row>
    <row r="878" spans="2:14" x14ac:dyDescent="0.35">
      <c r="B878">
        <v>321</v>
      </c>
      <c r="C878" t="str">
        <v>Green Tea</v>
      </c>
      <c r="D878" s="5">
        <v>91</v>
      </c>
      <c r="E878" t="str">
        <v>Florida</v>
      </c>
      <c r="K878" s="8">
        <v>435</v>
      </c>
      <c r="L878" s="11" t="s">
        <v>33</v>
      </c>
      <c r="M878" s="13">
        <v>126</v>
      </c>
      <c r="N878" s="11" t="s">
        <v>49</v>
      </c>
    </row>
    <row r="879" spans="2:14" x14ac:dyDescent="0.35">
      <c r="B879">
        <v>959</v>
      </c>
      <c r="C879" t="str">
        <v>Green Tea</v>
      </c>
      <c r="D879" s="5">
        <v>87</v>
      </c>
      <c r="E879" t="str">
        <v>Connecticut</v>
      </c>
      <c r="K879" s="9">
        <v>509</v>
      </c>
      <c r="L879" s="12" t="s">
        <v>37</v>
      </c>
      <c r="M879" s="14">
        <v>140</v>
      </c>
      <c r="N879" s="12" t="s">
        <v>67</v>
      </c>
    </row>
    <row r="880" spans="2:14" x14ac:dyDescent="0.35">
      <c r="B880">
        <v>435</v>
      </c>
      <c r="C880" t="str">
        <v>Darjeeling</v>
      </c>
      <c r="D880" s="5">
        <v>126</v>
      </c>
      <c r="E880" t="str">
        <v>Utah</v>
      </c>
      <c r="K880" s="8">
        <v>636</v>
      </c>
      <c r="L880" s="11" t="s">
        <v>33</v>
      </c>
      <c r="M880" s="13">
        <v>92</v>
      </c>
      <c r="N880" s="11" t="s">
        <v>62</v>
      </c>
    </row>
    <row r="881" spans="2:14" x14ac:dyDescent="0.35">
      <c r="B881">
        <v>509</v>
      </c>
      <c r="C881" t="str">
        <v>Green Tea</v>
      </c>
      <c r="D881" s="5">
        <v>140</v>
      </c>
      <c r="E881" t="str">
        <v>Washington</v>
      </c>
      <c r="K881" s="9">
        <v>959</v>
      </c>
      <c r="L881" s="12" t="s">
        <v>37</v>
      </c>
      <c r="M881" s="14">
        <v>60</v>
      </c>
      <c r="N881" s="12" t="s">
        <v>44</v>
      </c>
    </row>
    <row r="882" spans="2:14" x14ac:dyDescent="0.35">
      <c r="B882">
        <v>636</v>
      </c>
      <c r="C882" t="str">
        <v>Darjeeling</v>
      </c>
      <c r="D882" s="5">
        <v>92</v>
      </c>
      <c r="E882" t="str">
        <v>Missouri</v>
      </c>
      <c r="K882" s="8">
        <v>603</v>
      </c>
      <c r="L882" s="11" t="s">
        <v>37</v>
      </c>
      <c r="M882" s="13">
        <v>43</v>
      </c>
      <c r="N882" s="11" t="s">
        <v>51</v>
      </c>
    </row>
    <row r="883" spans="2:14" x14ac:dyDescent="0.35">
      <c r="B883">
        <v>959</v>
      </c>
      <c r="C883" t="str">
        <v>Green Tea</v>
      </c>
      <c r="D883" s="5">
        <v>60</v>
      </c>
      <c r="E883" t="str">
        <v>Connecticut</v>
      </c>
      <c r="K883" s="9">
        <v>801</v>
      </c>
      <c r="L883" s="12" t="s">
        <v>33</v>
      </c>
      <c r="M883" s="14">
        <v>109</v>
      </c>
      <c r="N883" s="12" t="s">
        <v>49</v>
      </c>
    </row>
    <row r="884" spans="2:14" x14ac:dyDescent="0.35">
      <c r="B884">
        <v>603</v>
      </c>
      <c r="C884" t="str">
        <v>Green Tea</v>
      </c>
      <c r="D884" s="5">
        <v>43</v>
      </c>
      <c r="E884" t="str">
        <v>New Hampshire</v>
      </c>
      <c r="K884" s="8">
        <v>206</v>
      </c>
      <c r="L884" s="11" t="s">
        <v>37</v>
      </c>
      <c r="M884" s="13">
        <v>144</v>
      </c>
      <c r="N884" s="11" t="s">
        <v>67</v>
      </c>
    </row>
    <row r="885" spans="2:14" x14ac:dyDescent="0.35">
      <c r="B885">
        <v>801</v>
      </c>
      <c r="C885" t="str">
        <v>Darjeeling</v>
      </c>
      <c r="D885" s="5">
        <v>109</v>
      </c>
      <c r="E885" t="str">
        <v>Utah</v>
      </c>
      <c r="K885" s="9">
        <v>417</v>
      </c>
      <c r="L885" s="12" t="s">
        <v>33</v>
      </c>
      <c r="M885" s="14">
        <v>82</v>
      </c>
      <c r="N885" s="12" t="s">
        <v>62</v>
      </c>
    </row>
    <row r="886" spans="2:14" x14ac:dyDescent="0.35">
      <c r="B886">
        <v>206</v>
      </c>
      <c r="C886" t="str">
        <v>Green Tea</v>
      </c>
      <c r="D886" s="5">
        <v>144</v>
      </c>
      <c r="E886" t="str">
        <v>Washington</v>
      </c>
      <c r="K886" s="8">
        <v>636</v>
      </c>
      <c r="L886" s="11" t="s">
        <v>70</v>
      </c>
      <c r="M886" s="13">
        <v>76</v>
      </c>
      <c r="N886" s="11" t="s">
        <v>62</v>
      </c>
    </row>
    <row r="887" spans="2:14" x14ac:dyDescent="0.35">
      <c r="B887">
        <v>417</v>
      </c>
      <c r="C887" t="str">
        <v>Darjeeling</v>
      </c>
      <c r="D887" s="5">
        <v>82</v>
      </c>
      <c r="E887" t="str">
        <v>Missouri</v>
      </c>
      <c r="K887" s="9">
        <v>314</v>
      </c>
      <c r="L887" s="12" t="s">
        <v>37</v>
      </c>
      <c r="M887" s="14">
        <v>74</v>
      </c>
      <c r="N887" s="12" t="s">
        <v>62</v>
      </c>
    </row>
    <row r="888" spans="2:14" x14ac:dyDescent="0.35">
      <c r="B888">
        <v>636</v>
      </c>
      <c r="C888" t="str">
        <v>Earl Grey</v>
      </c>
      <c r="D888" s="5">
        <v>76</v>
      </c>
      <c r="E888" t="str">
        <v>Missouri</v>
      </c>
      <c r="K888" s="9">
        <v>435</v>
      </c>
      <c r="L888" s="12" t="s">
        <v>33</v>
      </c>
      <c r="M888" s="14">
        <v>106</v>
      </c>
      <c r="N888" s="12" t="s">
        <v>49</v>
      </c>
    </row>
    <row r="889" spans="2:14" x14ac:dyDescent="0.35">
      <c r="B889">
        <v>314</v>
      </c>
      <c r="C889" t="str">
        <v>Green Tea</v>
      </c>
      <c r="D889" s="5">
        <v>74</v>
      </c>
      <c r="E889" t="str">
        <v>Missouri</v>
      </c>
      <c r="K889" s="8">
        <v>813</v>
      </c>
      <c r="L889" s="11" t="s">
        <v>33</v>
      </c>
      <c r="M889" s="13">
        <v>75</v>
      </c>
      <c r="N889" s="11" t="s">
        <v>34</v>
      </c>
    </row>
    <row r="890" spans="2:14" x14ac:dyDescent="0.35">
      <c r="B890">
        <v>435</v>
      </c>
      <c r="C890" t="str">
        <v>Darjeeling</v>
      </c>
      <c r="D890" s="5">
        <v>106</v>
      </c>
      <c r="E890" t="str">
        <v>Utah</v>
      </c>
      <c r="K890" s="9">
        <v>857</v>
      </c>
      <c r="L890" s="12" t="s">
        <v>37</v>
      </c>
      <c r="M890" s="14">
        <v>73</v>
      </c>
      <c r="N890" s="12" t="s">
        <v>76</v>
      </c>
    </row>
    <row r="891" spans="2:14" x14ac:dyDescent="0.35">
      <c r="B891">
        <v>813</v>
      </c>
      <c r="C891" t="str">
        <v>Darjeeling</v>
      </c>
      <c r="D891" s="5">
        <v>75</v>
      </c>
      <c r="E891" t="str">
        <v>Florida</v>
      </c>
      <c r="K891" s="8">
        <v>573</v>
      </c>
      <c r="L891" s="11" t="s">
        <v>33</v>
      </c>
      <c r="M891" s="13">
        <v>89</v>
      </c>
      <c r="N891" s="11" t="s">
        <v>62</v>
      </c>
    </row>
    <row r="892" spans="2:14" x14ac:dyDescent="0.35">
      <c r="B892">
        <v>857</v>
      </c>
      <c r="C892" t="str">
        <v>Green Tea</v>
      </c>
      <c r="D892" s="5">
        <v>73</v>
      </c>
      <c r="E892" t="str">
        <v>Massachusetts</v>
      </c>
      <c r="K892" s="9">
        <v>636</v>
      </c>
      <c r="L892" s="12" t="s">
        <v>37</v>
      </c>
      <c r="M892" s="14">
        <v>88</v>
      </c>
      <c r="N892" s="12" t="s">
        <v>62</v>
      </c>
    </row>
    <row r="893" spans="2:14" x14ac:dyDescent="0.35">
      <c r="B893">
        <v>573</v>
      </c>
      <c r="C893" t="str">
        <v>Darjeeling</v>
      </c>
      <c r="D893" s="5">
        <v>89</v>
      </c>
      <c r="E893" t="str">
        <v>Missouri</v>
      </c>
      <c r="K893" s="9">
        <v>509</v>
      </c>
      <c r="L893" s="12" t="s">
        <v>33</v>
      </c>
      <c r="M893" s="14">
        <v>107</v>
      </c>
      <c r="N893" s="12" t="s">
        <v>67</v>
      </c>
    </row>
    <row r="894" spans="2:14" x14ac:dyDescent="0.35">
      <c r="B894">
        <v>636</v>
      </c>
      <c r="C894" t="str">
        <v>Green Tea</v>
      </c>
      <c r="D894" s="5">
        <v>88</v>
      </c>
      <c r="E894" t="str">
        <v>Missouri</v>
      </c>
      <c r="K894" s="8">
        <v>801</v>
      </c>
      <c r="L894" s="11" t="s">
        <v>70</v>
      </c>
      <c r="M894" s="13">
        <v>89</v>
      </c>
      <c r="N894" s="11" t="s">
        <v>49</v>
      </c>
    </row>
    <row r="895" spans="2:14" x14ac:dyDescent="0.35">
      <c r="B895">
        <v>509</v>
      </c>
      <c r="C895" t="str">
        <v>Darjeeling</v>
      </c>
      <c r="D895" s="5">
        <v>107</v>
      </c>
      <c r="E895" t="str">
        <v>Washington</v>
      </c>
      <c r="K895" s="9">
        <v>509</v>
      </c>
      <c r="L895" s="12" t="s">
        <v>70</v>
      </c>
      <c r="M895" s="14">
        <v>106</v>
      </c>
      <c r="N895" s="12" t="s">
        <v>67</v>
      </c>
    </row>
    <row r="896" spans="2:14" x14ac:dyDescent="0.35">
      <c r="B896">
        <v>801</v>
      </c>
      <c r="C896" t="str">
        <v>Earl Grey</v>
      </c>
      <c r="D896" s="5">
        <v>89</v>
      </c>
      <c r="E896" t="str">
        <v>Utah</v>
      </c>
      <c r="K896" s="8">
        <v>314</v>
      </c>
      <c r="L896" s="11" t="s">
        <v>33</v>
      </c>
      <c r="M896" s="13">
        <v>98</v>
      </c>
      <c r="N896" s="11" t="s">
        <v>62</v>
      </c>
    </row>
    <row r="897" spans="2:14" x14ac:dyDescent="0.35">
      <c r="B897">
        <v>509</v>
      </c>
      <c r="C897" t="str">
        <v>Earl Grey</v>
      </c>
      <c r="D897" s="5">
        <v>106</v>
      </c>
      <c r="E897" t="str">
        <v>Washington</v>
      </c>
      <c r="K897" s="9">
        <v>203</v>
      </c>
      <c r="L897" s="12" t="s">
        <v>37</v>
      </c>
      <c r="M897" s="14">
        <v>64</v>
      </c>
      <c r="N897" s="12" t="s">
        <v>44</v>
      </c>
    </row>
    <row r="898" spans="2:14" x14ac:dyDescent="0.35">
      <c r="B898">
        <v>314</v>
      </c>
      <c r="C898" t="str">
        <v>Darjeeling</v>
      </c>
      <c r="D898" s="5">
        <v>98</v>
      </c>
      <c r="E898" t="str">
        <v>Missouri</v>
      </c>
      <c r="K898" s="8">
        <v>603</v>
      </c>
      <c r="L898" s="11" t="s">
        <v>37</v>
      </c>
      <c r="M898" s="13">
        <v>46</v>
      </c>
      <c r="N898" s="11" t="s">
        <v>51</v>
      </c>
    </row>
    <row r="899" spans="2:14" x14ac:dyDescent="0.35">
      <c r="B899">
        <v>203</v>
      </c>
      <c r="C899" t="str">
        <v>Green Tea</v>
      </c>
      <c r="D899" s="5">
        <v>64</v>
      </c>
      <c r="E899" t="str">
        <v>Connecticut</v>
      </c>
      <c r="K899" s="9">
        <v>435</v>
      </c>
      <c r="L899" s="12" t="s">
        <v>33</v>
      </c>
      <c r="M899" s="14">
        <v>116</v>
      </c>
      <c r="N899" s="12" t="s">
        <v>49</v>
      </c>
    </row>
    <row r="900" spans="2:14" x14ac:dyDescent="0.35">
      <c r="B900">
        <v>603</v>
      </c>
      <c r="C900" t="str">
        <v>Green Tea</v>
      </c>
      <c r="D900" s="5">
        <v>46</v>
      </c>
      <c r="E900" t="str">
        <v>New Hampshire</v>
      </c>
      <c r="K900" s="8">
        <v>206</v>
      </c>
      <c r="L900" s="11" t="s">
        <v>37</v>
      </c>
      <c r="M900" s="13">
        <v>153</v>
      </c>
      <c r="N900" s="11" t="s">
        <v>67</v>
      </c>
    </row>
    <row r="901" spans="2:14" x14ac:dyDescent="0.35">
      <c r="B901">
        <v>435</v>
      </c>
      <c r="C901" t="str">
        <v>Darjeeling</v>
      </c>
      <c r="D901" s="5">
        <v>116</v>
      </c>
      <c r="E901" t="str">
        <v>Utah</v>
      </c>
      <c r="K901" s="9">
        <v>636</v>
      </c>
      <c r="L901" s="12" t="s">
        <v>33</v>
      </c>
      <c r="M901" s="14">
        <v>87</v>
      </c>
      <c r="N901" s="12" t="s">
        <v>62</v>
      </c>
    </row>
    <row r="902" spans="2:14" x14ac:dyDescent="0.35">
      <c r="B902">
        <v>206</v>
      </c>
      <c r="C902" t="str">
        <v>Green Tea</v>
      </c>
      <c r="D902" s="5">
        <v>153</v>
      </c>
      <c r="E902" t="str">
        <v>Washington</v>
      </c>
      <c r="K902" s="8">
        <v>573</v>
      </c>
      <c r="L902" s="11" t="s">
        <v>70</v>
      </c>
      <c r="M902" s="13">
        <v>81</v>
      </c>
      <c r="N902" s="11" t="s">
        <v>62</v>
      </c>
    </row>
    <row r="903" spans="2:14" x14ac:dyDescent="0.35">
      <c r="B903">
        <v>636</v>
      </c>
      <c r="C903" t="str">
        <v>Darjeeling</v>
      </c>
      <c r="D903" s="5">
        <v>87</v>
      </c>
      <c r="E903" t="str">
        <v>Missouri</v>
      </c>
      <c r="K903" s="9">
        <v>314</v>
      </c>
      <c r="L903" s="12" t="s">
        <v>37</v>
      </c>
      <c r="M903" s="14">
        <v>79</v>
      </c>
      <c r="N903" s="12" t="s">
        <v>62</v>
      </c>
    </row>
    <row r="904" spans="2:14" x14ac:dyDescent="0.35">
      <c r="B904">
        <v>573</v>
      </c>
      <c r="C904" t="str">
        <v>Earl Grey</v>
      </c>
      <c r="D904" s="5">
        <v>81</v>
      </c>
      <c r="E904" t="str">
        <v>Missouri</v>
      </c>
      <c r="K904" s="9">
        <v>435</v>
      </c>
      <c r="L904" s="12" t="s">
        <v>33</v>
      </c>
      <c r="M904" s="14">
        <v>113</v>
      </c>
      <c r="N904" s="12" t="s">
        <v>49</v>
      </c>
    </row>
    <row r="905" spans="2:14" x14ac:dyDescent="0.35">
      <c r="B905">
        <v>314</v>
      </c>
      <c r="C905" t="str">
        <v>Green Tea</v>
      </c>
      <c r="D905" s="5">
        <v>79</v>
      </c>
      <c r="E905" t="str">
        <v>Missouri</v>
      </c>
      <c r="K905" s="8">
        <v>321</v>
      </c>
      <c r="L905" s="11" t="s">
        <v>33</v>
      </c>
      <c r="M905" s="13">
        <v>80</v>
      </c>
      <c r="N905" s="11" t="s">
        <v>34</v>
      </c>
    </row>
    <row r="906" spans="2:14" x14ac:dyDescent="0.35">
      <c r="B906">
        <v>435</v>
      </c>
      <c r="C906" t="str">
        <v>Darjeeling</v>
      </c>
      <c r="D906" s="5">
        <v>113</v>
      </c>
      <c r="E906" t="str">
        <v>Utah</v>
      </c>
      <c r="K906" s="9">
        <v>774</v>
      </c>
      <c r="L906" s="12" t="s">
        <v>37</v>
      </c>
      <c r="M906" s="14">
        <v>78</v>
      </c>
      <c r="N906" s="12" t="s">
        <v>76</v>
      </c>
    </row>
    <row r="907" spans="2:14" x14ac:dyDescent="0.35">
      <c r="B907">
        <v>321</v>
      </c>
      <c r="C907" t="str">
        <v>Darjeeling</v>
      </c>
      <c r="D907" s="5">
        <v>80</v>
      </c>
      <c r="E907" t="str">
        <v>Florida</v>
      </c>
      <c r="K907" s="8">
        <v>314</v>
      </c>
      <c r="L907" s="11" t="s">
        <v>33</v>
      </c>
      <c r="M907" s="13">
        <v>95</v>
      </c>
      <c r="N907" s="11" t="s">
        <v>62</v>
      </c>
    </row>
    <row r="908" spans="2:14" x14ac:dyDescent="0.35">
      <c r="B908">
        <v>774</v>
      </c>
      <c r="C908" t="str">
        <v>Green Tea</v>
      </c>
      <c r="D908" s="5">
        <v>78</v>
      </c>
      <c r="E908" t="str">
        <v>Massachusetts</v>
      </c>
      <c r="K908" s="9">
        <v>660</v>
      </c>
      <c r="L908" s="12" t="s">
        <v>37</v>
      </c>
      <c r="M908" s="14">
        <v>94</v>
      </c>
      <c r="N908" s="12" t="s">
        <v>62</v>
      </c>
    </row>
    <row r="909" spans="2:14" x14ac:dyDescent="0.35">
      <c r="B909">
        <v>314</v>
      </c>
      <c r="C909" t="str">
        <v>Darjeeling</v>
      </c>
      <c r="D909" s="5">
        <v>95</v>
      </c>
      <c r="E909" t="str">
        <v>Missouri</v>
      </c>
      <c r="K909" s="9">
        <v>253</v>
      </c>
      <c r="L909" s="12" t="s">
        <v>33</v>
      </c>
      <c r="M909" s="14">
        <v>114</v>
      </c>
      <c r="N909" s="12" t="s">
        <v>67</v>
      </c>
    </row>
    <row r="910" spans="2:14" x14ac:dyDescent="0.35">
      <c r="B910">
        <v>660</v>
      </c>
      <c r="C910" t="str">
        <v>Green Tea</v>
      </c>
      <c r="D910" s="5">
        <v>94</v>
      </c>
      <c r="E910" t="str">
        <v>Missouri</v>
      </c>
      <c r="K910" s="8">
        <v>435</v>
      </c>
      <c r="L910" s="11" t="s">
        <v>70</v>
      </c>
      <c r="M910" s="13">
        <v>95</v>
      </c>
      <c r="N910" s="11" t="s">
        <v>49</v>
      </c>
    </row>
    <row r="911" spans="2:14" x14ac:dyDescent="0.35">
      <c r="B911">
        <v>253</v>
      </c>
      <c r="C911" t="str">
        <v>Darjeeling</v>
      </c>
      <c r="D911" s="5">
        <v>114</v>
      </c>
      <c r="E911" t="str">
        <v>Washington</v>
      </c>
      <c r="K911" s="9">
        <v>253</v>
      </c>
      <c r="L911" s="12" t="s">
        <v>70</v>
      </c>
      <c r="M911" s="14">
        <v>113</v>
      </c>
      <c r="N911" s="12" t="s">
        <v>67</v>
      </c>
    </row>
    <row r="912" spans="2:14" x14ac:dyDescent="0.35">
      <c r="B912">
        <v>435</v>
      </c>
      <c r="C912" t="str">
        <v>Earl Grey</v>
      </c>
      <c r="D912" s="5">
        <v>95</v>
      </c>
      <c r="E912" t="str">
        <v>Utah</v>
      </c>
      <c r="K912" s="8">
        <v>863</v>
      </c>
      <c r="L912" s="11" t="s">
        <v>37</v>
      </c>
      <c r="M912" s="13">
        <v>118</v>
      </c>
      <c r="N912" s="11" t="s">
        <v>34</v>
      </c>
    </row>
    <row r="913" spans="2:14" x14ac:dyDescent="0.35">
      <c r="B913">
        <v>253</v>
      </c>
      <c r="C913" t="str">
        <v>Earl Grey</v>
      </c>
      <c r="D913" s="5">
        <v>113</v>
      </c>
      <c r="E913" t="str">
        <v>Washington</v>
      </c>
      <c r="K913" s="9">
        <v>718</v>
      </c>
      <c r="L913" s="12" t="s">
        <v>37</v>
      </c>
      <c r="M913" s="14">
        <v>123</v>
      </c>
      <c r="N913" s="12" t="s">
        <v>277</v>
      </c>
    </row>
    <row r="914" spans="2:14" x14ac:dyDescent="0.35">
      <c r="B914">
        <v>863</v>
      </c>
      <c r="C914" t="str">
        <v>Green Tea</v>
      </c>
      <c r="D914" s="5">
        <v>118</v>
      </c>
      <c r="E914" t="str">
        <v>Florida</v>
      </c>
      <c r="K914" s="8">
        <v>715</v>
      </c>
      <c r="L914" s="11" t="s">
        <v>70</v>
      </c>
      <c r="M914" s="13">
        <v>147</v>
      </c>
      <c r="N914" s="11" t="s">
        <v>64</v>
      </c>
    </row>
    <row r="915" spans="2:14" x14ac:dyDescent="0.35">
      <c r="B915">
        <v>718</v>
      </c>
      <c r="C915" t="str">
        <v>Green Tea</v>
      </c>
      <c r="D915" s="5">
        <v>123</v>
      </c>
      <c r="E915" t="str">
        <v>New York</v>
      </c>
      <c r="K915" s="9">
        <v>425</v>
      </c>
      <c r="L915" s="12" t="s">
        <v>33</v>
      </c>
      <c r="M915" s="14">
        <v>141</v>
      </c>
      <c r="N915" s="12" t="s">
        <v>67</v>
      </c>
    </row>
    <row r="916" spans="2:14" x14ac:dyDescent="0.35">
      <c r="B916">
        <v>715</v>
      </c>
      <c r="C916" t="str">
        <v>Earl Grey</v>
      </c>
      <c r="D916" s="5">
        <v>147</v>
      </c>
      <c r="E916" t="str">
        <v>Wisconsin</v>
      </c>
      <c r="K916" s="8">
        <v>309</v>
      </c>
      <c r="L916" s="11" t="s">
        <v>33</v>
      </c>
      <c r="M916" s="13">
        <v>133</v>
      </c>
      <c r="N916" s="11" t="s">
        <v>81</v>
      </c>
    </row>
    <row r="917" spans="2:14" x14ac:dyDescent="0.35">
      <c r="B917">
        <v>425</v>
      </c>
      <c r="C917" t="str">
        <v>Darjeeling</v>
      </c>
      <c r="D917" s="5">
        <v>141</v>
      </c>
      <c r="E917" t="str">
        <v>Washington</v>
      </c>
      <c r="K917" s="9">
        <v>860</v>
      </c>
      <c r="L917" s="12" t="s">
        <v>33</v>
      </c>
      <c r="M917" s="14">
        <v>123</v>
      </c>
      <c r="N917" s="12" t="s">
        <v>44</v>
      </c>
    </row>
    <row r="918" spans="2:14" x14ac:dyDescent="0.35">
      <c r="B918">
        <v>309</v>
      </c>
      <c r="C918" t="str">
        <v>Darjeeling</v>
      </c>
      <c r="D918" s="5">
        <v>133</v>
      </c>
      <c r="E918" t="str">
        <v>Illinois</v>
      </c>
      <c r="K918" s="8">
        <v>772</v>
      </c>
      <c r="L918" s="11" t="s">
        <v>37</v>
      </c>
      <c r="M918" s="13">
        <v>126</v>
      </c>
      <c r="N918" s="11" t="s">
        <v>34</v>
      </c>
    </row>
    <row r="919" spans="2:14" x14ac:dyDescent="0.35">
      <c r="B919">
        <v>860</v>
      </c>
      <c r="C919" t="str">
        <v>Darjeeling</v>
      </c>
      <c r="D919" s="5">
        <v>123</v>
      </c>
      <c r="E919" t="str">
        <v>Connecticut</v>
      </c>
      <c r="K919" s="9">
        <v>914</v>
      </c>
      <c r="L919" s="12" t="s">
        <v>37</v>
      </c>
      <c r="M919" s="14">
        <v>131</v>
      </c>
      <c r="N919" s="12" t="s">
        <v>277</v>
      </c>
    </row>
    <row r="920" spans="2:14" x14ac:dyDescent="0.35">
      <c r="B920">
        <v>772</v>
      </c>
      <c r="C920" t="str">
        <v>Green Tea</v>
      </c>
      <c r="D920" s="5">
        <v>126</v>
      </c>
      <c r="E920" t="str">
        <v>Florida</v>
      </c>
      <c r="K920" s="8">
        <v>715</v>
      </c>
      <c r="L920" s="11" t="s">
        <v>70</v>
      </c>
      <c r="M920" s="13">
        <v>157</v>
      </c>
      <c r="N920" s="11" t="s">
        <v>64</v>
      </c>
    </row>
    <row r="921" spans="2:14" x14ac:dyDescent="0.35">
      <c r="B921">
        <v>914</v>
      </c>
      <c r="C921" t="str">
        <v>Green Tea</v>
      </c>
      <c r="D921" s="5">
        <v>131</v>
      </c>
      <c r="E921" t="str">
        <v>New York</v>
      </c>
      <c r="K921" s="9">
        <v>509</v>
      </c>
      <c r="L921" s="12" t="s">
        <v>33</v>
      </c>
      <c r="M921" s="14">
        <v>150</v>
      </c>
      <c r="N921" s="12" t="s">
        <v>67</v>
      </c>
    </row>
    <row r="922" spans="2:14" x14ac:dyDescent="0.35">
      <c r="B922">
        <v>715</v>
      </c>
      <c r="C922" t="str">
        <v>Earl Grey</v>
      </c>
      <c r="D922" s="5">
        <v>157</v>
      </c>
      <c r="E922" t="str">
        <v>Wisconsin</v>
      </c>
      <c r="K922" s="8">
        <v>630</v>
      </c>
      <c r="L922" s="11" t="s">
        <v>33</v>
      </c>
      <c r="M922" s="13">
        <v>142</v>
      </c>
      <c r="N922" s="11" t="s">
        <v>81</v>
      </c>
    </row>
    <row r="923" spans="2:14" x14ac:dyDescent="0.35">
      <c r="B923">
        <v>509</v>
      </c>
      <c r="C923" t="str">
        <v>Darjeeling</v>
      </c>
      <c r="D923" s="5">
        <v>150</v>
      </c>
      <c r="E923" t="str">
        <v>Washington</v>
      </c>
      <c r="K923" s="9">
        <v>959</v>
      </c>
      <c r="L923" s="12" t="s">
        <v>33</v>
      </c>
      <c r="M923" s="14">
        <v>131</v>
      </c>
      <c r="N923" s="12" t="s">
        <v>44</v>
      </c>
    </row>
    <row r="924" spans="2:14" x14ac:dyDescent="0.35">
      <c r="B924">
        <v>630</v>
      </c>
      <c r="C924" t="str">
        <v>Darjeeling</v>
      </c>
      <c r="D924" s="5">
        <v>142</v>
      </c>
      <c r="E924" t="str">
        <v>Illinois</v>
      </c>
      <c r="K924" s="8">
        <v>413</v>
      </c>
      <c r="L924" s="11" t="s">
        <v>37</v>
      </c>
      <c r="M924" s="13">
        <v>53</v>
      </c>
      <c r="N924" s="11" t="s">
        <v>76</v>
      </c>
    </row>
    <row r="925" spans="2:14" x14ac:dyDescent="0.35">
      <c r="B925">
        <v>959</v>
      </c>
      <c r="C925" t="str">
        <v>Darjeeling</v>
      </c>
      <c r="D925" s="5">
        <v>131</v>
      </c>
      <c r="E925" t="str">
        <v>Connecticut</v>
      </c>
      <c r="K925" s="9">
        <v>314</v>
      </c>
      <c r="L925" s="12" t="s">
        <v>37</v>
      </c>
      <c r="M925" s="14">
        <v>77</v>
      </c>
      <c r="N925" s="12" t="s">
        <v>62</v>
      </c>
    </row>
    <row r="926" spans="2:14" x14ac:dyDescent="0.35">
      <c r="B926">
        <v>413</v>
      </c>
      <c r="C926" t="str">
        <v>Green Tea</v>
      </c>
      <c r="D926" s="5">
        <v>53</v>
      </c>
      <c r="E926" t="str">
        <v>Massachusetts</v>
      </c>
      <c r="K926" s="8">
        <v>603</v>
      </c>
      <c r="L926" s="11" t="s">
        <v>33</v>
      </c>
      <c r="M926" s="13">
        <v>52</v>
      </c>
      <c r="N926" s="11" t="s">
        <v>51</v>
      </c>
    </row>
    <row r="927" spans="2:14" x14ac:dyDescent="0.35">
      <c r="B927">
        <v>314</v>
      </c>
      <c r="C927" t="str">
        <v>Green Tea</v>
      </c>
      <c r="D927" s="5">
        <v>77</v>
      </c>
      <c r="E927" t="str">
        <v>Missouri</v>
      </c>
      <c r="K927" s="9">
        <v>435</v>
      </c>
      <c r="L927" s="12" t="s">
        <v>70</v>
      </c>
      <c r="M927" s="14">
        <v>92</v>
      </c>
      <c r="N927" s="12" t="s">
        <v>49</v>
      </c>
    </row>
    <row r="928" spans="2:14" x14ac:dyDescent="0.35">
      <c r="B928">
        <v>603</v>
      </c>
      <c r="C928" t="str">
        <v>Darjeeling</v>
      </c>
      <c r="D928" s="5">
        <v>52</v>
      </c>
      <c r="E928" t="str">
        <v>New Hampshire</v>
      </c>
      <c r="K928" s="8">
        <v>360</v>
      </c>
      <c r="L928" s="11" t="s">
        <v>70</v>
      </c>
      <c r="M928" s="13">
        <v>113</v>
      </c>
      <c r="N928" s="11" t="s">
        <v>67</v>
      </c>
    </row>
    <row r="929" spans="2:14" x14ac:dyDescent="0.35">
      <c r="B929">
        <v>435</v>
      </c>
      <c r="C929" t="str">
        <v>Earl Grey</v>
      </c>
      <c r="D929" s="5">
        <v>92</v>
      </c>
      <c r="E929" t="str">
        <v>Utah</v>
      </c>
      <c r="K929" s="9">
        <v>603</v>
      </c>
      <c r="L929" s="12" t="s">
        <v>33</v>
      </c>
      <c r="M929" s="14">
        <v>39</v>
      </c>
      <c r="N929" s="12" t="s">
        <v>51</v>
      </c>
    </row>
    <row r="930" spans="2:14" x14ac:dyDescent="0.35">
      <c r="B930">
        <v>360</v>
      </c>
      <c r="C930" t="str">
        <v>Earl Grey</v>
      </c>
      <c r="D930" s="5">
        <v>113</v>
      </c>
      <c r="E930" t="str">
        <v>Washington</v>
      </c>
      <c r="K930" s="8">
        <v>541</v>
      </c>
      <c r="L930" s="11" t="s">
        <v>33</v>
      </c>
      <c r="M930" s="13">
        <v>80</v>
      </c>
      <c r="N930" s="11" t="s">
        <v>59</v>
      </c>
    </row>
    <row r="931" spans="2:14" x14ac:dyDescent="0.35">
      <c r="B931">
        <v>603</v>
      </c>
      <c r="C931" t="str">
        <v>Darjeeling</v>
      </c>
      <c r="D931" s="5">
        <v>39</v>
      </c>
      <c r="E931" t="str">
        <v>New Hampshire</v>
      </c>
      <c r="K931" s="9">
        <v>435</v>
      </c>
      <c r="L931" s="12" t="s">
        <v>70</v>
      </c>
      <c r="M931" s="14">
        <v>82</v>
      </c>
      <c r="N931" s="12" t="s">
        <v>49</v>
      </c>
    </row>
    <row r="932" spans="2:14" x14ac:dyDescent="0.35">
      <c r="B932">
        <v>541</v>
      </c>
      <c r="C932" t="str">
        <v>Darjeeling</v>
      </c>
      <c r="D932" s="5">
        <v>80</v>
      </c>
      <c r="E932" t="str">
        <v>Oregon</v>
      </c>
      <c r="K932" s="8">
        <v>801</v>
      </c>
      <c r="L932" s="11" t="s">
        <v>37</v>
      </c>
      <c r="M932" s="13">
        <v>76</v>
      </c>
      <c r="N932" s="11" t="s">
        <v>49</v>
      </c>
    </row>
    <row r="933" spans="2:14" x14ac:dyDescent="0.35">
      <c r="B933">
        <v>435</v>
      </c>
      <c r="C933" t="str">
        <v>Earl Grey</v>
      </c>
      <c r="D933" s="5">
        <v>82</v>
      </c>
      <c r="E933" t="str">
        <v>Utah</v>
      </c>
      <c r="K933" s="9">
        <v>603</v>
      </c>
      <c r="L933" s="12" t="s">
        <v>33</v>
      </c>
      <c r="M933" s="14">
        <v>41</v>
      </c>
      <c r="N933" s="12" t="s">
        <v>51</v>
      </c>
    </row>
    <row r="934" spans="2:14" x14ac:dyDescent="0.35">
      <c r="B934">
        <v>801</v>
      </c>
      <c r="C934" t="str">
        <v>Green Tea</v>
      </c>
      <c r="D934" s="5">
        <v>76</v>
      </c>
      <c r="E934" t="str">
        <v>Utah</v>
      </c>
      <c r="K934" s="8">
        <v>971</v>
      </c>
      <c r="L934" s="11" t="s">
        <v>33</v>
      </c>
      <c r="M934" s="13">
        <v>73</v>
      </c>
      <c r="N934" s="11" t="s">
        <v>59</v>
      </c>
    </row>
    <row r="935" spans="2:14" x14ac:dyDescent="0.35">
      <c r="B935">
        <v>603</v>
      </c>
      <c r="C935" t="str">
        <v>Darjeeling</v>
      </c>
      <c r="D935" s="5">
        <v>41</v>
      </c>
      <c r="E935" t="str">
        <v>New Hampshire</v>
      </c>
      <c r="K935" s="9">
        <v>781</v>
      </c>
      <c r="L935" s="12" t="s">
        <v>37</v>
      </c>
      <c r="M935" s="14">
        <v>56</v>
      </c>
      <c r="N935" s="12" t="s">
        <v>76</v>
      </c>
    </row>
    <row r="936" spans="2:14" x14ac:dyDescent="0.35">
      <c r="B936">
        <v>971</v>
      </c>
      <c r="C936" t="str">
        <v>Darjeeling</v>
      </c>
      <c r="D936" s="5">
        <v>73</v>
      </c>
      <c r="E936" t="str">
        <v>Oregon</v>
      </c>
      <c r="K936" s="8">
        <v>314</v>
      </c>
      <c r="L936" s="11" t="s">
        <v>37</v>
      </c>
      <c r="M936" s="13">
        <v>82</v>
      </c>
      <c r="N936" s="11" t="s">
        <v>62</v>
      </c>
    </row>
    <row r="937" spans="2:14" x14ac:dyDescent="0.35">
      <c r="B937">
        <v>781</v>
      </c>
      <c r="C937" t="str">
        <v>Green Tea</v>
      </c>
      <c r="D937" s="5">
        <v>56</v>
      </c>
      <c r="E937" t="str">
        <v>Massachusetts</v>
      </c>
      <c r="K937" s="9">
        <v>603</v>
      </c>
      <c r="L937" s="12" t="s">
        <v>33</v>
      </c>
      <c r="M937" s="14">
        <v>55</v>
      </c>
      <c r="N937" s="12" t="s">
        <v>51</v>
      </c>
    </row>
    <row r="938" spans="2:14" x14ac:dyDescent="0.35">
      <c r="B938">
        <v>314</v>
      </c>
      <c r="C938" t="str">
        <v>Green Tea</v>
      </c>
      <c r="D938" s="5">
        <v>82</v>
      </c>
      <c r="E938" t="str">
        <v>Missouri</v>
      </c>
      <c r="K938" s="8">
        <v>435</v>
      </c>
      <c r="L938" s="11" t="s">
        <v>70</v>
      </c>
      <c r="M938" s="13">
        <v>98</v>
      </c>
      <c r="N938" s="11" t="s">
        <v>49</v>
      </c>
    </row>
    <row r="939" spans="2:14" x14ac:dyDescent="0.35">
      <c r="B939">
        <v>603</v>
      </c>
      <c r="C939" t="str">
        <v>Darjeeling</v>
      </c>
      <c r="D939" s="5">
        <v>55</v>
      </c>
      <c r="E939" t="str">
        <v>New Hampshire</v>
      </c>
      <c r="K939" s="9">
        <v>509</v>
      </c>
      <c r="L939" s="12" t="s">
        <v>70</v>
      </c>
      <c r="M939" s="14">
        <v>120</v>
      </c>
      <c r="N939" s="12" t="s">
        <v>67</v>
      </c>
    </row>
    <row r="940" spans="2:14" x14ac:dyDescent="0.35">
      <c r="B940">
        <v>435</v>
      </c>
      <c r="C940" t="str">
        <v>Earl Grey</v>
      </c>
      <c r="D940" s="5">
        <v>98</v>
      </c>
      <c r="E940" t="str">
        <v>Utah</v>
      </c>
      <c r="K940" s="8">
        <v>603</v>
      </c>
      <c r="L940" s="11" t="s">
        <v>33</v>
      </c>
      <c r="M940" s="13">
        <v>42</v>
      </c>
      <c r="N940" s="11" t="s">
        <v>51</v>
      </c>
    </row>
    <row r="941" spans="2:14" x14ac:dyDescent="0.35">
      <c r="B941">
        <v>509</v>
      </c>
      <c r="C941" t="str">
        <v>Earl Grey</v>
      </c>
      <c r="D941" s="5">
        <v>120</v>
      </c>
      <c r="E941" t="str">
        <v>Washington</v>
      </c>
      <c r="K941" s="9">
        <v>503</v>
      </c>
      <c r="L941" s="12" t="s">
        <v>33</v>
      </c>
      <c r="M941" s="14">
        <v>85</v>
      </c>
      <c r="N941" s="12" t="s">
        <v>59</v>
      </c>
    </row>
    <row r="942" spans="2:14" x14ac:dyDescent="0.35">
      <c r="B942">
        <v>603</v>
      </c>
      <c r="C942" t="str">
        <v>Darjeeling</v>
      </c>
      <c r="D942" s="5">
        <v>42</v>
      </c>
      <c r="E942" t="str">
        <v>New Hampshire</v>
      </c>
      <c r="K942" s="8">
        <v>435</v>
      </c>
      <c r="L942" s="11" t="s">
        <v>70</v>
      </c>
      <c r="M942" s="13">
        <v>87</v>
      </c>
      <c r="N942" s="11" t="s">
        <v>49</v>
      </c>
    </row>
    <row r="943" spans="2:14" x14ac:dyDescent="0.35">
      <c r="B943">
        <v>503</v>
      </c>
      <c r="C943" t="str">
        <v>Darjeeling</v>
      </c>
      <c r="D943" s="5">
        <v>85</v>
      </c>
      <c r="E943" t="str">
        <v>Oregon</v>
      </c>
      <c r="K943" s="9">
        <v>435</v>
      </c>
      <c r="L943" s="12" t="s">
        <v>37</v>
      </c>
      <c r="M943" s="14">
        <v>81</v>
      </c>
      <c r="N943" s="12" t="s">
        <v>49</v>
      </c>
    </row>
    <row r="944" spans="2:14" x14ac:dyDescent="0.35">
      <c r="B944">
        <v>435</v>
      </c>
      <c r="C944" t="str">
        <v>Earl Grey</v>
      </c>
      <c r="D944" s="5">
        <v>87</v>
      </c>
      <c r="E944" t="str">
        <v>Utah</v>
      </c>
      <c r="K944" s="8">
        <v>603</v>
      </c>
      <c r="L944" s="11" t="s">
        <v>33</v>
      </c>
      <c r="M944" s="13">
        <v>44</v>
      </c>
      <c r="N944" s="11" t="s">
        <v>51</v>
      </c>
    </row>
    <row r="945" spans="2:14" x14ac:dyDescent="0.35">
      <c r="B945">
        <v>435</v>
      </c>
      <c r="C945" t="str">
        <v>Green Tea</v>
      </c>
      <c r="D945" s="5">
        <v>81</v>
      </c>
      <c r="E945" t="str">
        <v>Utah</v>
      </c>
      <c r="K945" s="9">
        <v>541</v>
      </c>
      <c r="L945" s="12" t="s">
        <v>33</v>
      </c>
      <c r="M945" s="14">
        <v>78</v>
      </c>
      <c r="N945" s="12" t="s">
        <v>59</v>
      </c>
    </row>
    <row r="946" spans="2:14" x14ac:dyDescent="0.35">
      <c r="B946">
        <v>603</v>
      </c>
      <c r="C946" t="str">
        <v>Darjeeling</v>
      </c>
      <c r="D946" s="5">
        <v>44</v>
      </c>
      <c r="E946" t="str">
        <v>New Hampshire</v>
      </c>
      <c r="K946" s="8">
        <v>217</v>
      </c>
      <c r="L946" s="11" t="s">
        <v>33</v>
      </c>
      <c r="M946" s="13">
        <v>187</v>
      </c>
      <c r="N946" s="11" t="s">
        <v>81</v>
      </c>
    </row>
    <row r="947" spans="2:14" x14ac:dyDescent="0.35">
      <c r="B947">
        <v>541</v>
      </c>
      <c r="C947" t="str">
        <v>Darjeeling</v>
      </c>
      <c r="D947" s="5">
        <v>78</v>
      </c>
      <c r="E947" t="str">
        <v>Oregon</v>
      </c>
      <c r="K947" s="9">
        <v>847</v>
      </c>
      <c r="L947" s="12" t="s">
        <v>70</v>
      </c>
      <c r="M947" s="14">
        <v>182</v>
      </c>
      <c r="N947" s="12" t="s">
        <v>81</v>
      </c>
    </row>
    <row r="948" spans="2:14" x14ac:dyDescent="0.35">
      <c r="B948">
        <v>217</v>
      </c>
      <c r="C948" t="str">
        <v>Darjeeling</v>
      </c>
      <c r="D948" s="5">
        <v>187</v>
      </c>
      <c r="E948" t="str">
        <v>Illinois</v>
      </c>
      <c r="K948" s="8">
        <v>650</v>
      </c>
      <c r="L948" s="11" t="s">
        <v>37</v>
      </c>
      <c r="M948" s="13">
        <v>189</v>
      </c>
      <c r="N948" s="11" t="s">
        <v>38</v>
      </c>
    </row>
    <row r="949" spans="2:14" x14ac:dyDescent="0.35">
      <c r="B949">
        <v>847</v>
      </c>
      <c r="C949" t="str">
        <v>Earl Grey</v>
      </c>
      <c r="D949" s="5">
        <v>182</v>
      </c>
      <c r="E949" t="str">
        <v>Illinois</v>
      </c>
      <c r="K949" s="9">
        <v>959</v>
      </c>
      <c r="L949" s="12" t="s">
        <v>33</v>
      </c>
      <c r="M949" s="14">
        <v>132</v>
      </c>
      <c r="N949" s="12" t="s">
        <v>44</v>
      </c>
    </row>
    <row r="950" spans="2:14" x14ac:dyDescent="0.35">
      <c r="B950">
        <v>650</v>
      </c>
      <c r="C950" t="str">
        <v>Green Tea</v>
      </c>
      <c r="D950" s="5">
        <v>189</v>
      </c>
      <c r="E950" t="str">
        <v>California</v>
      </c>
      <c r="K950" s="8">
        <v>630</v>
      </c>
      <c r="L950" s="11" t="s">
        <v>70</v>
      </c>
      <c r="M950" s="13">
        <v>168</v>
      </c>
      <c r="N950" s="11" t="s">
        <v>81</v>
      </c>
    </row>
    <row r="951" spans="2:14" x14ac:dyDescent="0.35">
      <c r="B951">
        <v>959</v>
      </c>
      <c r="C951" t="str">
        <v>Darjeeling</v>
      </c>
      <c r="D951" s="5">
        <v>132</v>
      </c>
      <c r="E951" t="str">
        <v>Connecticut</v>
      </c>
      <c r="K951" s="9">
        <v>518</v>
      </c>
      <c r="L951" s="12" t="s">
        <v>37</v>
      </c>
      <c r="M951" s="14">
        <v>133</v>
      </c>
      <c r="N951" s="12" t="s">
        <v>277</v>
      </c>
    </row>
    <row r="952" spans="2:14" x14ac:dyDescent="0.35">
      <c r="B952">
        <v>630</v>
      </c>
      <c r="C952" t="str">
        <v>Earl Grey</v>
      </c>
      <c r="D952" s="5">
        <v>168</v>
      </c>
      <c r="E952" t="str">
        <v>Illinois</v>
      </c>
      <c r="K952" s="8">
        <v>213</v>
      </c>
      <c r="L952" s="11" t="s">
        <v>37</v>
      </c>
      <c r="M952" s="13">
        <v>168</v>
      </c>
      <c r="N952" s="11" t="s">
        <v>38</v>
      </c>
    </row>
    <row r="953" spans="2:14" x14ac:dyDescent="0.35">
      <c r="B953">
        <v>518</v>
      </c>
      <c r="C953" t="str">
        <v>Green Tea</v>
      </c>
      <c r="D953" s="5">
        <v>133</v>
      </c>
      <c r="E953" t="str">
        <v>New York</v>
      </c>
      <c r="K953" s="9">
        <v>815</v>
      </c>
      <c r="L953" s="12" t="s">
        <v>33</v>
      </c>
      <c r="M953" s="14">
        <v>199</v>
      </c>
      <c r="N953" s="12" t="s">
        <v>81</v>
      </c>
    </row>
    <row r="954" spans="2:14" x14ac:dyDescent="0.35">
      <c r="B954">
        <v>213</v>
      </c>
      <c r="C954" t="str">
        <v>Green Tea</v>
      </c>
      <c r="D954" s="5">
        <v>168</v>
      </c>
      <c r="E954" t="str">
        <v>California</v>
      </c>
      <c r="K954" s="8">
        <v>815</v>
      </c>
      <c r="L954" s="11" t="s">
        <v>70</v>
      </c>
      <c r="M954" s="13">
        <v>194</v>
      </c>
      <c r="N954" s="11" t="s">
        <v>81</v>
      </c>
    </row>
    <row r="955" spans="2:14" x14ac:dyDescent="0.35">
      <c r="B955">
        <v>815</v>
      </c>
      <c r="C955" t="str">
        <v>Darjeeling</v>
      </c>
      <c r="D955" s="5">
        <v>199</v>
      </c>
      <c r="E955" t="str">
        <v>Illinois</v>
      </c>
      <c r="K955" s="9">
        <v>209</v>
      </c>
      <c r="L955" s="12" t="s">
        <v>37</v>
      </c>
      <c r="M955" s="14">
        <v>201</v>
      </c>
      <c r="N955" s="12" t="s">
        <v>38</v>
      </c>
    </row>
    <row r="956" spans="2:14" x14ac:dyDescent="0.35">
      <c r="B956">
        <v>815</v>
      </c>
      <c r="C956" t="str">
        <v>Earl Grey</v>
      </c>
      <c r="D956" s="5">
        <v>194</v>
      </c>
      <c r="E956" t="str">
        <v>Illinois</v>
      </c>
      <c r="K956" s="8">
        <v>860</v>
      </c>
      <c r="L956" s="11" t="s">
        <v>33</v>
      </c>
      <c r="M956" s="13">
        <v>141</v>
      </c>
      <c r="N956" s="11" t="s">
        <v>44</v>
      </c>
    </row>
    <row r="957" spans="2:14" x14ac:dyDescent="0.35">
      <c r="B957">
        <v>209</v>
      </c>
      <c r="C957" t="str">
        <v>Green Tea</v>
      </c>
      <c r="D957" s="5">
        <v>201</v>
      </c>
      <c r="E957" t="str">
        <v>California</v>
      </c>
      <c r="K957" s="9">
        <v>708</v>
      </c>
      <c r="L957" s="12" t="s">
        <v>70</v>
      </c>
      <c r="M957" s="14">
        <v>179</v>
      </c>
      <c r="N957" s="12" t="s">
        <v>81</v>
      </c>
    </row>
    <row r="958" spans="2:14" x14ac:dyDescent="0.35">
      <c r="B958">
        <v>860</v>
      </c>
      <c r="C958" t="str">
        <v>Darjeeling</v>
      </c>
      <c r="D958" s="5">
        <v>141</v>
      </c>
      <c r="E958" t="str">
        <v>Connecticut</v>
      </c>
      <c r="K958" s="8">
        <v>585</v>
      </c>
      <c r="L958" s="11" t="s">
        <v>37</v>
      </c>
      <c r="M958" s="13">
        <v>142</v>
      </c>
      <c r="N958" s="11" t="s">
        <v>277</v>
      </c>
    </row>
    <row r="959" spans="2:14" x14ac:dyDescent="0.35">
      <c r="B959">
        <v>708</v>
      </c>
      <c r="C959" t="str">
        <v>Earl Grey</v>
      </c>
      <c r="D959" s="5">
        <v>179</v>
      </c>
      <c r="E959" t="str">
        <v>Illinois</v>
      </c>
      <c r="K959" s="9">
        <v>510</v>
      </c>
      <c r="L959" s="12" t="s">
        <v>37</v>
      </c>
      <c r="M959" s="14">
        <v>179</v>
      </c>
      <c r="N959" s="12" t="s">
        <v>38</v>
      </c>
    </row>
    <row r="960" spans="2:14" x14ac:dyDescent="0.35">
      <c r="B960">
        <v>585</v>
      </c>
      <c r="C960" t="str">
        <v>Green Tea</v>
      </c>
      <c r="D960" s="5">
        <v>142</v>
      </c>
      <c r="E960" t="str">
        <v>New York</v>
      </c>
      <c r="K960" s="8">
        <v>516</v>
      </c>
      <c r="L960" s="11" t="s">
        <v>33</v>
      </c>
      <c r="M960" s="13">
        <v>265</v>
      </c>
      <c r="N960" s="11" t="s">
        <v>277</v>
      </c>
    </row>
    <row r="961" spans="2:14" x14ac:dyDescent="0.35">
      <c r="B961">
        <v>510</v>
      </c>
      <c r="C961" t="str">
        <v>Green Tea</v>
      </c>
      <c r="D961" s="5">
        <v>179</v>
      </c>
      <c r="E961" t="str">
        <v>California</v>
      </c>
      <c r="K961" s="9">
        <v>716</v>
      </c>
      <c r="L961" s="12" t="s">
        <v>70</v>
      </c>
      <c r="M961" s="14">
        <v>302</v>
      </c>
      <c r="N961" s="12" t="s">
        <v>277</v>
      </c>
    </row>
    <row r="962" spans="2:14" x14ac:dyDescent="0.35">
      <c r="B962">
        <v>516</v>
      </c>
      <c r="C962" t="str">
        <v>Darjeeling</v>
      </c>
      <c r="D962" s="5">
        <v>265</v>
      </c>
      <c r="E962" t="str">
        <v>New York</v>
      </c>
      <c r="K962" s="8">
        <v>518</v>
      </c>
      <c r="L962" s="11" t="s">
        <v>37</v>
      </c>
      <c r="M962" s="13">
        <v>187</v>
      </c>
      <c r="N962" s="11" t="s">
        <v>277</v>
      </c>
    </row>
    <row r="963" spans="2:14" x14ac:dyDescent="0.35">
      <c r="B963">
        <v>716</v>
      </c>
      <c r="C963" t="str">
        <v>Earl Grey</v>
      </c>
      <c r="D963" s="5">
        <v>302</v>
      </c>
      <c r="E963" t="str">
        <v>New York</v>
      </c>
      <c r="K963" s="9">
        <v>518</v>
      </c>
      <c r="L963" s="12" t="s">
        <v>33</v>
      </c>
      <c r="M963" s="14">
        <v>198</v>
      </c>
      <c r="N963" s="12" t="s">
        <v>277</v>
      </c>
    </row>
    <row r="964" spans="2:14" x14ac:dyDescent="0.35">
      <c r="B964">
        <v>518</v>
      </c>
      <c r="C964" t="str">
        <v>Green Tea</v>
      </c>
      <c r="D964" s="5">
        <v>187</v>
      </c>
      <c r="E964" t="str">
        <v>New York</v>
      </c>
      <c r="K964" s="8">
        <v>315</v>
      </c>
      <c r="L964" s="11" t="s">
        <v>70</v>
      </c>
      <c r="M964" s="13">
        <v>290</v>
      </c>
      <c r="N964" s="11" t="s">
        <v>277</v>
      </c>
    </row>
    <row r="965" spans="2:14" x14ac:dyDescent="0.35">
      <c r="B965">
        <v>518</v>
      </c>
      <c r="C965" t="str">
        <v>Darjeeling</v>
      </c>
      <c r="D965" s="5">
        <v>198</v>
      </c>
      <c r="E965" t="str">
        <v>New York</v>
      </c>
      <c r="K965" s="9">
        <v>716</v>
      </c>
      <c r="L965" s="12" t="s">
        <v>33</v>
      </c>
      <c r="M965" s="14">
        <v>210</v>
      </c>
      <c r="N965" s="12" t="s">
        <v>277</v>
      </c>
    </row>
    <row r="966" spans="2:14" x14ac:dyDescent="0.35">
      <c r="B966">
        <v>315</v>
      </c>
      <c r="C966" t="str">
        <v>Earl Grey</v>
      </c>
      <c r="D966" s="5">
        <v>290</v>
      </c>
      <c r="E966" t="str">
        <v>New York</v>
      </c>
      <c r="K966" s="8">
        <v>718</v>
      </c>
      <c r="L966" s="11" t="s">
        <v>70</v>
      </c>
      <c r="M966" s="13">
        <v>302</v>
      </c>
      <c r="N966" s="11" t="s">
        <v>277</v>
      </c>
    </row>
    <row r="967" spans="2:14" x14ac:dyDescent="0.35">
      <c r="B967">
        <v>716</v>
      </c>
      <c r="C967" t="str">
        <v>Darjeeling</v>
      </c>
      <c r="D967" s="5">
        <v>210</v>
      </c>
      <c r="E967" t="str">
        <v>New York</v>
      </c>
      <c r="K967" s="9">
        <v>585</v>
      </c>
      <c r="L967" s="12" t="s">
        <v>33</v>
      </c>
      <c r="M967" s="14">
        <v>282</v>
      </c>
      <c r="N967" s="12" t="s">
        <v>277</v>
      </c>
    </row>
    <row r="968" spans="2:14" x14ac:dyDescent="0.35">
      <c r="B968">
        <v>718</v>
      </c>
      <c r="C968" t="str">
        <v>Earl Grey</v>
      </c>
      <c r="D968" s="5">
        <v>302</v>
      </c>
      <c r="E968" t="str">
        <v>New York</v>
      </c>
      <c r="K968" s="8">
        <v>718</v>
      </c>
      <c r="L968" s="11" t="s">
        <v>70</v>
      </c>
      <c r="M968" s="13">
        <v>322</v>
      </c>
      <c r="N968" s="11" t="s">
        <v>277</v>
      </c>
    </row>
    <row r="969" spans="2:14" x14ac:dyDescent="0.35">
      <c r="B969">
        <v>585</v>
      </c>
      <c r="C969" t="str">
        <v>Darjeeling</v>
      </c>
      <c r="D969" s="5">
        <v>282</v>
      </c>
      <c r="E969" t="str">
        <v>New York</v>
      </c>
      <c r="K969" s="9">
        <v>607</v>
      </c>
      <c r="L969" s="12" t="s">
        <v>37</v>
      </c>
      <c r="M969" s="14">
        <v>199</v>
      </c>
      <c r="N969" s="12" t="s">
        <v>277</v>
      </c>
    </row>
    <row r="970" spans="2:14" x14ac:dyDescent="0.35">
      <c r="B970">
        <v>718</v>
      </c>
      <c r="C970" t="str">
        <v>Earl Grey</v>
      </c>
      <c r="D970" s="5">
        <v>322</v>
      </c>
      <c r="E970" t="str">
        <v>New York</v>
      </c>
      <c r="K970" s="8">
        <v>516</v>
      </c>
      <c r="L970" s="11" t="s">
        <v>33</v>
      </c>
      <c r="M970" s="13">
        <v>211</v>
      </c>
      <c r="N970" s="11" t="s">
        <v>277</v>
      </c>
    </row>
    <row r="971" spans="2:14" x14ac:dyDescent="0.35">
      <c r="B971">
        <v>607</v>
      </c>
      <c r="C971" t="str">
        <v>Green Tea</v>
      </c>
      <c r="D971" s="5">
        <v>199</v>
      </c>
      <c r="E971" t="str">
        <v>New York</v>
      </c>
      <c r="K971" s="9">
        <v>914</v>
      </c>
      <c r="L971" s="12" t="s">
        <v>70</v>
      </c>
      <c r="M971" s="14">
        <v>309</v>
      </c>
      <c r="N971" s="12" t="s">
        <v>277</v>
      </c>
    </row>
    <row r="972" spans="2:14" x14ac:dyDescent="0.35">
      <c r="B972">
        <v>516</v>
      </c>
      <c r="C972" t="str">
        <v>Darjeeling</v>
      </c>
      <c r="D972" s="5">
        <v>211</v>
      </c>
      <c r="E972" t="str">
        <v>New York</v>
      </c>
      <c r="K972" s="8">
        <v>718</v>
      </c>
      <c r="L972" s="11" t="s">
        <v>33</v>
      </c>
      <c r="M972" s="13">
        <v>224</v>
      </c>
      <c r="N972" s="11" t="s">
        <v>277</v>
      </c>
    </row>
    <row r="973" spans="2:14" x14ac:dyDescent="0.35">
      <c r="B973">
        <v>914</v>
      </c>
      <c r="C973" t="str">
        <v>Earl Grey</v>
      </c>
      <c r="D973" s="5">
        <v>309</v>
      </c>
      <c r="E973" t="str">
        <v>New York</v>
      </c>
      <c r="K973" s="9">
        <v>518</v>
      </c>
      <c r="L973" s="12" t="s">
        <v>70</v>
      </c>
      <c r="M973" s="14">
        <v>322</v>
      </c>
      <c r="N973" s="12" t="s">
        <v>277</v>
      </c>
    </row>
    <row r="974" spans="2:14" x14ac:dyDescent="0.35">
      <c r="B974">
        <v>718</v>
      </c>
      <c r="C974" t="str">
        <v>Darjeeling</v>
      </c>
      <c r="D974" s="5">
        <v>224</v>
      </c>
      <c r="E974" t="str">
        <v>New York</v>
      </c>
      <c r="K974" s="8">
        <v>234</v>
      </c>
      <c r="L974" s="11" t="s">
        <v>33</v>
      </c>
      <c r="M974" s="13">
        <v>205</v>
      </c>
      <c r="N974" s="11" t="s">
        <v>156</v>
      </c>
    </row>
    <row r="975" spans="2:14" x14ac:dyDescent="0.35">
      <c r="B975">
        <v>518</v>
      </c>
      <c r="C975" t="str">
        <v>Earl Grey</v>
      </c>
      <c r="D975" s="5">
        <v>322</v>
      </c>
      <c r="E975" t="str">
        <v>New York</v>
      </c>
      <c r="K975" s="9">
        <v>614</v>
      </c>
      <c r="L975" s="12" t="s">
        <v>70</v>
      </c>
      <c r="M975" s="14">
        <v>218</v>
      </c>
      <c r="N975" s="12" t="s">
        <v>156</v>
      </c>
    </row>
    <row r="976" spans="2:14" x14ac:dyDescent="0.35">
      <c r="B976">
        <v>234</v>
      </c>
      <c r="C976" t="str">
        <v>Darjeeling</v>
      </c>
      <c r="D976" s="5">
        <v>205</v>
      </c>
      <c r="E976" t="str">
        <v>Ohio</v>
      </c>
      <c r="K976" s="8">
        <v>720</v>
      </c>
      <c r="L976" s="11" t="s">
        <v>37</v>
      </c>
      <c r="M976" s="13">
        <v>205</v>
      </c>
      <c r="N976" s="11" t="s">
        <v>26</v>
      </c>
    </row>
    <row r="977" spans="2:14" x14ac:dyDescent="0.35">
      <c r="B977">
        <v>614</v>
      </c>
      <c r="C977" t="str">
        <v>Earl Grey</v>
      </c>
      <c r="D977" s="5">
        <v>218</v>
      </c>
      <c r="E977" t="str">
        <v>Ohio</v>
      </c>
      <c r="K977" s="9">
        <v>563</v>
      </c>
      <c r="L977" s="12" t="s">
        <v>33</v>
      </c>
      <c r="M977" s="14">
        <v>478</v>
      </c>
      <c r="N977" s="12" t="s">
        <v>43</v>
      </c>
    </row>
    <row r="978" spans="2:14" x14ac:dyDescent="0.35">
      <c r="B978">
        <v>720</v>
      </c>
      <c r="C978" t="str">
        <v>Green Tea</v>
      </c>
      <c r="D978" s="5">
        <v>205</v>
      </c>
      <c r="E978" t="str">
        <v>Colorado</v>
      </c>
      <c r="K978" s="8">
        <v>563</v>
      </c>
      <c r="L978" s="11" t="s">
        <v>70</v>
      </c>
      <c r="M978" s="13">
        <v>567</v>
      </c>
      <c r="N978" s="11" t="s">
        <v>43</v>
      </c>
    </row>
    <row r="979" spans="2:14" x14ac:dyDescent="0.35">
      <c r="B979">
        <v>563</v>
      </c>
      <c r="C979" t="str">
        <v>Darjeeling</v>
      </c>
      <c r="D979" s="5">
        <v>478</v>
      </c>
      <c r="E979" t="str">
        <v>Iowa</v>
      </c>
      <c r="K979" s="9">
        <v>417</v>
      </c>
      <c r="L979" s="12" t="s">
        <v>70</v>
      </c>
      <c r="M979" s="14">
        <v>56</v>
      </c>
      <c r="N979" s="12" t="s">
        <v>62</v>
      </c>
    </row>
    <row r="980" spans="2:14" x14ac:dyDescent="0.35">
      <c r="B980">
        <v>563</v>
      </c>
      <c r="C980" t="str">
        <v>Earl Grey</v>
      </c>
      <c r="D980" s="5">
        <v>567</v>
      </c>
      <c r="E980" t="str">
        <v>Iowa</v>
      </c>
      <c r="K980" s="8">
        <v>330</v>
      </c>
      <c r="L980" s="11" t="s">
        <v>33</v>
      </c>
      <c r="M980" s="13">
        <v>197</v>
      </c>
      <c r="N980" s="11" t="s">
        <v>156</v>
      </c>
    </row>
    <row r="981" spans="2:14" x14ac:dyDescent="0.35">
      <c r="B981">
        <v>417</v>
      </c>
      <c r="C981" t="str">
        <v>Earl Grey</v>
      </c>
      <c r="D981" s="5">
        <v>56</v>
      </c>
      <c r="E981" t="str">
        <v>Missouri</v>
      </c>
      <c r="K981" s="9">
        <v>630</v>
      </c>
      <c r="L981" s="12" t="s">
        <v>70</v>
      </c>
      <c r="M981" s="14">
        <v>189</v>
      </c>
      <c r="N981" s="12" t="s">
        <v>81</v>
      </c>
    </row>
    <row r="982" spans="2:14" x14ac:dyDescent="0.35">
      <c r="B982">
        <v>330</v>
      </c>
      <c r="C982" t="str">
        <v>Darjeeling</v>
      </c>
      <c r="D982" s="5">
        <v>197</v>
      </c>
      <c r="E982" t="str">
        <v>Ohio</v>
      </c>
      <c r="K982" s="8">
        <v>419</v>
      </c>
      <c r="L982" s="11" t="s">
        <v>70</v>
      </c>
      <c r="M982" s="13">
        <v>245</v>
      </c>
      <c r="N982" s="11" t="s">
        <v>156</v>
      </c>
    </row>
    <row r="983" spans="2:14" x14ac:dyDescent="0.35">
      <c r="B983">
        <v>630</v>
      </c>
      <c r="C983" t="str">
        <v>Earl Grey</v>
      </c>
      <c r="D983" s="5">
        <v>189</v>
      </c>
      <c r="E983" t="str">
        <v>Illinois</v>
      </c>
      <c r="K983" s="9">
        <v>719</v>
      </c>
      <c r="L983" s="12" t="s">
        <v>37</v>
      </c>
      <c r="M983" s="14">
        <v>200</v>
      </c>
      <c r="N983" s="12" t="s">
        <v>26</v>
      </c>
    </row>
    <row r="984" spans="2:14" x14ac:dyDescent="0.35">
      <c r="B984">
        <v>419</v>
      </c>
      <c r="C984" t="str">
        <v>Earl Grey</v>
      </c>
      <c r="D984" s="5">
        <v>245</v>
      </c>
      <c r="E984" t="str">
        <v>Ohio</v>
      </c>
      <c r="K984" s="8">
        <v>712</v>
      </c>
      <c r="L984" s="11" t="s">
        <v>33</v>
      </c>
      <c r="M984" s="13">
        <v>423</v>
      </c>
      <c r="N984" s="11" t="s">
        <v>43</v>
      </c>
    </row>
    <row r="985" spans="2:14" x14ac:dyDescent="0.35">
      <c r="B985">
        <v>719</v>
      </c>
      <c r="C985" t="str">
        <v>Green Tea</v>
      </c>
      <c r="D985" s="5">
        <v>200</v>
      </c>
      <c r="E985" t="str">
        <v>Colorado</v>
      </c>
      <c r="K985" s="9">
        <v>319</v>
      </c>
      <c r="L985" s="12" t="s">
        <v>70</v>
      </c>
      <c r="M985" s="14">
        <v>545</v>
      </c>
      <c r="N985" s="12" t="s">
        <v>43</v>
      </c>
    </row>
    <row r="986" spans="2:14" x14ac:dyDescent="0.35">
      <c r="B986">
        <v>712</v>
      </c>
      <c r="C986" t="str">
        <v>Darjeeling</v>
      </c>
      <c r="D986" s="5">
        <v>423</v>
      </c>
      <c r="E986" t="str">
        <v>Iowa</v>
      </c>
      <c r="K986" s="8">
        <v>513</v>
      </c>
      <c r="L986" s="11" t="s">
        <v>33</v>
      </c>
      <c r="M986" s="13">
        <v>221</v>
      </c>
      <c r="N986" s="11" t="s">
        <v>156</v>
      </c>
    </row>
    <row r="987" spans="2:14" x14ac:dyDescent="0.35">
      <c r="B987">
        <v>319</v>
      </c>
      <c r="C987" t="str">
        <v>Earl Grey</v>
      </c>
      <c r="D987" s="5">
        <v>545</v>
      </c>
      <c r="E987" t="str">
        <v>Iowa</v>
      </c>
      <c r="K987" s="9">
        <v>740</v>
      </c>
      <c r="L987" s="12" t="s">
        <v>70</v>
      </c>
      <c r="M987" s="14">
        <v>320</v>
      </c>
      <c r="N987" s="12" t="s">
        <v>156</v>
      </c>
    </row>
    <row r="988" spans="2:14" x14ac:dyDescent="0.35">
      <c r="B988">
        <v>513</v>
      </c>
      <c r="C988" t="str">
        <v>Darjeeling</v>
      </c>
      <c r="D988" s="5">
        <v>221</v>
      </c>
      <c r="E988" t="str">
        <v>Ohio</v>
      </c>
      <c r="K988" s="8">
        <v>719</v>
      </c>
      <c r="L988" s="11" t="s">
        <v>37</v>
      </c>
      <c r="M988" s="13">
        <v>185</v>
      </c>
      <c r="N988" s="11" t="s">
        <v>26</v>
      </c>
    </row>
    <row r="989" spans="2:14" x14ac:dyDescent="0.35">
      <c r="B989">
        <v>740</v>
      </c>
      <c r="C989" t="str">
        <v>Earl Grey</v>
      </c>
      <c r="D989" s="5">
        <v>320</v>
      </c>
      <c r="E989" t="str">
        <v>Ohio</v>
      </c>
      <c r="K989" s="9">
        <v>641</v>
      </c>
      <c r="L989" s="12" t="s">
        <v>33</v>
      </c>
      <c r="M989" s="14">
        <v>501</v>
      </c>
      <c r="N989" s="12" t="s">
        <v>43</v>
      </c>
    </row>
    <row r="990" spans="2:14" x14ac:dyDescent="0.35">
      <c r="B990">
        <v>719</v>
      </c>
      <c r="C990" t="str">
        <v>Green Tea</v>
      </c>
      <c r="D990" s="5">
        <v>185</v>
      </c>
      <c r="E990" t="str">
        <v>Colorado</v>
      </c>
      <c r="K990" s="8">
        <v>641</v>
      </c>
      <c r="L990" s="11" t="s">
        <v>70</v>
      </c>
      <c r="M990" s="13">
        <v>654</v>
      </c>
      <c r="N990" s="11" t="s">
        <v>43</v>
      </c>
    </row>
    <row r="991" spans="2:14" x14ac:dyDescent="0.35">
      <c r="B991">
        <v>641</v>
      </c>
      <c r="C991" t="str">
        <v>Darjeeling</v>
      </c>
      <c r="D991" s="5">
        <v>501</v>
      </c>
      <c r="E991" t="str">
        <v>Iowa</v>
      </c>
      <c r="K991" s="9">
        <v>573</v>
      </c>
      <c r="L991" s="12" t="s">
        <v>70</v>
      </c>
      <c r="M991" s="14">
        <v>45</v>
      </c>
      <c r="N991" s="12" t="s">
        <v>62</v>
      </c>
    </row>
    <row r="992" spans="2:14" x14ac:dyDescent="0.35">
      <c r="B992">
        <v>641</v>
      </c>
      <c r="C992" t="str">
        <v>Earl Grey</v>
      </c>
      <c r="D992" s="5">
        <v>654</v>
      </c>
      <c r="E992" t="str">
        <v>Iowa</v>
      </c>
      <c r="K992" s="8">
        <v>419</v>
      </c>
      <c r="L992" s="11" t="s">
        <v>33</v>
      </c>
      <c r="M992" s="13">
        <v>218</v>
      </c>
      <c r="N992" s="11" t="s">
        <v>156</v>
      </c>
    </row>
    <row r="993" spans="2:14" x14ac:dyDescent="0.35">
      <c r="B993">
        <v>573</v>
      </c>
      <c r="C993" t="str">
        <v>Earl Grey</v>
      </c>
      <c r="D993" s="5">
        <v>45</v>
      </c>
      <c r="E993" t="str">
        <v>Missouri</v>
      </c>
      <c r="K993" s="9">
        <v>419</v>
      </c>
      <c r="L993" s="12" t="s">
        <v>70</v>
      </c>
      <c r="M993" s="14">
        <v>232</v>
      </c>
      <c r="N993" s="12" t="s">
        <v>156</v>
      </c>
    </row>
    <row r="994" spans="2:14" x14ac:dyDescent="0.35">
      <c r="B994">
        <v>419</v>
      </c>
      <c r="C994" t="str">
        <v>Darjeeling</v>
      </c>
      <c r="D994" s="5">
        <v>218</v>
      </c>
      <c r="E994" t="str">
        <v>Ohio</v>
      </c>
      <c r="K994" s="8">
        <v>970</v>
      </c>
      <c r="L994" s="11" t="s">
        <v>37</v>
      </c>
      <c r="M994" s="13">
        <v>218</v>
      </c>
      <c r="N994" s="11" t="s">
        <v>26</v>
      </c>
    </row>
    <row r="995" spans="2:14" x14ac:dyDescent="0.35">
      <c r="B995">
        <v>419</v>
      </c>
      <c r="C995" t="str">
        <v>Earl Grey</v>
      </c>
      <c r="D995" s="5">
        <v>232</v>
      </c>
      <c r="E995" t="str">
        <v>Ohio</v>
      </c>
      <c r="K995" s="9">
        <v>515</v>
      </c>
      <c r="L995" s="12" t="s">
        <v>33</v>
      </c>
      <c r="M995" s="14">
        <v>509</v>
      </c>
      <c r="N995" s="12" t="s">
        <v>43</v>
      </c>
    </row>
    <row r="996" spans="2:14" x14ac:dyDescent="0.35">
      <c r="B996">
        <v>970</v>
      </c>
      <c r="C996" t="str">
        <v>Green Tea</v>
      </c>
      <c r="D996" s="5">
        <v>218</v>
      </c>
      <c r="E996" t="str">
        <v>Colorado</v>
      </c>
      <c r="K996" s="8">
        <v>515</v>
      </c>
      <c r="L996" s="11" t="s">
        <v>70</v>
      </c>
      <c r="M996" s="13">
        <v>604</v>
      </c>
      <c r="N996" s="11" t="s">
        <v>43</v>
      </c>
    </row>
    <row r="997" spans="2:14" x14ac:dyDescent="0.35">
      <c r="B997">
        <v>515</v>
      </c>
      <c r="C997" t="str">
        <v>Darjeeling</v>
      </c>
      <c r="D997" s="5">
        <v>509</v>
      </c>
      <c r="E997" t="str">
        <v>Iowa</v>
      </c>
      <c r="K997" s="9">
        <v>573</v>
      </c>
      <c r="L997" s="12" t="s">
        <v>70</v>
      </c>
      <c r="M997" s="14">
        <v>60</v>
      </c>
      <c r="N997" s="12" t="s">
        <v>62</v>
      </c>
    </row>
    <row r="998" spans="2:14" x14ac:dyDescent="0.35">
      <c r="B998">
        <v>515</v>
      </c>
      <c r="C998" t="str">
        <v>Earl Grey</v>
      </c>
      <c r="D998" s="5">
        <v>604</v>
      </c>
      <c r="E998" t="str">
        <v>Iowa</v>
      </c>
      <c r="K998" s="8">
        <v>614</v>
      </c>
      <c r="L998" s="11" t="s">
        <v>33</v>
      </c>
      <c r="M998" s="13">
        <v>210</v>
      </c>
      <c r="N998" s="11" t="s">
        <v>156</v>
      </c>
    </row>
    <row r="999" spans="2:14" x14ac:dyDescent="0.35">
      <c r="B999">
        <v>573</v>
      </c>
      <c r="C999" t="str">
        <v>Earl Grey</v>
      </c>
      <c r="D999" s="5">
        <v>60</v>
      </c>
      <c r="E999" t="str">
        <v>Missouri</v>
      </c>
      <c r="K999" s="9">
        <v>309</v>
      </c>
      <c r="L999" s="12" t="s">
        <v>70</v>
      </c>
      <c r="M999" s="14">
        <v>201</v>
      </c>
      <c r="N999" s="12" t="s">
        <v>81</v>
      </c>
    </row>
    <row r="1000" spans="2:14" x14ac:dyDescent="0.35">
      <c r="B1000">
        <v>614</v>
      </c>
      <c r="C1000" t="str">
        <v>Darjeeling</v>
      </c>
      <c r="D1000" s="5">
        <v>210</v>
      </c>
      <c r="E1000" t="str">
        <v>Ohio</v>
      </c>
      <c r="K1000" s="8">
        <v>740</v>
      </c>
      <c r="L1000" s="11" t="s">
        <v>70</v>
      </c>
      <c r="M1000" s="13">
        <v>261</v>
      </c>
      <c r="N1000" s="11" t="s">
        <v>156</v>
      </c>
    </row>
    <row r="1001" spans="2:14" x14ac:dyDescent="0.35">
      <c r="B1001">
        <v>309</v>
      </c>
      <c r="C1001" t="str">
        <v>Earl Grey</v>
      </c>
      <c r="D1001" s="5">
        <v>201</v>
      </c>
      <c r="E1001" t="str">
        <v>Illinois</v>
      </c>
      <c r="K1001" s="9">
        <v>970</v>
      </c>
      <c r="L1001" s="12" t="s">
        <v>37</v>
      </c>
      <c r="M1001" s="14">
        <v>213</v>
      </c>
      <c r="N1001" s="12" t="s">
        <v>26</v>
      </c>
    </row>
    <row r="1002" spans="2:14" x14ac:dyDescent="0.35">
      <c r="B1002">
        <v>740</v>
      </c>
      <c r="C1002" t="str">
        <v>Earl Grey</v>
      </c>
      <c r="D1002" s="5">
        <v>261</v>
      </c>
      <c r="E1002" t="str">
        <v>Ohio</v>
      </c>
      <c r="K1002" s="8">
        <v>563</v>
      </c>
      <c r="L1002" s="11" t="s">
        <v>33</v>
      </c>
      <c r="M1002" s="13">
        <v>451</v>
      </c>
      <c r="N1002" s="11" t="s">
        <v>43</v>
      </c>
    </row>
    <row r="1003" spans="2:14" x14ac:dyDescent="0.35">
      <c r="B1003">
        <v>970</v>
      </c>
      <c r="C1003" t="str">
        <v>Green Tea</v>
      </c>
      <c r="D1003" s="5">
        <v>213</v>
      </c>
      <c r="E1003" t="str">
        <v>Colorado</v>
      </c>
      <c r="K1003" s="9">
        <v>641</v>
      </c>
      <c r="L1003" s="12" t="s">
        <v>70</v>
      </c>
      <c r="M1003" s="14">
        <v>581</v>
      </c>
      <c r="N1003" s="12" t="s">
        <v>43</v>
      </c>
    </row>
    <row r="1004" spans="2:14" x14ac:dyDescent="0.35">
      <c r="B1004">
        <v>563</v>
      </c>
      <c r="C1004" t="str">
        <v>Darjeeling</v>
      </c>
      <c r="D1004" s="5">
        <v>451</v>
      </c>
      <c r="E1004" t="str">
        <v>Iowa</v>
      </c>
      <c r="K1004" s="8">
        <v>513</v>
      </c>
      <c r="L1004" s="11" t="s">
        <v>33</v>
      </c>
      <c r="M1004" s="13">
        <v>236</v>
      </c>
      <c r="N1004" s="11" t="s">
        <v>156</v>
      </c>
    </row>
    <row r="1005" spans="2:14" x14ac:dyDescent="0.35">
      <c r="B1005">
        <v>641</v>
      </c>
      <c r="C1005" t="str">
        <v>Earl Grey</v>
      </c>
      <c r="D1005" s="5">
        <v>581</v>
      </c>
      <c r="E1005" t="str">
        <v>Iowa</v>
      </c>
      <c r="K1005" s="9">
        <v>513</v>
      </c>
      <c r="L1005" s="12" t="s">
        <v>70</v>
      </c>
      <c r="M1005" s="14">
        <v>341</v>
      </c>
      <c r="N1005" s="12" t="s">
        <v>156</v>
      </c>
    </row>
    <row r="1006" spans="2:14" x14ac:dyDescent="0.35">
      <c r="B1006">
        <v>513</v>
      </c>
      <c r="C1006" t="str">
        <v>Darjeeling</v>
      </c>
      <c r="D1006" s="5">
        <v>236</v>
      </c>
      <c r="E1006" t="str">
        <v>Ohio</v>
      </c>
      <c r="K1006" s="8">
        <v>719</v>
      </c>
      <c r="L1006" s="11" t="s">
        <v>37</v>
      </c>
      <c r="M1006" s="13">
        <v>197</v>
      </c>
      <c r="N1006" s="11" t="s">
        <v>26</v>
      </c>
    </row>
    <row r="1007" spans="2:14" x14ac:dyDescent="0.35">
      <c r="B1007">
        <v>513</v>
      </c>
      <c r="C1007" t="str">
        <v>Earl Grey</v>
      </c>
      <c r="D1007" s="5">
        <v>341</v>
      </c>
      <c r="E1007" t="str">
        <v>Ohio</v>
      </c>
      <c r="K1007" s="9">
        <v>641</v>
      </c>
      <c r="L1007" s="12" t="s">
        <v>33</v>
      </c>
      <c r="M1007" s="14">
        <v>534</v>
      </c>
      <c r="N1007" s="12" t="s">
        <v>43</v>
      </c>
    </row>
    <row r="1008" spans="2:14" x14ac:dyDescent="0.35">
      <c r="B1008">
        <v>719</v>
      </c>
      <c r="C1008" t="str">
        <v>Green Tea</v>
      </c>
      <c r="D1008" s="5">
        <v>197</v>
      </c>
      <c r="E1008" t="str">
        <v>Colorado</v>
      </c>
      <c r="K1008" s="8">
        <v>563</v>
      </c>
      <c r="L1008" s="11" t="s">
        <v>70</v>
      </c>
      <c r="M1008" s="13">
        <v>697</v>
      </c>
      <c r="N1008" s="11" t="s">
        <v>43</v>
      </c>
    </row>
    <row r="1009" spans="2:14" x14ac:dyDescent="0.35">
      <c r="B1009">
        <v>641</v>
      </c>
      <c r="C1009" t="str">
        <v>Darjeeling</v>
      </c>
      <c r="D1009" s="5">
        <v>534</v>
      </c>
      <c r="E1009" t="str">
        <v>Iowa</v>
      </c>
      <c r="K1009" s="9">
        <v>816</v>
      </c>
      <c r="L1009" s="12" t="s">
        <v>70</v>
      </c>
      <c r="M1009" s="14">
        <v>48</v>
      </c>
      <c r="N1009" s="12" t="s">
        <v>62</v>
      </c>
    </row>
    <row r="1010" spans="2:14" x14ac:dyDescent="0.35">
      <c r="B1010">
        <v>563</v>
      </c>
      <c r="C1010" t="str">
        <v>Earl Grey</v>
      </c>
      <c r="D1010" s="5">
        <v>697</v>
      </c>
      <c r="E1010" t="str">
        <v>Iowa</v>
      </c>
      <c r="K1010" s="8">
        <v>562</v>
      </c>
      <c r="L1010" s="11" t="s">
        <v>33</v>
      </c>
      <c r="M1010" s="13">
        <v>302</v>
      </c>
      <c r="N1010" s="11" t="s">
        <v>38</v>
      </c>
    </row>
    <row r="1011" spans="2:14" x14ac:dyDescent="0.35">
      <c r="B1011">
        <v>816</v>
      </c>
      <c r="C1011" t="str">
        <v>Earl Grey</v>
      </c>
      <c r="D1011" s="5">
        <v>48</v>
      </c>
      <c r="E1011" t="str">
        <v>Missouri</v>
      </c>
      <c r="K1011" s="9">
        <v>702</v>
      </c>
      <c r="L1011" s="12" t="s">
        <v>33</v>
      </c>
      <c r="M1011" s="14">
        <v>598</v>
      </c>
      <c r="N1011" s="12" t="s">
        <v>48</v>
      </c>
    </row>
    <row r="1012" spans="2:14" x14ac:dyDescent="0.35">
      <c r="B1012">
        <v>562</v>
      </c>
      <c r="C1012" t="str">
        <v>Darjeeling</v>
      </c>
      <c r="D1012" s="5">
        <v>302</v>
      </c>
      <c r="E1012" t="str">
        <v>California</v>
      </c>
      <c r="K1012" s="8">
        <v>541</v>
      </c>
      <c r="L1012" s="11" t="s">
        <v>33</v>
      </c>
      <c r="M1012" s="13">
        <v>53</v>
      </c>
      <c r="N1012" s="11" t="s">
        <v>59</v>
      </c>
    </row>
    <row r="1013" spans="2:14" x14ac:dyDescent="0.35">
      <c r="B1013">
        <v>702</v>
      </c>
      <c r="C1013" t="str">
        <v>Darjeeling</v>
      </c>
      <c r="D1013" s="5">
        <v>598</v>
      </c>
      <c r="E1013" t="str">
        <v>Nevada</v>
      </c>
      <c r="K1013" s="9">
        <v>775</v>
      </c>
      <c r="L1013" s="12" t="s">
        <v>70</v>
      </c>
      <c r="M1013" s="14">
        <v>478</v>
      </c>
      <c r="N1013" s="12" t="s">
        <v>48</v>
      </c>
    </row>
    <row r="1014" spans="2:14" x14ac:dyDescent="0.35">
      <c r="B1014">
        <v>541</v>
      </c>
      <c r="C1014" t="str">
        <v>Darjeeling</v>
      </c>
      <c r="D1014" s="5">
        <v>53</v>
      </c>
      <c r="E1014" t="str">
        <v>Oregon</v>
      </c>
      <c r="K1014" s="8">
        <v>702</v>
      </c>
      <c r="L1014" s="11" t="s">
        <v>37</v>
      </c>
      <c r="M1014" s="13">
        <v>21</v>
      </c>
      <c r="N1014" s="11" t="s">
        <v>48</v>
      </c>
    </row>
    <row r="1015" spans="2:14" x14ac:dyDescent="0.35">
      <c r="B1015">
        <v>775</v>
      </c>
      <c r="C1015" t="str">
        <v>Earl Grey</v>
      </c>
      <c r="D1015" s="5">
        <v>478</v>
      </c>
      <c r="E1015" t="str">
        <v>Nevada</v>
      </c>
      <c r="K1015" s="9">
        <v>435</v>
      </c>
      <c r="L1015" s="12" t="s">
        <v>37</v>
      </c>
      <c r="M1015" s="14">
        <v>56</v>
      </c>
      <c r="N1015" s="12" t="s">
        <v>49</v>
      </c>
    </row>
    <row r="1016" spans="2:14" x14ac:dyDescent="0.35">
      <c r="B1016">
        <v>702</v>
      </c>
      <c r="C1016" t="str">
        <v>Green Tea</v>
      </c>
      <c r="D1016" s="5">
        <v>21</v>
      </c>
      <c r="E1016" t="str">
        <v>Nevada</v>
      </c>
      <c r="K1016" s="8">
        <v>213</v>
      </c>
      <c r="L1016" s="11" t="s">
        <v>33</v>
      </c>
      <c r="M1016" s="13">
        <v>290</v>
      </c>
      <c r="N1016" s="11" t="s">
        <v>38</v>
      </c>
    </row>
    <row r="1017" spans="2:14" x14ac:dyDescent="0.35">
      <c r="B1017">
        <v>435</v>
      </c>
      <c r="C1017" t="str">
        <v>Green Tea</v>
      </c>
      <c r="D1017" s="5">
        <v>56</v>
      </c>
      <c r="E1017" t="str">
        <v>Utah</v>
      </c>
      <c r="K1017" s="9">
        <v>702</v>
      </c>
      <c r="L1017" s="12" t="s">
        <v>33</v>
      </c>
      <c r="M1017" s="14">
        <v>532</v>
      </c>
      <c r="N1017" s="12" t="s">
        <v>48</v>
      </c>
    </row>
    <row r="1018" spans="2:14" x14ac:dyDescent="0.35">
      <c r="B1018">
        <v>213</v>
      </c>
      <c r="C1018" t="str">
        <v>Darjeeling</v>
      </c>
      <c r="D1018" s="5">
        <v>290</v>
      </c>
      <c r="E1018" t="str">
        <v>California</v>
      </c>
      <c r="K1018" s="8">
        <v>702</v>
      </c>
      <c r="L1018" s="11" t="s">
        <v>70</v>
      </c>
      <c r="M1018" s="13">
        <v>423</v>
      </c>
      <c r="N1018" s="11" t="s">
        <v>48</v>
      </c>
    </row>
    <row r="1019" spans="2:14" x14ac:dyDescent="0.35">
      <c r="B1019">
        <v>702</v>
      </c>
      <c r="C1019" t="str">
        <v>Darjeeling</v>
      </c>
      <c r="D1019" s="5">
        <v>532</v>
      </c>
      <c r="E1019" t="str">
        <v>Nevada</v>
      </c>
      <c r="K1019" s="9">
        <v>971</v>
      </c>
      <c r="L1019" s="12" t="s">
        <v>70</v>
      </c>
      <c r="M1019" s="14">
        <v>197</v>
      </c>
      <c r="N1019" s="12" t="s">
        <v>59</v>
      </c>
    </row>
    <row r="1020" spans="2:14" x14ac:dyDescent="0.35">
      <c r="B1020">
        <v>702</v>
      </c>
      <c r="C1020" t="str">
        <v>Earl Grey</v>
      </c>
      <c r="D1020" s="5">
        <v>423</v>
      </c>
      <c r="E1020" t="str">
        <v>Nevada</v>
      </c>
      <c r="K1020" s="8">
        <v>702</v>
      </c>
      <c r="L1020" s="11" t="s">
        <v>37</v>
      </c>
      <c r="M1020" s="13">
        <v>32</v>
      </c>
      <c r="N1020" s="11" t="s">
        <v>48</v>
      </c>
    </row>
    <row r="1021" spans="2:14" x14ac:dyDescent="0.35">
      <c r="B1021">
        <v>971</v>
      </c>
      <c r="C1021" t="str">
        <v>Earl Grey</v>
      </c>
      <c r="D1021" s="5">
        <v>197</v>
      </c>
      <c r="E1021" t="str">
        <v>Oregon</v>
      </c>
      <c r="K1021" s="9">
        <v>971</v>
      </c>
      <c r="L1021" s="12" t="s">
        <v>37</v>
      </c>
      <c r="M1021" s="14">
        <v>245</v>
      </c>
      <c r="N1021" s="12" t="s">
        <v>59</v>
      </c>
    </row>
    <row r="1022" spans="2:14" x14ac:dyDescent="0.35">
      <c r="B1022">
        <v>702</v>
      </c>
      <c r="C1022" t="str">
        <v>Green Tea</v>
      </c>
      <c r="D1022" s="5">
        <v>32</v>
      </c>
      <c r="E1022" t="str">
        <v>Nevada</v>
      </c>
      <c r="K1022" s="8">
        <v>916</v>
      </c>
      <c r="L1022" s="11" t="s">
        <v>33</v>
      </c>
      <c r="M1022" s="13">
        <v>302</v>
      </c>
      <c r="N1022" s="11" t="s">
        <v>38</v>
      </c>
    </row>
    <row r="1023" spans="2:14" x14ac:dyDescent="0.35">
      <c r="B1023">
        <v>971</v>
      </c>
      <c r="C1023" t="str">
        <v>Green Tea</v>
      </c>
      <c r="D1023" s="5">
        <v>245</v>
      </c>
      <c r="E1023" t="str">
        <v>Oregon</v>
      </c>
      <c r="K1023" s="9">
        <v>702</v>
      </c>
      <c r="L1023" s="12" t="s">
        <v>33</v>
      </c>
      <c r="M1023" s="14">
        <v>576</v>
      </c>
      <c r="N1023" s="12" t="s">
        <v>48</v>
      </c>
    </row>
    <row r="1024" spans="2:14" x14ac:dyDescent="0.35">
      <c r="B1024">
        <v>916</v>
      </c>
      <c r="C1024" t="str">
        <v>Darjeeling</v>
      </c>
      <c r="D1024" s="5">
        <v>302</v>
      </c>
      <c r="E1024" t="str">
        <v>California</v>
      </c>
      <c r="K1024" s="8">
        <v>702</v>
      </c>
      <c r="L1024" s="11" t="s">
        <v>70</v>
      </c>
      <c r="M1024" s="13">
        <v>501</v>
      </c>
      <c r="N1024" s="11" t="s">
        <v>48</v>
      </c>
    </row>
    <row r="1025" spans="2:14" x14ac:dyDescent="0.35">
      <c r="B1025">
        <v>702</v>
      </c>
      <c r="C1025" t="str">
        <v>Darjeeling</v>
      </c>
      <c r="D1025" s="5">
        <v>576</v>
      </c>
      <c r="E1025" t="str">
        <v>Nevada</v>
      </c>
      <c r="K1025" s="9">
        <v>971</v>
      </c>
      <c r="L1025" s="12" t="s">
        <v>70</v>
      </c>
      <c r="M1025" s="14">
        <v>221</v>
      </c>
      <c r="N1025" s="12" t="s">
        <v>59</v>
      </c>
    </row>
    <row r="1026" spans="2:14" x14ac:dyDescent="0.35">
      <c r="B1026">
        <v>702</v>
      </c>
      <c r="C1026" t="str">
        <v>Earl Grey</v>
      </c>
      <c r="D1026" s="5">
        <v>501</v>
      </c>
      <c r="E1026" t="str">
        <v>Nevada</v>
      </c>
      <c r="K1026" s="8">
        <v>775</v>
      </c>
      <c r="L1026" s="11" t="s">
        <v>37</v>
      </c>
      <c r="M1026" s="13">
        <v>31</v>
      </c>
      <c r="N1026" s="11" t="s">
        <v>48</v>
      </c>
    </row>
    <row r="1027" spans="2:14" x14ac:dyDescent="0.35">
      <c r="B1027">
        <v>971</v>
      </c>
      <c r="C1027" t="str">
        <v>Earl Grey</v>
      </c>
      <c r="D1027" s="5">
        <v>221</v>
      </c>
      <c r="E1027" t="str">
        <v>Oregon</v>
      </c>
      <c r="K1027" s="9">
        <v>503</v>
      </c>
      <c r="L1027" s="12" t="s">
        <v>37</v>
      </c>
      <c r="M1027" s="14">
        <v>320</v>
      </c>
      <c r="N1027" s="12" t="s">
        <v>59</v>
      </c>
    </row>
    <row r="1028" spans="2:14" x14ac:dyDescent="0.35">
      <c r="B1028">
        <v>775</v>
      </c>
      <c r="C1028" t="str">
        <v>Green Tea</v>
      </c>
      <c r="D1028" s="5">
        <v>31</v>
      </c>
      <c r="E1028" t="str">
        <v>Nevada</v>
      </c>
      <c r="K1028" s="8">
        <v>435</v>
      </c>
      <c r="L1028" s="11" t="s">
        <v>37</v>
      </c>
      <c r="M1028" s="13">
        <v>45</v>
      </c>
      <c r="N1028" s="11" t="s">
        <v>49</v>
      </c>
    </row>
    <row r="1029" spans="2:14" x14ac:dyDescent="0.35">
      <c r="B1029">
        <v>503</v>
      </c>
      <c r="C1029" t="str">
        <v>Green Tea</v>
      </c>
      <c r="D1029" s="5">
        <v>320</v>
      </c>
      <c r="E1029" t="str">
        <v>Oregon</v>
      </c>
      <c r="K1029" s="9">
        <v>831</v>
      </c>
      <c r="L1029" s="12" t="s">
        <v>33</v>
      </c>
      <c r="M1029" s="14">
        <v>322</v>
      </c>
      <c r="N1029" s="12" t="s">
        <v>38</v>
      </c>
    </row>
    <row r="1030" spans="2:14" x14ac:dyDescent="0.35">
      <c r="B1030">
        <v>435</v>
      </c>
      <c r="C1030" t="str">
        <v>Green Tea</v>
      </c>
      <c r="D1030" s="5">
        <v>45</v>
      </c>
      <c r="E1030" t="str">
        <v>Utah</v>
      </c>
      <c r="K1030" s="8">
        <v>775</v>
      </c>
      <c r="L1030" s="11" t="s">
        <v>33</v>
      </c>
      <c r="M1030" s="13">
        <v>637</v>
      </c>
      <c r="N1030" s="11" t="s">
        <v>48</v>
      </c>
    </row>
    <row r="1031" spans="2:14" x14ac:dyDescent="0.35">
      <c r="B1031">
        <v>831</v>
      </c>
      <c r="C1031" t="str">
        <v>Darjeeling</v>
      </c>
      <c r="D1031" s="5">
        <v>322</v>
      </c>
      <c r="E1031" t="str">
        <v>California</v>
      </c>
      <c r="K1031" s="9">
        <v>971</v>
      </c>
      <c r="L1031" s="12" t="s">
        <v>33</v>
      </c>
      <c r="M1031" s="14">
        <v>56</v>
      </c>
      <c r="N1031" s="12" t="s">
        <v>59</v>
      </c>
    </row>
    <row r="1032" spans="2:14" x14ac:dyDescent="0.35">
      <c r="B1032">
        <v>775</v>
      </c>
      <c r="C1032" t="str">
        <v>Darjeeling</v>
      </c>
      <c r="D1032" s="5">
        <v>637</v>
      </c>
      <c r="E1032" t="str">
        <v>Nevada</v>
      </c>
      <c r="K1032" s="8">
        <v>775</v>
      </c>
      <c r="L1032" s="11" t="s">
        <v>70</v>
      </c>
      <c r="M1032" s="13">
        <v>509</v>
      </c>
      <c r="N1032" s="11" t="s">
        <v>48</v>
      </c>
    </row>
    <row r="1033" spans="2:14" x14ac:dyDescent="0.35">
      <c r="B1033">
        <v>971</v>
      </c>
      <c r="C1033" t="str">
        <v>Darjeeling</v>
      </c>
      <c r="D1033" s="5">
        <v>56</v>
      </c>
      <c r="E1033" t="str">
        <v>Oregon</v>
      </c>
      <c r="K1033" s="9">
        <v>702</v>
      </c>
      <c r="L1033" s="12" t="s">
        <v>37</v>
      </c>
      <c r="M1033" s="14">
        <v>22</v>
      </c>
      <c r="N1033" s="12" t="s">
        <v>48</v>
      </c>
    </row>
    <row r="1034" spans="2:14" x14ac:dyDescent="0.35">
      <c r="B1034">
        <v>775</v>
      </c>
      <c r="C1034" t="str">
        <v>Earl Grey</v>
      </c>
      <c r="D1034" s="5">
        <v>509</v>
      </c>
      <c r="E1034" t="str">
        <v>Nevada</v>
      </c>
      <c r="K1034" s="8">
        <v>435</v>
      </c>
      <c r="L1034" s="11" t="s">
        <v>37</v>
      </c>
      <c r="M1034" s="13">
        <v>60</v>
      </c>
      <c r="N1034" s="11" t="s">
        <v>49</v>
      </c>
    </row>
    <row r="1035" spans="2:14" x14ac:dyDescent="0.35">
      <c r="B1035">
        <v>702</v>
      </c>
      <c r="C1035" t="str">
        <v>Green Tea</v>
      </c>
      <c r="D1035" s="5">
        <v>22</v>
      </c>
      <c r="E1035" t="str">
        <v>Nevada</v>
      </c>
      <c r="K1035" s="9">
        <v>805</v>
      </c>
      <c r="L1035" s="12" t="s">
        <v>33</v>
      </c>
      <c r="M1035" s="14">
        <v>309</v>
      </c>
      <c r="N1035" s="12" t="s">
        <v>38</v>
      </c>
    </row>
    <row r="1036" spans="2:14" x14ac:dyDescent="0.35">
      <c r="B1036">
        <v>435</v>
      </c>
      <c r="C1036" t="str">
        <v>Green Tea</v>
      </c>
      <c r="D1036" s="5">
        <v>60</v>
      </c>
      <c r="E1036" t="str">
        <v>Utah</v>
      </c>
      <c r="K1036" s="8">
        <v>775</v>
      </c>
      <c r="L1036" s="11" t="s">
        <v>33</v>
      </c>
      <c r="M1036" s="13">
        <v>567</v>
      </c>
      <c r="N1036" s="11" t="s">
        <v>48</v>
      </c>
    </row>
    <row r="1037" spans="2:14" x14ac:dyDescent="0.35">
      <c r="B1037">
        <v>805</v>
      </c>
      <c r="C1037" t="str">
        <v>Darjeeling</v>
      </c>
      <c r="D1037" s="5">
        <v>309</v>
      </c>
      <c r="E1037" t="str">
        <v>California</v>
      </c>
      <c r="K1037" s="9">
        <v>702</v>
      </c>
      <c r="L1037" s="12" t="s">
        <v>70</v>
      </c>
      <c r="M1037" s="14">
        <v>451</v>
      </c>
      <c r="N1037" s="12" t="s">
        <v>48</v>
      </c>
    </row>
    <row r="1038" spans="2:14" x14ac:dyDescent="0.35">
      <c r="B1038">
        <v>775</v>
      </c>
      <c r="C1038" t="str">
        <v>Darjeeling</v>
      </c>
      <c r="D1038" s="5">
        <v>567</v>
      </c>
      <c r="E1038" t="str">
        <v>Nevada</v>
      </c>
      <c r="K1038" s="8">
        <v>503</v>
      </c>
      <c r="L1038" s="11" t="s">
        <v>70</v>
      </c>
      <c r="M1038" s="13">
        <v>210</v>
      </c>
      <c r="N1038" s="11" t="s">
        <v>59</v>
      </c>
    </row>
    <row r="1039" spans="2:14" x14ac:dyDescent="0.35">
      <c r="B1039">
        <v>702</v>
      </c>
      <c r="C1039" t="str">
        <v>Earl Grey</v>
      </c>
      <c r="D1039" s="5">
        <v>451</v>
      </c>
      <c r="E1039" t="str">
        <v>Nevada</v>
      </c>
      <c r="K1039" s="9">
        <v>775</v>
      </c>
      <c r="L1039" s="12" t="s">
        <v>37</v>
      </c>
      <c r="M1039" s="14">
        <v>34</v>
      </c>
      <c r="N1039" s="12" t="s">
        <v>48</v>
      </c>
    </row>
    <row r="1040" spans="2:14" x14ac:dyDescent="0.35">
      <c r="B1040">
        <v>503</v>
      </c>
      <c r="C1040" t="str">
        <v>Earl Grey</v>
      </c>
      <c r="D1040" s="5">
        <v>210</v>
      </c>
      <c r="E1040" t="str">
        <v>Oregon</v>
      </c>
      <c r="K1040" s="8">
        <v>971</v>
      </c>
      <c r="L1040" s="11" t="s">
        <v>37</v>
      </c>
      <c r="M1040" s="13">
        <v>261</v>
      </c>
      <c r="N1040" s="11" t="s">
        <v>59</v>
      </c>
    </row>
    <row r="1041" spans="2:14" x14ac:dyDescent="0.35">
      <c r="B1041">
        <v>775</v>
      </c>
      <c r="C1041" t="str">
        <v>Green Tea</v>
      </c>
      <c r="D1041" s="5">
        <v>34</v>
      </c>
      <c r="E1041" t="str">
        <v>Nevada</v>
      </c>
      <c r="K1041" s="9">
        <v>323</v>
      </c>
      <c r="L1041" s="12" t="s">
        <v>33</v>
      </c>
      <c r="M1041" s="14">
        <v>322</v>
      </c>
      <c r="N1041" s="12" t="s">
        <v>38</v>
      </c>
    </row>
    <row r="1042" spans="2:14" x14ac:dyDescent="0.35">
      <c r="B1042">
        <v>971</v>
      </c>
      <c r="C1042" t="str">
        <v>Green Tea</v>
      </c>
      <c r="D1042" s="5">
        <v>261</v>
      </c>
      <c r="E1042" t="str">
        <v>Oregon</v>
      </c>
      <c r="K1042" s="8">
        <v>775</v>
      </c>
      <c r="L1042" s="11" t="s">
        <v>33</v>
      </c>
      <c r="M1042" s="13">
        <v>614</v>
      </c>
      <c r="N1042" s="11" t="s">
        <v>48</v>
      </c>
    </row>
    <row r="1043" spans="2:14" x14ac:dyDescent="0.35">
      <c r="B1043">
        <v>323</v>
      </c>
      <c r="C1043" t="str">
        <v>Darjeeling</v>
      </c>
      <c r="D1043" s="5">
        <v>322</v>
      </c>
      <c r="E1043" t="str">
        <v>California</v>
      </c>
      <c r="K1043" s="9">
        <v>775</v>
      </c>
      <c r="L1043" s="12" t="s">
        <v>70</v>
      </c>
      <c r="M1043" s="14">
        <v>534</v>
      </c>
      <c r="N1043" s="12" t="s">
        <v>48</v>
      </c>
    </row>
    <row r="1044" spans="2:14" x14ac:dyDescent="0.35">
      <c r="B1044">
        <v>775</v>
      </c>
      <c r="C1044" t="str">
        <v>Darjeeling</v>
      </c>
      <c r="D1044" s="5">
        <v>614</v>
      </c>
      <c r="E1044" t="str">
        <v>Nevada</v>
      </c>
      <c r="K1044" s="8">
        <v>971</v>
      </c>
      <c r="L1044" s="11" t="s">
        <v>70</v>
      </c>
      <c r="M1044" s="13">
        <v>236</v>
      </c>
      <c r="N1044" s="11" t="s">
        <v>59</v>
      </c>
    </row>
    <row r="1045" spans="2:14" x14ac:dyDescent="0.35">
      <c r="B1045">
        <v>775</v>
      </c>
      <c r="C1045" t="str">
        <v>Earl Grey</v>
      </c>
      <c r="D1045" s="5">
        <v>534</v>
      </c>
      <c r="E1045" t="str">
        <v>Nevada</v>
      </c>
      <c r="K1045" s="9">
        <v>775</v>
      </c>
      <c r="L1045" s="12" t="s">
        <v>37</v>
      </c>
      <c r="M1045" s="14">
        <v>33</v>
      </c>
      <c r="N1045" s="12" t="s">
        <v>48</v>
      </c>
    </row>
    <row r="1046" spans="2:14" x14ac:dyDescent="0.35">
      <c r="B1046">
        <v>971</v>
      </c>
      <c r="C1046" t="str">
        <v>Earl Grey</v>
      </c>
      <c r="D1046" s="5">
        <v>236</v>
      </c>
      <c r="E1046" t="str">
        <v>Oregon</v>
      </c>
      <c r="K1046" s="8">
        <v>503</v>
      </c>
      <c r="L1046" s="11" t="s">
        <v>37</v>
      </c>
      <c r="M1046" s="13">
        <v>341</v>
      </c>
      <c r="N1046" s="11" t="s">
        <v>59</v>
      </c>
    </row>
    <row r="1047" spans="2:14" x14ac:dyDescent="0.35">
      <c r="B1047">
        <v>775</v>
      </c>
      <c r="C1047" t="str">
        <v>Green Tea</v>
      </c>
      <c r="D1047" s="5">
        <v>33</v>
      </c>
      <c r="E1047" t="str">
        <v>Nevada</v>
      </c>
      <c r="K1047" s="9">
        <v>435</v>
      </c>
      <c r="L1047" s="12" t="s">
        <v>37</v>
      </c>
      <c r="M1047" s="14">
        <v>48</v>
      </c>
      <c r="N1047" s="12" t="s">
        <v>49</v>
      </c>
    </row>
    <row r="1048" spans="2:14" x14ac:dyDescent="0.35">
      <c r="B1048">
        <v>503</v>
      </c>
      <c r="C1048" t="str">
        <v>Green Tea</v>
      </c>
      <c r="D1048" s="5">
        <v>341</v>
      </c>
      <c r="E1048" t="str">
        <v>Oregon</v>
      </c>
    </row>
    <row r="1049" spans="2:14" x14ac:dyDescent="0.35">
      <c r="B1049">
        <v>435</v>
      </c>
      <c r="C1049" t="str">
        <v>Green Tea</v>
      </c>
      <c r="D1049" s="5">
        <v>48</v>
      </c>
      <c r="E1049" t="str">
        <v>Utah</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1266" r:id="rId4" name="TextBox1">
          <controlPr defaultSize="0" autoLine="0" linkedCell="D2" r:id="rId5">
            <anchor moveWithCells="1">
              <from>
                <xdr:col>1</xdr:col>
                <xdr:colOff>641350</xdr:colOff>
                <xdr:row>0</xdr:row>
                <xdr:rowOff>177800</xdr:rowOff>
              </from>
              <to>
                <xdr:col>5</xdr:col>
                <xdr:colOff>12700</xdr:colOff>
                <xdr:row>2</xdr:row>
                <xdr:rowOff>25400</xdr:rowOff>
              </to>
            </anchor>
          </controlPr>
        </control>
      </mc:Choice>
      <mc:Fallback>
        <control shapeId="11266" r:id="rId4" name="Text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A6E23-62D2-4A14-930A-D69F161DBEC1}">
  <sheetPr codeName="Sheet6">
    <tabColor rgb="FFFFF8EA"/>
  </sheetPr>
  <dimension ref="A3:F18"/>
  <sheetViews>
    <sheetView showGridLines="0" workbookViewId="0">
      <selection activeCell="K19" sqref="K19"/>
    </sheetView>
  </sheetViews>
  <sheetFormatPr defaultRowHeight="14.5" x14ac:dyDescent="0.35"/>
  <cols>
    <col min="1" max="1" width="15.6328125" bestFit="1" customWidth="1"/>
    <col min="2" max="2" width="9.54296875" bestFit="1" customWidth="1"/>
    <col min="3" max="5" width="8.453125" bestFit="1" customWidth="1"/>
    <col min="6" max="6" width="10.7265625" bestFit="1" customWidth="1"/>
  </cols>
  <sheetData>
    <row r="3" spans="1:6" x14ac:dyDescent="0.35">
      <c r="A3" s="24" t="s">
        <v>732</v>
      </c>
      <c r="B3" s="24" t="s">
        <v>746</v>
      </c>
      <c r="C3" s="25"/>
      <c r="D3" s="25"/>
      <c r="E3" s="25"/>
      <c r="F3" s="25"/>
    </row>
    <row r="4" spans="1:6" x14ac:dyDescent="0.35">
      <c r="A4" s="24" t="s">
        <v>745</v>
      </c>
      <c r="B4" s="25" t="s">
        <v>36</v>
      </c>
      <c r="C4" s="25" t="s">
        <v>29</v>
      </c>
      <c r="D4" s="25" t="s">
        <v>31</v>
      </c>
      <c r="E4" s="25" t="s">
        <v>22</v>
      </c>
      <c r="F4" s="25" t="s">
        <v>711</v>
      </c>
    </row>
    <row r="5" spans="1:6" x14ac:dyDescent="0.35">
      <c r="A5" s="15" t="s">
        <v>50</v>
      </c>
      <c r="B5" s="21">
        <v>2307</v>
      </c>
      <c r="C5" s="21" t="s">
        <v>725</v>
      </c>
      <c r="D5" s="21">
        <v>743</v>
      </c>
      <c r="E5" s="21">
        <v>3731</v>
      </c>
      <c r="F5" s="21">
        <v>6781</v>
      </c>
    </row>
    <row r="6" spans="1:6" x14ac:dyDescent="0.35">
      <c r="A6" s="15" t="s">
        <v>55</v>
      </c>
      <c r="B6" s="21">
        <v>4697</v>
      </c>
      <c r="C6" s="21">
        <v>3968</v>
      </c>
      <c r="D6" s="21" t="s">
        <v>725</v>
      </c>
      <c r="E6" s="21" t="s">
        <v>725</v>
      </c>
      <c r="F6" s="21">
        <v>8665</v>
      </c>
    </row>
    <row r="7" spans="1:6" x14ac:dyDescent="0.35">
      <c r="A7" s="15" t="s">
        <v>53</v>
      </c>
      <c r="B7" s="21">
        <v>5168</v>
      </c>
      <c r="C7" s="21">
        <v>3800</v>
      </c>
      <c r="D7" s="21">
        <v>4112</v>
      </c>
      <c r="E7" s="21">
        <v>8636</v>
      </c>
      <c r="F7" s="21">
        <v>21716</v>
      </c>
    </row>
    <row r="8" spans="1:6" x14ac:dyDescent="0.35">
      <c r="A8" s="15" t="s">
        <v>61</v>
      </c>
      <c r="B8" s="21">
        <v>6306</v>
      </c>
      <c r="C8" s="21">
        <v>3290</v>
      </c>
      <c r="D8" s="21">
        <v>328</v>
      </c>
      <c r="E8" s="21">
        <v>9371</v>
      </c>
      <c r="F8" s="21">
        <v>19295</v>
      </c>
    </row>
    <row r="9" spans="1:6" x14ac:dyDescent="0.35">
      <c r="A9" s="15" t="s">
        <v>52</v>
      </c>
      <c r="B9" s="21">
        <v>7082</v>
      </c>
      <c r="C9" s="21">
        <v>5832</v>
      </c>
      <c r="D9" s="21">
        <v>10958</v>
      </c>
      <c r="E9" s="21">
        <v>6889</v>
      </c>
      <c r="F9" s="21">
        <v>30761</v>
      </c>
    </row>
    <row r="10" spans="1:6" x14ac:dyDescent="0.35">
      <c r="A10" s="15" t="s">
        <v>33</v>
      </c>
      <c r="B10" s="21">
        <v>7324</v>
      </c>
      <c r="C10" s="21" t="s">
        <v>725</v>
      </c>
      <c r="D10" s="21">
        <v>3376</v>
      </c>
      <c r="E10" s="21">
        <v>7058</v>
      </c>
      <c r="F10" s="21">
        <v>17758</v>
      </c>
    </row>
    <row r="11" spans="1:6" x14ac:dyDescent="0.35">
      <c r="A11" s="15" t="s">
        <v>42</v>
      </c>
      <c r="B11" s="21">
        <v>7721</v>
      </c>
      <c r="C11" s="21">
        <v>3445</v>
      </c>
      <c r="D11" s="21">
        <v>1912</v>
      </c>
      <c r="E11" s="21">
        <v>5810</v>
      </c>
      <c r="F11" s="21">
        <v>18888</v>
      </c>
    </row>
    <row r="12" spans="1:6" x14ac:dyDescent="0.35">
      <c r="A12" s="15" t="s">
        <v>46</v>
      </c>
      <c r="B12" s="21">
        <v>4564</v>
      </c>
      <c r="C12" s="21">
        <v>2457</v>
      </c>
      <c r="D12" s="21">
        <v>1617</v>
      </c>
      <c r="E12" s="21">
        <v>6193</v>
      </c>
      <c r="F12" s="21">
        <v>14831</v>
      </c>
    </row>
    <row r="13" spans="1:6" x14ac:dyDescent="0.35">
      <c r="A13" s="15" t="s">
        <v>70</v>
      </c>
      <c r="B13" s="21">
        <v>6341</v>
      </c>
      <c r="C13" s="21" t="s">
        <v>725</v>
      </c>
      <c r="D13" s="21">
        <v>1847</v>
      </c>
      <c r="E13" s="21">
        <v>8358</v>
      </c>
      <c r="F13" s="21">
        <v>16546</v>
      </c>
    </row>
    <row r="14" spans="1:6" x14ac:dyDescent="0.35">
      <c r="A14" s="15" t="s">
        <v>37</v>
      </c>
      <c r="B14" s="21">
        <v>4141</v>
      </c>
      <c r="C14" s="21" t="s">
        <v>725</v>
      </c>
      <c r="D14" s="21">
        <v>2667</v>
      </c>
      <c r="E14" s="21">
        <v>1712</v>
      </c>
      <c r="F14" s="21">
        <v>8520</v>
      </c>
    </row>
    <row r="15" spans="1:6" x14ac:dyDescent="0.35">
      <c r="A15" s="15" t="s">
        <v>25</v>
      </c>
      <c r="B15" s="21">
        <v>8544</v>
      </c>
      <c r="C15" s="21">
        <v>3596</v>
      </c>
      <c r="D15" s="21">
        <v>6876</v>
      </c>
      <c r="E15" s="21">
        <v>5032</v>
      </c>
      <c r="F15" s="21">
        <v>24048</v>
      </c>
    </row>
    <row r="16" spans="1:6" x14ac:dyDescent="0.35">
      <c r="A16" s="15" t="s">
        <v>28</v>
      </c>
      <c r="B16" s="21">
        <v>3223</v>
      </c>
      <c r="C16" s="21" t="s">
        <v>725</v>
      </c>
      <c r="D16" s="21">
        <v>2928</v>
      </c>
      <c r="E16" s="21">
        <v>2191</v>
      </c>
      <c r="F16" s="21">
        <v>8342</v>
      </c>
    </row>
    <row r="17" spans="1:6" x14ac:dyDescent="0.35">
      <c r="A17" s="15" t="s">
        <v>221</v>
      </c>
      <c r="B17" s="21" t="s">
        <v>725</v>
      </c>
      <c r="C17" s="21" t="s">
        <v>725</v>
      </c>
      <c r="D17" s="21">
        <v>6744</v>
      </c>
      <c r="E17" s="21" t="s">
        <v>725</v>
      </c>
      <c r="F17" s="21">
        <v>6744</v>
      </c>
    </row>
    <row r="18" spans="1:6" x14ac:dyDescent="0.35">
      <c r="A18" s="4" t="s">
        <v>711</v>
      </c>
      <c r="B18" s="22">
        <v>67418</v>
      </c>
      <c r="C18" s="22">
        <v>26388</v>
      </c>
      <c r="D18" s="22">
        <v>44108</v>
      </c>
      <c r="E18" s="22">
        <v>64981</v>
      </c>
      <c r="F18" s="22">
        <v>202895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BEE2E-B04F-441C-BB02-2A695DF27C1D}">
  <sheetPr codeName="Sheet7">
    <tabColor rgb="FF9E7676"/>
  </sheetPr>
  <dimension ref="A2:D8"/>
  <sheetViews>
    <sheetView showGridLines="0" zoomScale="85" zoomScaleNormal="85" workbookViewId="0">
      <selection activeCell="A12" sqref="A12"/>
    </sheetView>
  </sheetViews>
  <sheetFormatPr defaultRowHeight="14.5" x14ac:dyDescent="0.35"/>
  <cols>
    <col min="1" max="1" width="15.1796875" bestFit="1" customWidth="1"/>
    <col min="2" max="3" width="14.1796875" bestFit="1" customWidth="1"/>
    <col min="4" max="4" width="10.81640625" bestFit="1" customWidth="1"/>
  </cols>
  <sheetData>
    <row r="2" spans="1:4" x14ac:dyDescent="0.35">
      <c r="A2" s="17" t="s">
        <v>747</v>
      </c>
      <c r="B2" s="17" t="s">
        <v>6</v>
      </c>
      <c r="C2" s="6"/>
      <c r="D2" s="6"/>
    </row>
    <row r="3" spans="1:4" x14ac:dyDescent="0.35">
      <c r="A3" s="17" t="s">
        <v>716</v>
      </c>
      <c r="B3" s="6" t="s">
        <v>21</v>
      </c>
      <c r="C3" s="6" t="s">
        <v>39</v>
      </c>
      <c r="D3" s="6" t="s">
        <v>711</v>
      </c>
    </row>
    <row r="4" spans="1:4" x14ac:dyDescent="0.35">
      <c r="A4" s="6" t="s">
        <v>721</v>
      </c>
      <c r="B4" s="16">
        <v>11407</v>
      </c>
      <c r="C4" s="16">
        <v>6473</v>
      </c>
      <c r="D4" s="16">
        <v>17880</v>
      </c>
    </row>
    <row r="5" spans="1:4" x14ac:dyDescent="0.35">
      <c r="A5" s="6" t="s">
        <v>720</v>
      </c>
      <c r="B5" s="16">
        <v>11911</v>
      </c>
      <c r="C5" s="16">
        <v>5574</v>
      </c>
      <c r="D5" s="16">
        <v>17485</v>
      </c>
    </row>
    <row r="6" spans="1:4" x14ac:dyDescent="0.35">
      <c r="A6" s="6" t="s">
        <v>718</v>
      </c>
      <c r="B6" s="16">
        <v>6825</v>
      </c>
      <c r="C6" s="16">
        <v>9081</v>
      </c>
      <c r="D6" s="16">
        <v>15906</v>
      </c>
    </row>
    <row r="7" spans="1:4" x14ac:dyDescent="0.35">
      <c r="A7" s="6" t="s">
        <v>719</v>
      </c>
      <c r="B7" s="16">
        <v>7665</v>
      </c>
      <c r="C7" s="16">
        <v>5375</v>
      </c>
      <c r="D7" s="16">
        <v>13040</v>
      </c>
    </row>
    <row r="8" spans="1:4" x14ac:dyDescent="0.35">
      <c r="A8" s="6" t="s">
        <v>711</v>
      </c>
      <c r="B8" s="16">
        <v>37808</v>
      </c>
      <c r="C8" s="16">
        <v>26503</v>
      </c>
      <c r="D8" s="16">
        <v>64311</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3F412-3975-414F-B9BB-D28C220BB950}">
  <sheetPr codeName="Sheet8">
    <tabColor rgb="FF815B5B"/>
  </sheetPr>
  <dimension ref="A3:B8"/>
  <sheetViews>
    <sheetView showGridLines="0" workbookViewId="0">
      <selection activeCell="M7" sqref="M7"/>
    </sheetView>
  </sheetViews>
  <sheetFormatPr defaultRowHeight="14.5" x14ac:dyDescent="0.35"/>
  <cols>
    <col min="1" max="1" width="10.7265625" bestFit="1" customWidth="1"/>
    <col min="2" max="2" width="44.6328125" bestFit="1" customWidth="1"/>
  </cols>
  <sheetData>
    <row r="3" spans="1:2" x14ac:dyDescent="0.35">
      <c r="A3" s="17" t="s">
        <v>726</v>
      </c>
      <c r="B3" s="6" t="s">
        <v>722</v>
      </c>
    </row>
    <row r="4" spans="1:2" x14ac:dyDescent="0.35">
      <c r="A4" s="15" t="s">
        <v>22</v>
      </c>
      <c r="B4" s="31">
        <v>-659</v>
      </c>
    </row>
    <row r="5" spans="1:2" x14ac:dyDescent="0.35">
      <c r="A5" s="15" t="s">
        <v>31</v>
      </c>
      <c r="B5" s="19">
        <v>1165</v>
      </c>
    </row>
    <row r="6" spans="1:2" x14ac:dyDescent="0.35">
      <c r="A6" s="15" t="s">
        <v>29</v>
      </c>
      <c r="B6" s="31">
        <v>-244</v>
      </c>
    </row>
    <row r="7" spans="1:2" x14ac:dyDescent="0.35">
      <c r="A7" s="15" t="s">
        <v>36</v>
      </c>
      <c r="B7" s="19">
        <v>149</v>
      </c>
    </row>
    <row r="8" spans="1:2" x14ac:dyDescent="0.35">
      <c r="A8" s="15" t="s">
        <v>711</v>
      </c>
      <c r="B8" s="18">
        <v>411</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2D07-ADEE-4FA8-8921-3DA82E9BAA9A}">
  <sheetPr codeName="Sheet9">
    <tabColor rgb="FF594545"/>
  </sheetPr>
  <dimension ref="A2:B18"/>
  <sheetViews>
    <sheetView showGridLines="0" workbookViewId="0">
      <selection activeCell="B20" sqref="B20"/>
    </sheetView>
  </sheetViews>
  <sheetFormatPr defaultRowHeight="14.5" x14ac:dyDescent="0.35"/>
  <cols>
    <col min="1" max="1" width="15.6328125" bestFit="1" customWidth="1"/>
    <col min="2" max="2" width="11.81640625" bestFit="1" customWidth="1"/>
    <col min="3" max="3" width="15.6328125" bestFit="1" customWidth="1"/>
    <col min="4" max="4" width="11.81640625" bestFit="1" customWidth="1"/>
  </cols>
  <sheetData>
    <row r="2" spans="1:2" ht="14.5" customHeight="1" x14ac:dyDescent="0.35">
      <c r="A2" s="82" t="s">
        <v>727</v>
      </c>
      <c r="B2" s="83"/>
    </row>
    <row r="3" spans="1:2" x14ac:dyDescent="0.35">
      <c r="A3" s="83"/>
      <c r="B3" s="83"/>
    </row>
    <row r="4" spans="1:2" x14ac:dyDescent="0.35">
      <c r="A4" s="17" t="s">
        <v>11</v>
      </c>
      <c r="B4" s="6" t="s">
        <v>713</v>
      </c>
    </row>
    <row r="5" spans="1:2" x14ac:dyDescent="0.35">
      <c r="A5" s="6" t="s">
        <v>52</v>
      </c>
      <c r="B5" s="46">
        <v>0.20108535087310103</v>
      </c>
    </row>
    <row r="6" spans="1:2" x14ac:dyDescent="0.35">
      <c r="A6" s="6" t="s">
        <v>25</v>
      </c>
      <c r="B6" s="20">
        <v>0.1183934319167794</v>
      </c>
    </row>
    <row r="7" spans="1:2" x14ac:dyDescent="0.35">
      <c r="A7" s="6" t="s">
        <v>42</v>
      </c>
      <c r="B7" s="20">
        <v>0.10945250423722225</v>
      </c>
    </row>
    <row r="8" spans="1:2" x14ac:dyDescent="0.35">
      <c r="A8" s="6" t="s">
        <v>61</v>
      </c>
      <c r="B8" s="20">
        <v>0.10893937273561288</v>
      </c>
    </row>
    <row r="9" spans="1:2" x14ac:dyDescent="0.35">
      <c r="A9" s="6" t="s">
        <v>33</v>
      </c>
      <c r="B9" s="20">
        <v>0.10847288955233164</v>
      </c>
    </row>
    <row r="10" spans="1:2" x14ac:dyDescent="0.35">
      <c r="A10" s="6" t="s">
        <v>70</v>
      </c>
      <c r="B10" s="20">
        <v>9.2907900670180843E-2</v>
      </c>
    </row>
    <row r="11" spans="1:2" x14ac:dyDescent="0.35">
      <c r="A11" s="6" t="s">
        <v>53</v>
      </c>
      <c r="B11" s="20">
        <v>7.2880222667972824E-2</v>
      </c>
    </row>
    <row r="12" spans="1:2" x14ac:dyDescent="0.35">
      <c r="A12" s="6" t="s">
        <v>221</v>
      </c>
      <c r="B12" s="20">
        <v>5.3458972804030412E-2</v>
      </c>
    </row>
    <row r="13" spans="1:2" x14ac:dyDescent="0.35">
      <c r="A13" s="6" t="s">
        <v>46</v>
      </c>
      <c r="B13" s="20">
        <v>4.9773755656108594E-2</v>
      </c>
    </row>
    <row r="14" spans="1:2" x14ac:dyDescent="0.35">
      <c r="A14" s="6" t="s">
        <v>55</v>
      </c>
      <c r="B14" s="20">
        <v>4.2232277526395176E-2</v>
      </c>
    </row>
    <row r="15" spans="1:2" x14ac:dyDescent="0.35">
      <c r="A15" s="6" t="s">
        <v>50</v>
      </c>
      <c r="B15" s="20">
        <v>2.102284212654134E-2</v>
      </c>
    </row>
    <row r="16" spans="1:2" x14ac:dyDescent="0.35">
      <c r="A16" s="6" t="s">
        <v>28</v>
      </c>
      <c r="B16" s="20">
        <v>1.9996579123322603E-2</v>
      </c>
    </row>
    <row r="17" spans="1:2" ht="15.5" x14ac:dyDescent="0.35">
      <c r="A17" s="6" t="s">
        <v>37</v>
      </c>
      <c r="B17" s="30">
        <v>1.3839001104010201E-3</v>
      </c>
    </row>
    <row r="18" spans="1:2" x14ac:dyDescent="0.35">
      <c r="A18" s="6" t="s">
        <v>711</v>
      </c>
      <c r="B18" s="20">
        <v>1</v>
      </c>
    </row>
  </sheetData>
  <mergeCells count="1">
    <mergeCell ref="A2:B3"/>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0AE45-2B99-43A7-BAB5-A225687F90F9}">
  <sheetPr codeName="Sheet10">
    <tabColor rgb="FF472D2D"/>
  </sheetPr>
  <dimension ref="A2:D6"/>
  <sheetViews>
    <sheetView showGridLines="0" workbookViewId="0">
      <selection activeCell="P7" sqref="P7"/>
    </sheetView>
  </sheetViews>
  <sheetFormatPr defaultRowHeight="14.5" x14ac:dyDescent="0.35"/>
  <cols>
    <col min="1" max="1" width="24.90625" bestFit="1" customWidth="1"/>
    <col min="2" max="4" width="11.81640625" bestFit="1" customWidth="1"/>
  </cols>
  <sheetData>
    <row r="2" spans="1:4" x14ac:dyDescent="0.35">
      <c r="A2" s="17" t="s">
        <v>714</v>
      </c>
      <c r="B2" s="17" t="s">
        <v>20</v>
      </c>
      <c r="C2" s="6"/>
      <c r="D2" s="6"/>
    </row>
    <row r="3" spans="1:4" x14ac:dyDescent="0.35">
      <c r="A3" s="17" t="s">
        <v>6</v>
      </c>
      <c r="B3" s="6" t="s">
        <v>27</v>
      </c>
      <c r="C3" s="6" t="s">
        <v>35</v>
      </c>
      <c r="D3" s="6" t="s">
        <v>711</v>
      </c>
    </row>
    <row r="4" spans="1:4" x14ac:dyDescent="0.35">
      <c r="A4" s="6" t="s">
        <v>21</v>
      </c>
      <c r="B4" s="18">
        <v>1021.6021505376344</v>
      </c>
      <c r="C4" s="18">
        <v>894.27499999999998</v>
      </c>
      <c r="D4" s="18">
        <v>949.868544600939</v>
      </c>
    </row>
    <row r="5" spans="1:4" x14ac:dyDescent="0.35">
      <c r="A5" s="6" t="s">
        <v>39</v>
      </c>
      <c r="B5" s="18">
        <v>800.83333333333337</v>
      </c>
      <c r="C5" s="18">
        <v>666.7833333333333</v>
      </c>
      <c r="D5" s="18">
        <v>724.95597484276732</v>
      </c>
    </row>
    <row r="6" spans="1:4" x14ac:dyDescent="0.35">
      <c r="A6" s="6" t="s">
        <v>711</v>
      </c>
      <c r="B6" s="18">
        <v>889.71428571428567</v>
      </c>
      <c r="C6" s="18">
        <v>757.78</v>
      </c>
      <c r="D6" s="18">
        <v>815.1751412429378</v>
      </c>
    </row>
  </sheetData>
  <pageMargins left="0.7" right="0.7" top="0.75" bottom="0.75" header="0.3" footer="0.3"/>
  <pageSetup paperSize="9" orientation="portrait"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D1982-8C4D-4677-95E3-B424C833FEBC}">
  <sheetPr codeName="Sheet11">
    <tabColor rgb="FF553939"/>
  </sheetPr>
  <dimension ref="A1"/>
  <sheetViews>
    <sheetView showGridLines="0" workbookViewId="0">
      <selection activeCell="I21" sqref="I21"/>
    </sheetView>
  </sheetViews>
  <sheetFormatPr defaultRowHeight="14.5" x14ac:dyDescent="0.35"/>
  <sheetData/>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C2B48-FFDD-4F0C-BECF-0651786AD117}">
  <sheetPr codeName="Sheet12">
    <tabColor rgb="FF704F4F"/>
  </sheetPr>
  <dimension ref="A3:C24"/>
  <sheetViews>
    <sheetView showGridLines="0" zoomScale="70" zoomScaleNormal="70" workbookViewId="0">
      <selection activeCell="B28" sqref="B28"/>
    </sheetView>
  </sheetViews>
  <sheetFormatPr defaultRowHeight="14.5" x14ac:dyDescent="0.35"/>
  <cols>
    <col min="1" max="1" width="16.1796875" customWidth="1"/>
    <col min="2" max="2" width="12.81640625" bestFit="1" customWidth="1"/>
    <col min="3" max="3" width="18.54296875" customWidth="1"/>
    <col min="4" max="4" width="11.08984375" bestFit="1" customWidth="1"/>
    <col min="5" max="5" width="6.81640625" bestFit="1" customWidth="1"/>
    <col min="6" max="6" width="6.6328125" bestFit="1" customWidth="1"/>
    <col min="7" max="7" width="6.26953125" bestFit="1" customWidth="1"/>
    <col min="8" max="8" width="8.81640625" bestFit="1" customWidth="1"/>
    <col min="9" max="9" width="13.6328125" bestFit="1" customWidth="1"/>
    <col min="10" max="10" width="8.453125" bestFit="1" customWidth="1"/>
    <col min="11" max="11" width="7.36328125" bestFit="1" customWidth="1"/>
    <col min="12" max="12" width="14.6328125" bestFit="1" customWidth="1"/>
    <col min="13" max="13" width="11.6328125" bestFit="1" customWidth="1"/>
    <col min="14" max="14" width="9.1796875" bestFit="1" customWidth="1"/>
    <col min="15" max="15" width="5.1796875" bestFit="1" customWidth="1"/>
    <col min="16" max="16" width="9.54296875" bestFit="1" customWidth="1"/>
    <col min="17" max="17" width="7.26953125" bestFit="1" customWidth="1"/>
    <col min="18" max="18" width="5.7265625" bestFit="1" customWidth="1"/>
    <col min="19" max="19" width="5.1796875" bestFit="1" customWidth="1"/>
    <col min="20" max="20" width="11.08984375" bestFit="1" customWidth="1"/>
    <col min="21" max="21" width="9.6328125" bestFit="1" customWidth="1"/>
    <col min="22" max="22" width="10.81640625" bestFit="1" customWidth="1"/>
  </cols>
  <sheetData>
    <row r="3" spans="1:3" ht="15.5" x14ac:dyDescent="0.35">
      <c r="A3" s="26" t="s">
        <v>710</v>
      </c>
      <c r="B3" s="27" t="s">
        <v>712</v>
      </c>
      <c r="C3" s="27" t="s">
        <v>728</v>
      </c>
    </row>
    <row r="4" spans="1:3" ht="15.5" x14ac:dyDescent="0.35">
      <c r="A4" s="28" t="s">
        <v>38</v>
      </c>
      <c r="B4" s="29">
        <v>23032</v>
      </c>
      <c r="C4" s="29">
        <v>21200</v>
      </c>
    </row>
    <row r="5" spans="1:3" ht="15.5" x14ac:dyDescent="0.35">
      <c r="A5" s="28" t="s">
        <v>26</v>
      </c>
      <c r="B5" s="29">
        <v>12112</v>
      </c>
      <c r="C5" s="29">
        <v>11120</v>
      </c>
    </row>
    <row r="6" spans="1:3" ht="15.5" x14ac:dyDescent="0.35">
      <c r="A6" s="28" t="s">
        <v>44</v>
      </c>
      <c r="B6" s="29">
        <v>6670</v>
      </c>
      <c r="C6" s="29">
        <v>5420</v>
      </c>
    </row>
    <row r="7" spans="1:3" ht="15.5" x14ac:dyDescent="0.35">
      <c r="A7" s="28" t="s">
        <v>34</v>
      </c>
      <c r="B7" s="29">
        <v>8825</v>
      </c>
      <c r="C7" s="29">
        <v>7160</v>
      </c>
    </row>
    <row r="8" spans="1:3" ht="15.5" x14ac:dyDescent="0.35">
      <c r="A8" s="28" t="s">
        <v>81</v>
      </c>
      <c r="B8" s="29">
        <v>16812</v>
      </c>
      <c r="C8" s="29">
        <v>17380</v>
      </c>
    </row>
    <row r="9" spans="1:3" ht="15.5" x14ac:dyDescent="0.35">
      <c r="A9" s="28" t="s">
        <v>43</v>
      </c>
      <c r="B9" s="29">
        <v>13359</v>
      </c>
      <c r="C9" s="29">
        <v>10960</v>
      </c>
    </row>
    <row r="10" spans="1:3" ht="15.5" x14ac:dyDescent="0.35">
      <c r="A10" s="28" t="s">
        <v>56</v>
      </c>
      <c r="B10" s="29">
        <v>6193</v>
      </c>
      <c r="C10" s="29">
        <v>5320</v>
      </c>
    </row>
    <row r="11" spans="1:3" ht="15.5" x14ac:dyDescent="0.35">
      <c r="A11" s="28" t="s">
        <v>76</v>
      </c>
      <c r="B11" s="29">
        <v>7339</v>
      </c>
      <c r="C11" s="29">
        <v>6300</v>
      </c>
    </row>
    <row r="12" spans="1:3" ht="15.5" x14ac:dyDescent="0.35">
      <c r="A12" s="28" t="s">
        <v>62</v>
      </c>
      <c r="B12" s="29">
        <v>6072</v>
      </c>
      <c r="C12" s="29">
        <v>5460</v>
      </c>
    </row>
    <row r="13" spans="1:3" ht="15.5" x14ac:dyDescent="0.35">
      <c r="A13" s="28" t="s">
        <v>48</v>
      </c>
      <c r="B13" s="29">
        <v>14822</v>
      </c>
      <c r="C13" s="29">
        <v>11140</v>
      </c>
    </row>
    <row r="14" spans="1:3" ht="15.5" x14ac:dyDescent="0.35">
      <c r="A14" s="28" t="s">
        <v>51</v>
      </c>
      <c r="B14" s="29">
        <v>3543</v>
      </c>
      <c r="C14" s="29">
        <v>2860</v>
      </c>
    </row>
    <row r="15" spans="1:3" ht="15.5" x14ac:dyDescent="0.35">
      <c r="A15" s="28" t="s">
        <v>101</v>
      </c>
      <c r="B15" s="29">
        <v>3805</v>
      </c>
      <c r="C15" s="29">
        <v>3340</v>
      </c>
    </row>
    <row r="16" spans="1:3" ht="15.5" x14ac:dyDescent="0.35">
      <c r="A16" s="28" t="s">
        <v>277</v>
      </c>
      <c r="B16" s="29">
        <v>17731</v>
      </c>
      <c r="C16" s="29">
        <v>15000</v>
      </c>
    </row>
    <row r="17" spans="1:3" ht="15.5" x14ac:dyDescent="0.35">
      <c r="A17" s="28" t="s">
        <v>156</v>
      </c>
      <c r="B17" s="29">
        <v>8787</v>
      </c>
      <c r="C17" s="29">
        <v>8420</v>
      </c>
    </row>
    <row r="18" spans="1:3" ht="15.5" x14ac:dyDescent="0.35">
      <c r="A18" s="28" t="s">
        <v>47</v>
      </c>
      <c r="B18" s="29">
        <v>7298</v>
      </c>
      <c r="C18" s="29">
        <v>6280</v>
      </c>
    </row>
    <row r="19" spans="1:3" ht="15.5" x14ac:dyDescent="0.35">
      <c r="A19" s="28" t="s">
        <v>59</v>
      </c>
      <c r="B19" s="29">
        <v>10661</v>
      </c>
      <c r="C19" s="29">
        <v>9120</v>
      </c>
    </row>
    <row r="20" spans="1:3" ht="15.5" x14ac:dyDescent="0.35">
      <c r="A20" s="28" t="s">
        <v>30</v>
      </c>
      <c r="B20" s="29">
        <v>9092</v>
      </c>
      <c r="C20" s="29">
        <v>8500</v>
      </c>
    </row>
    <row r="21" spans="1:3" ht="15.5" x14ac:dyDescent="0.35">
      <c r="A21" s="28" t="s">
        <v>49</v>
      </c>
      <c r="B21" s="29">
        <v>9159</v>
      </c>
      <c r="C21" s="29">
        <v>8240</v>
      </c>
    </row>
    <row r="22" spans="1:3" ht="15.5" x14ac:dyDescent="0.35">
      <c r="A22" s="28" t="s">
        <v>67</v>
      </c>
      <c r="B22" s="29">
        <v>9744</v>
      </c>
      <c r="C22" s="29">
        <v>8500</v>
      </c>
    </row>
    <row r="23" spans="1:3" ht="15.5" x14ac:dyDescent="0.35">
      <c r="A23" s="28" t="s">
        <v>64</v>
      </c>
      <c r="B23" s="29">
        <v>7839</v>
      </c>
      <c r="C23" s="29">
        <v>7220</v>
      </c>
    </row>
    <row r="24" spans="1:3" ht="15.5" x14ac:dyDescent="0.35">
      <c r="A24" s="28" t="s">
        <v>711</v>
      </c>
      <c r="B24" s="29">
        <v>202895</v>
      </c>
      <c r="C24" s="29">
        <v>178940</v>
      </c>
    </row>
  </sheetData>
  <pageMargins left="0.7" right="0.7" top="0.75" bottom="0.75" header="0.3" footer="0.3"/>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0F6FA-5567-4220-B710-937ED0CB461C}">
  <sheetPr codeName="Sheet14">
    <tabColor rgb="FFA77979"/>
  </sheetPr>
  <dimension ref="A1:B17"/>
  <sheetViews>
    <sheetView workbookViewId="0">
      <selection activeCell="R19" sqref="R19"/>
    </sheetView>
  </sheetViews>
  <sheetFormatPr defaultRowHeight="14.5" x14ac:dyDescent="0.35"/>
  <cols>
    <col min="1" max="1" width="15.6328125" bestFit="1" customWidth="1"/>
    <col min="2" max="2" width="11.26953125" bestFit="1" customWidth="1"/>
    <col min="3" max="5" width="5.81640625" bestFit="1" customWidth="1"/>
    <col min="6" max="6" width="10.7265625" bestFit="1" customWidth="1"/>
  </cols>
  <sheetData>
    <row r="1" spans="1:2" x14ac:dyDescent="0.35">
      <c r="A1" s="3" t="s">
        <v>7</v>
      </c>
      <c r="B1" t="s">
        <v>724</v>
      </c>
    </row>
    <row r="3" spans="1:2" x14ac:dyDescent="0.35">
      <c r="A3" s="3" t="s">
        <v>710</v>
      </c>
      <c r="B3" t="s">
        <v>712</v>
      </c>
    </row>
    <row r="4" spans="1:2" x14ac:dyDescent="0.35">
      <c r="A4" s="4" t="s">
        <v>50</v>
      </c>
      <c r="B4">
        <v>6781</v>
      </c>
    </row>
    <row r="5" spans="1:2" x14ac:dyDescent="0.35">
      <c r="A5" s="4" t="s">
        <v>55</v>
      </c>
      <c r="B5">
        <v>8665</v>
      </c>
    </row>
    <row r="6" spans="1:2" x14ac:dyDescent="0.35">
      <c r="A6" s="4" t="s">
        <v>53</v>
      </c>
      <c r="B6">
        <v>21716</v>
      </c>
    </row>
    <row r="7" spans="1:2" x14ac:dyDescent="0.35">
      <c r="A7" s="4" t="s">
        <v>61</v>
      </c>
      <c r="B7">
        <v>19295</v>
      </c>
    </row>
    <row r="8" spans="1:2" x14ac:dyDescent="0.35">
      <c r="A8" s="4" t="s">
        <v>52</v>
      </c>
      <c r="B8">
        <v>30761</v>
      </c>
    </row>
    <row r="9" spans="1:2" x14ac:dyDescent="0.35">
      <c r="A9" s="4" t="s">
        <v>33</v>
      </c>
      <c r="B9">
        <v>17758</v>
      </c>
    </row>
    <row r="10" spans="1:2" x14ac:dyDescent="0.35">
      <c r="A10" s="4" t="s">
        <v>42</v>
      </c>
      <c r="B10">
        <v>18888</v>
      </c>
    </row>
    <row r="11" spans="1:2" x14ac:dyDescent="0.35">
      <c r="A11" s="4" t="s">
        <v>46</v>
      </c>
      <c r="B11">
        <v>14831</v>
      </c>
    </row>
    <row r="12" spans="1:2" x14ac:dyDescent="0.35">
      <c r="A12" s="4" t="s">
        <v>70</v>
      </c>
      <c r="B12">
        <v>16546</v>
      </c>
    </row>
    <row r="13" spans="1:2" x14ac:dyDescent="0.35">
      <c r="A13" s="4" t="s">
        <v>37</v>
      </c>
      <c r="B13">
        <v>8520</v>
      </c>
    </row>
    <row r="14" spans="1:2" x14ac:dyDescent="0.35">
      <c r="A14" s="4" t="s">
        <v>25</v>
      </c>
      <c r="B14">
        <v>24048</v>
      </c>
    </row>
    <row r="15" spans="1:2" x14ac:dyDescent="0.35">
      <c r="A15" s="4" t="s">
        <v>28</v>
      </c>
      <c r="B15">
        <v>8342</v>
      </c>
    </row>
    <row r="16" spans="1:2" x14ac:dyDescent="0.35">
      <c r="A16" s="4" t="s">
        <v>221</v>
      </c>
      <c r="B16">
        <v>6744</v>
      </c>
    </row>
    <row r="17" spans="1:2" x14ac:dyDescent="0.35">
      <c r="A17" s="4" t="s">
        <v>711</v>
      </c>
      <c r="B17">
        <v>202895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Coffee Chain Analysis</vt:lpstr>
      <vt:lpstr>Original Data</vt:lpstr>
      <vt:lpstr>Formatted Data</vt:lpstr>
      <vt:lpstr>Dashboard</vt:lpstr>
      <vt:lpstr>Statistical Analysis</vt:lpstr>
      <vt:lpstr>Search </vt:lpstr>
      <vt:lpstr>Sales </vt:lpstr>
      <vt:lpstr>Profit of Product Type </vt:lpstr>
      <vt:lpstr>Diff Between Actual And Target </vt:lpstr>
      <vt:lpstr>Profit Made By Each Product</vt:lpstr>
      <vt:lpstr>Inventory Margin By Market Size</vt:lpstr>
      <vt:lpstr>SalesandTarget_profit(Relation)</vt:lpstr>
      <vt:lpstr>State-Wise Performance</vt:lpstr>
      <vt:lpstr>DashboardDefault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2024-01-22T08:50:23Z</dcterms:created>
  <dcterms:modified xsi:type="dcterms:W3CDTF">2024-12-13T09:26:19Z</dcterms:modified>
</cp:coreProperties>
</file>