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75\Desktop\homework\Excel-challenge\"/>
    </mc:Choice>
  </mc:AlternateContent>
  <xr:revisionPtr revIDLastSave="0" documentId="13_ncr:1_{D6BCF6EB-BA9A-4A2B-8B60-AE3B51EC68BA}" xr6:coauthVersionLast="47" xr6:coauthVersionMax="47" xr10:uidLastSave="{00000000-0000-0000-0000-000000000000}"/>
  <bookViews>
    <workbookView xWindow="-98" yWindow="-98" windowWidth="19396" windowHeight="10395" tabRatio="808" activeTab="4" xr2:uid="{00000000-000D-0000-FFFF-FFFF00000000}"/>
  </bookViews>
  <sheets>
    <sheet name="Category statistic" sheetId="2" r:id="rId1"/>
    <sheet name="Sub-Category statistic" sheetId="3" r:id="rId2"/>
    <sheet name="Outcome based on Launch date" sheetId="4" r:id="rId3"/>
    <sheet name="Crowfunding Goal Analysis" sheetId="5" r:id="rId4"/>
    <sheet name="Statistical Analysis" sheetId="6" r:id="rId5"/>
    <sheet name="Crowdfunding" sheetId="1" r:id="rId6"/>
  </sheets>
  <definedNames>
    <definedName name="_xlnm._FilterDatabase" localSheetId="5" hidden="1">Crowdfunding!$A$1:$U$1001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6" l="1"/>
  <c r="N13" i="6"/>
  <c r="N12" i="6"/>
  <c r="N11" i="6"/>
  <c r="N10" i="6"/>
  <c r="N8" i="6"/>
  <c r="K12" i="6"/>
  <c r="K8" i="6"/>
  <c r="K13" i="6"/>
  <c r="K11" i="6"/>
  <c r="K10" i="6"/>
  <c r="K9" i="6"/>
  <c r="B2" i="5"/>
  <c r="C2" i="5"/>
  <c r="D3" i="5"/>
  <c r="B3" i="5"/>
  <c r="C3" i="5"/>
  <c r="E3" i="5"/>
  <c r="H3" i="5"/>
  <c r="D4" i="5"/>
  <c r="B4" i="5"/>
  <c r="C4" i="5"/>
  <c r="E4" i="5"/>
  <c r="H4" i="5"/>
  <c r="D5" i="5"/>
  <c r="B5" i="5"/>
  <c r="C5" i="5"/>
  <c r="E5" i="5"/>
  <c r="H5" i="5"/>
  <c r="D6" i="5"/>
  <c r="B6" i="5"/>
  <c r="C6" i="5"/>
  <c r="E6" i="5"/>
  <c r="H6" i="5"/>
  <c r="D7" i="5"/>
  <c r="B7" i="5"/>
  <c r="C7" i="5"/>
  <c r="E7" i="5"/>
  <c r="H7" i="5"/>
  <c r="D8" i="5"/>
  <c r="B8" i="5"/>
  <c r="C8" i="5"/>
  <c r="E8" i="5"/>
  <c r="H8" i="5"/>
  <c r="D9" i="5"/>
  <c r="B9" i="5"/>
  <c r="C9" i="5"/>
  <c r="E9" i="5"/>
  <c r="H9" i="5"/>
  <c r="D10" i="5"/>
  <c r="B10" i="5"/>
  <c r="C10" i="5"/>
  <c r="E10" i="5"/>
  <c r="H10" i="5"/>
  <c r="D11" i="5"/>
  <c r="B11" i="5"/>
  <c r="C11" i="5"/>
  <c r="E11" i="5"/>
  <c r="H11" i="5"/>
  <c r="D12" i="5"/>
  <c r="B12" i="5"/>
  <c r="C12" i="5"/>
  <c r="E12" i="5"/>
  <c r="H12" i="5"/>
  <c r="D13" i="5"/>
  <c r="B13" i="5"/>
  <c r="C13" i="5"/>
  <c r="E13" i="5"/>
  <c r="H13" i="5"/>
  <c r="D2" i="5"/>
  <c r="E2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S3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S429" i="1"/>
  <c r="U429" i="1"/>
  <c r="S430" i="1"/>
  <c r="U430" i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S444" i="1"/>
  <c r="U444" i="1"/>
  <c r="S445" i="1"/>
  <c r="U445" i="1"/>
  <c r="S446" i="1"/>
  <c r="U446" i="1"/>
  <c r="S447" i="1"/>
  <c r="U447" i="1"/>
  <c r="S448" i="1"/>
  <c r="U448" i="1"/>
  <c r="S449" i="1"/>
  <c r="U449" i="1"/>
  <c r="S450" i="1"/>
  <c r="U450" i="1"/>
  <c r="S451" i="1"/>
  <c r="U451" i="1"/>
  <c r="S452" i="1"/>
  <c r="U452" i="1"/>
  <c r="S453" i="1"/>
  <c r="U453" i="1"/>
  <c r="S454" i="1"/>
  <c r="U454" i="1"/>
  <c r="S455" i="1"/>
  <c r="U455" i="1"/>
  <c r="S456" i="1"/>
  <c r="U456" i="1"/>
  <c r="S457" i="1"/>
  <c r="U457" i="1"/>
  <c r="S458" i="1"/>
  <c r="U458" i="1"/>
  <c r="S459" i="1"/>
  <c r="U459" i="1"/>
  <c r="S460" i="1"/>
  <c r="U460" i="1"/>
  <c r="S461" i="1"/>
  <c r="U461" i="1"/>
  <c r="S462" i="1"/>
  <c r="U462" i="1"/>
  <c r="S463" i="1"/>
  <c r="U463" i="1"/>
  <c r="S464" i="1"/>
  <c r="U464" i="1"/>
  <c r="S465" i="1"/>
  <c r="U465" i="1"/>
  <c r="S466" i="1"/>
  <c r="U466" i="1"/>
  <c r="S467" i="1"/>
  <c r="U467" i="1"/>
  <c r="S468" i="1"/>
  <c r="U468" i="1"/>
  <c r="S469" i="1"/>
  <c r="U469" i="1"/>
  <c r="S470" i="1"/>
  <c r="U470" i="1"/>
  <c r="S471" i="1"/>
  <c r="U471" i="1"/>
  <c r="S472" i="1"/>
  <c r="U472" i="1"/>
  <c r="S473" i="1"/>
  <c r="U473" i="1"/>
  <c r="S474" i="1"/>
  <c r="U474" i="1"/>
  <c r="S475" i="1"/>
  <c r="U475" i="1"/>
  <c r="S476" i="1"/>
  <c r="U476" i="1"/>
  <c r="S477" i="1"/>
  <c r="U477" i="1"/>
  <c r="S478" i="1"/>
  <c r="U478" i="1"/>
  <c r="S479" i="1"/>
  <c r="U479" i="1"/>
  <c r="S480" i="1"/>
  <c r="U480" i="1"/>
  <c r="S481" i="1"/>
  <c r="U481" i="1"/>
  <c r="S482" i="1"/>
  <c r="U482" i="1"/>
  <c r="S483" i="1"/>
  <c r="U483" i="1"/>
  <c r="S484" i="1"/>
  <c r="U484" i="1"/>
  <c r="S485" i="1"/>
  <c r="U485" i="1"/>
  <c r="S486" i="1"/>
  <c r="U486" i="1"/>
  <c r="S487" i="1"/>
  <c r="U487" i="1"/>
  <c r="S488" i="1"/>
  <c r="U488" i="1"/>
  <c r="S489" i="1"/>
  <c r="U489" i="1"/>
  <c r="S490" i="1"/>
  <c r="U490" i="1"/>
  <c r="S491" i="1"/>
  <c r="U491" i="1"/>
  <c r="S492" i="1"/>
  <c r="U492" i="1"/>
  <c r="S493" i="1"/>
  <c r="U493" i="1"/>
  <c r="S494" i="1"/>
  <c r="U494" i="1"/>
  <c r="S495" i="1"/>
  <c r="U495" i="1"/>
  <c r="S496" i="1"/>
  <c r="U496" i="1"/>
  <c r="S497" i="1"/>
  <c r="U497" i="1"/>
  <c r="S498" i="1"/>
  <c r="U498" i="1"/>
  <c r="S499" i="1"/>
  <c r="U499" i="1"/>
  <c r="S500" i="1"/>
  <c r="U500" i="1"/>
  <c r="S501" i="1"/>
  <c r="U501" i="1"/>
  <c r="S502" i="1"/>
  <c r="U502" i="1"/>
  <c r="S503" i="1"/>
  <c r="U503" i="1"/>
  <c r="S504" i="1"/>
  <c r="U504" i="1"/>
  <c r="S505" i="1"/>
  <c r="U505" i="1"/>
  <c r="S506" i="1"/>
  <c r="U506" i="1"/>
  <c r="S507" i="1"/>
  <c r="U507" i="1"/>
  <c r="S508" i="1"/>
  <c r="U508" i="1"/>
  <c r="S509" i="1"/>
  <c r="U509" i="1"/>
  <c r="S510" i="1"/>
  <c r="U510" i="1"/>
  <c r="S511" i="1"/>
  <c r="U511" i="1"/>
  <c r="S512" i="1"/>
  <c r="U512" i="1"/>
  <c r="S513" i="1"/>
  <c r="U513" i="1"/>
  <c r="S514" i="1"/>
  <c r="U514" i="1"/>
  <c r="S515" i="1"/>
  <c r="U515" i="1"/>
  <c r="S516" i="1"/>
  <c r="U516" i="1"/>
  <c r="S517" i="1"/>
  <c r="U517" i="1"/>
  <c r="S518" i="1"/>
  <c r="U518" i="1"/>
  <c r="S519" i="1"/>
  <c r="U519" i="1"/>
  <c r="S520" i="1"/>
  <c r="U520" i="1"/>
  <c r="S521" i="1"/>
  <c r="U521" i="1"/>
  <c r="S522" i="1"/>
  <c r="U522" i="1"/>
  <c r="S523" i="1"/>
  <c r="U523" i="1"/>
  <c r="S524" i="1"/>
  <c r="U524" i="1"/>
  <c r="S525" i="1"/>
  <c r="U525" i="1"/>
  <c r="S526" i="1"/>
  <c r="U526" i="1"/>
  <c r="S527" i="1"/>
  <c r="U527" i="1"/>
  <c r="S528" i="1"/>
  <c r="U528" i="1"/>
  <c r="S529" i="1"/>
  <c r="U529" i="1"/>
  <c r="S530" i="1"/>
  <c r="U530" i="1"/>
  <c r="S531" i="1"/>
  <c r="U531" i="1"/>
  <c r="S532" i="1"/>
  <c r="U532" i="1"/>
  <c r="S533" i="1"/>
  <c r="U533" i="1"/>
  <c r="S534" i="1"/>
  <c r="U534" i="1"/>
  <c r="S535" i="1"/>
  <c r="U535" i="1"/>
  <c r="S536" i="1"/>
  <c r="U536" i="1"/>
  <c r="S537" i="1"/>
  <c r="U537" i="1"/>
  <c r="S538" i="1"/>
  <c r="U538" i="1"/>
  <c r="S539" i="1"/>
  <c r="U539" i="1"/>
  <c r="S540" i="1"/>
  <c r="U540" i="1"/>
  <c r="S541" i="1"/>
  <c r="U541" i="1"/>
  <c r="S542" i="1"/>
  <c r="U542" i="1"/>
  <c r="S543" i="1"/>
  <c r="U543" i="1"/>
  <c r="S544" i="1"/>
  <c r="U544" i="1"/>
  <c r="S545" i="1"/>
  <c r="U545" i="1"/>
  <c r="S546" i="1"/>
  <c r="U546" i="1"/>
  <c r="S547" i="1"/>
  <c r="U547" i="1"/>
  <c r="S548" i="1"/>
  <c r="U548" i="1"/>
  <c r="S549" i="1"/>
  <c r="U549" i="1"/>
  <c r="S550" i="1"/>
  <c r="U550" i="1"/>
  <c r="S551" i="1"/>
  <c r="U551" i="1"/>
  <c r="S552" i="1"/>
  <c r="U552" i="1"/>
  <c r="S553" i="1"/>
  <c r="U553" i="1"/>
  <c r="S554" i="1"/>
  <c r="U554" i="1"/>
  <c r="S555" i="1"/>
  <c r="U555" i="1"/>
  <c r="S556" i="1"/>
  <c r="U556" i="1"/>
  <c r="S557" i="1"/>
  <c r="U557" i="1"/>
  <c r="S558" i="1"/>
  <c r="U558" i="1"/>
  <c r="S559" i="1"/>
  <c r="U559" i="1"/>
  <c r="S560" i="1"/>
  <c r="U560" i="1"/>
  <c r="S561" i="1"/>
  <c r="U561" i="1"/>
  <c r="S562" i="1"/>
  <c r="U562" i="1"/>
  <c r="S563" i="1"/>
  <c r="U563" i="1"/>
  <c r="S564" i="1"/>
  <c r="U564" i="1"/>
  <c r="S565" i="1"/>
  <c r="U565" i="1"/>
  <c r="S566" i="1"/>
  <c r="U566" i="1"/>
  <c r="S567" i="1"/>
  <c r="U567" i="1"/>
  <c r="S568" i="1"/>
  <c r="U568" i="1"/>
  <c r="S569" i="1"/>
  <c r="U569" i="1"/>
  <c r="S570" i="1"/>
  <c r="U570" i="1"/>
  <c r="S571" i="1"/>
  <c r="U571" i="1"/>
  <c r="S572" i="1"/>
  <c r="U572" i="1"/>
  <c r="S573" i="1"/>
  <c r="U573" i="1"/>
  <c r="S574" i="1"/>
  <c r="U574" i="1"/>
  <c r="S575" i="1"/>
  <c r="U575" i="1"/>
  <c r="S576" i="1"/>
  <c r="U576" i="1"/>
  <c r="S577" i="1"/>
  <c r="U577" i="1"/>
  <c r="S578" i="1"/>
  <c r="U578" i="1"/>
  <c r="S579" i="1"/>
  <c r="U579" i="1"/>
  <c r="S580" i="1"/>
  <c r="U580" i="1"/>
  <c r="S581" i="1"/>
  <c r="U581" i="1"/>
  <c r="S582" i="1"/>
  <c r="U582" i="1"/>
  <c r="S583" i="1"/>
  <c r="U583" i="1"/>
  <c r="S584" i="1"/>
  <c r="U584" i="1"/>
  <c r="S585" i="1"/>
  <c r="U585" i="1"/>
  <c r="S586" i="1"/>
  <c r="U586" i="1"/>
  <c r="S587" i="1"/>
  <c r="U587" i="1"/>
  <c r="S588" i="1"/>
  <c r="U588" i="1"/>
  <c r="S589" i="1"/>
  <c r="U589" i="1"/>
  <c r="S590" i="1"/>
  <c r="U590" i="1"/>
  <c r="S591" i="1"/>
  <c r="U591" i="1"/>
  <c r="S592" i="1"/>
  <c r="U592" i="1"/>
  <c r="S593" i="1"/>
  <c r="U593" i="1"/>
  <c r="S594" i="1"/>
  <c r="U594" i="1"/>
  <c r="S595" i="1"/>
  <c r="U595" i="1"/>
  <c r="S596" i="1"/>
  <c r="U596" i="1"/>
  <c r="S597" i="1"/>
  <c r="U597" i="1"/>
  <c r="S598" i="1"/>
  <c r="U598" i="1"/>
  <c r="S599" i="1"/>
  <c r="U599" i="1"/>
  <c r="S600" i="1"/>
  <c r="U600" i="1"/>
  <c r="S601" i="1"/>
  <c r="U601" i="1"/>
  <c r="S602" i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S609" i="1"/>
  <c r="U609" i="1"/>
  <c r="S610" i="1"/>
  <c r="U610" i="1"/>
  <c r="S611" i="1"/>
  <c r="U611" i="1"/>
  <c r="S612" i="1"/>
  <c r="U612" i="1"/>
  <c r="S613" i="1"/>
  <c r="U613" i="1"/>
  <c r="S614" i="1"/>
  <c r="U614" i="1"/>
  <c r="S615" i="1"/>
  <c r="U615" i="1"/>
  <c r="S616" i="1"/>
  <c r="U616" i="1"/>
  <c r="S617" i="1"/>
  <c r="U617" i="1"/>
  <c r="S618" i="1"/>
  <c r="U618" i="1"/>
  <c r="S619" i="1"/>
  <c r="U619" i="1"/>
  <c r="S620" i="1"/>
  <c r="U620" i="1"/>
  <c r="S621" i="1"/>
  <c r="U621" i="1"/>
  <c r="S622" i="1"/>
  <c r="U622" i="1"/>
  <c r="S623" i="1"/>
  <c r="U623" i="1"/>
  <c r="S624" i="1"/>
  <c r="U624" i="1"/>
  <c r="S625" i="1"/>
  <c r="U625" i="1"/>
  <c r="S626" i="1"/>
  <c r="U626" i="1"/>
  <c r="S627" i="1"/>
  <c r="U627" i="1"/>
  <c r="S628" i="1"/>
  <c r="U628" i="1"/>
  <c r="S629" i="1"/>
  <c r="U629" i="1"/>
  <c r="S630" i="1"/>
  <c r="U630" i="1"/>
  <c r="S631" i="1"/>
  <c r="U631" i="1"/>
  <c r="S632" i="1"/>
  <c r="U632" i="1"/>
  <c r="S633" i="1"/>
  <c r="U633" i="1"/>
  <c r="S634" i="1"/>
  <c r="U634" i="1"/>
  <c r="S635" i="1"/>
  <c r="U635" i="1"/>
  <c r="S636" i="1"/>
  <c r="U636" i="1"/>
  <c r="S637" i="1"/>
  <c r="U637" i="1"/>
  <c r="S638" i="1"/>
  <c r="U638" i="1"/>
  <c r="S639" i="1"/>
  <c r="U639" i="1"/>
  <c r="S640" i="1"/>
  <c r="U640" i="1"/>
  <c r="S641" i="1"/>
  <c r="U641" i="1"/>
  <c r="S642" i="1"/>
  <c r="U642" i="1"/>
  <c r="S643" i="1"/>
  <c r="U643" i="1"/>
  <c r="S644" i="1"/>
  <c r="U644" i="1"/>
  <c r="S645" i="1"/>
  <c r="U645" i="1"/>
  <c r="S646" i="1"/>
  <c r="U646" i="1"/>
  <c r="S647" i="1"/>
  <c r="U647" i="1"/>
  <c r="S648" i="1"/>
  <c r="U648" i="1"/>
  <c r="S649" i="1"/>
  <c r="U649" i="1"/>
  <c r="S650" i="1"/>
  <c r="U650" i="1"/>
  <c r="S651" i="1"/>
  <c r="U651" i="1"/>
  <c r="S652" i="1"/>
  <c r="U652" i="1"/>
  <c r="S653" i="1"/>
  <c r="U653" i="1"/>
  <c r="S654" i="1"/>
  <c r="U654" i="1"/>
  <c r="S655" i="1"/>
  <c r="U655" i="1"/>
  <c r="S656" i="1"/>
  <c r="U656" i="1"/>
  <c r="S657" i="1"/>
  <c r="U657" i="1"/>
  <c r="S658" i="1"/>
  <c r="U658" i="1"/>
  <c r="S659" i="1"/>
  <c r="U659" i="1"/>
  <c r="S660" i="1"/>
  <c r="U660" i="1"/>
  <c r="S661" i="1"/>
  <c r="U661" i="1"/>
  <c r="S662" i="1"/>
  <c r="U662" i="1"/>
  <c r="S663" i="1"/>
  <c r="U663" i="1"/>
  <c r="S664" i="1"/>
  <c r="U664" i="1"/>
  <c r="S665" i="1"/>
  <c r="U665" i="1"/>
  <c r="S666" i="1"/>
  <c r="U666" i="1"/>
  <c r="S667" i="1"/>
  <c r="U667" i="1"/>
  <c r="S668" i="1"/>
  <c r="U668" i="1"/>
  <c r="S669" i="1"/>
  <c r="U669" i="1"/>
  <c r="S670" i="1"/>
  <c r="U670" i="1"/>
  <c r="S671" i="1"/>
  <c r="U671" i="1"/>
  <c r="S672" i="1"/>
  <c r="U672" i="1"/>
  <c r="S673" i="1"/>
  <c r="U673" i="1"/>
  <c r="S674" i="1"/>
  <c r="U674" i="1"/>
  <c r="S675" i="1"/>
  <c r="U675" i="1"/>
  <c r="S676" i="1"/>
  <c r="U676" i="1"/>
  <c r="S677" i="1"/>
  <c r="U677" i="1"/>
  <c r="S678" i="1"/>
  <c r="U678" i="1"/>
  <c r="S679" i="1"/>
  <c r="U679" i="1"/>
  <c r="S680" i="1"/>
  <c r="U680" i="1"/>
  <c r="S681" i="1"/>
  <c r="U681" i="1"/>
  <c r="S682" i="1"/>
  <c r="U682" i="1"/>
  <c r="S683" i="1"/>
  <c r="U683" i="1"/>
  <c r="S684" i="1"/>
  <c r="U684" i="1"/>
  <c r="S685" i="1"/>
  <c r="U685" i="1"/>
  <c r="S686" i="1"/>
  <c r="U686" i="1"/>
  <c r="S687" i="1"/>
  <c r="U687" i="1"/>
  <c r="S688" i="1"/>
  <c r="U688" i="1"/>
  <c r="S689" i="1"/>
  <c r="U689" i="1"/>
  <c r="S690" i="1"/>
  <c r="U690" i="1"/>
  <c r="S691" i="1"/>
  <c r="U691" i="1"/>
  <c r="S692" i="1"/>
  <c r="U692" i="1"/>
  <c r="S693" i="1"/>
  <c r="U693" i="1"/>
  <c r="S694" i="1"/>
  <c r="U694" i="1"/>
  <c r="S695" i="1"/>
  <c r="U695" i="1"/>
  <c r="S696" i="1"/>
  <c r="U696" i="1"/>
  <c r="S697" i="1"/>
  <c r="U697" i="1"/>
  <c r="S698" i="1"/>
  <c r="U698" i="1"/>
  <c r="S699" i="1"/>
  <c r="U699" i="1"/>
  <c r="S700" i="1"/>
  <c r="U700" i="1"/>
  <c r="S701" i="1"/>
  <c r="U701" i="1"/>
  <c r="S702" i="1"/>
  <c r="U702" i="1"/>
  <c r="S703" i="1"/>
  <c r="U703" i="1"/>
  <c r="S704" i="1"/>
  <c r="U704" i="1"/>
  <c r="S705" i="1"/>
  <c r="U705" i="1"/>
  <c r="S706" i="1"/>
  <c r="U706" i="1"/>
  <c r="S707" i="1"/>
  <c r="U707" i="1"/>
  <c r="S708" i="1"/>
  <c r="U708" i="1"/>
  <c r="S709" i="1"/>
  <c r="U709" i="1"/>
  <c r="S710" i="1"/>
  <c r="U710" i="1"/>
  <c r="S711" i="1"/>
  <c r="U711" i="1"/>
  <c r="S712" i="1"/>
  <c r="U712" i="1"/>
  <c r="S713" i="1"/>
  <c r="U713" i="1"/>
  <c r="S714" i="1"/>
  <c r="U714" i="1"/>
  <c r="S715" i="1"/>
  <c r="U715" i="1"/>
  <c r="S716" i="1"/>
  <c r="U716" i="1"/>
  <c r="S717" i="1"/>
  <c r="U717" i="1"/>
  <c r="S718" i="1"/>
  <c r="U718" i="1"/>
  <c r="S719" i="1"/>
  <c r="U719" i="1"/>
  <c r="S720" i="1"/>
  <c r="U720" i="1"/>
  <c r="S721" i="1"/>
  <c r="U721" i="1"/>
  <c r="S722" i="1"/>
  <c r="U722" i="1"/>
  <c r="S723" i="1"/>
  <c r="U723" i="1"/>
  <c r="S724" i="1"/>
  <c r="U724" i="1"/>
  <c r="S725" i="1"/>
  <c r="U725" i="1"/>
  <c r="S726" i="1"/>
  <c r="U726" i="1"/>
  <c r="S727" i="1"/>
  <c r="U727" i="1"/>
  <c r="S728" i="1"/>
  <c r="U728" i="1"/>
  <c r="S729" i="1"/>
  <c r="U729" i="1"/>
  <c r="S730" i="1"/>
  <c r="U730" i="1"/>
  <c r="S731" i="1"/>
  <c r="U731" i="1"/>
  <c r="S732" i="1"/>
  <c r="U732" i="1"/>
  <c r="S733" i="1"/>
  <c r="U733" i="1"/>
  <c r="S734" i="1"/>
  <c r="U734" i="1"/>
  <c r="S735" i="1"/>
  <c r="U735" i="1"/>
  <c r="S736" i="1"/>
  <c r="U736" i="1"/>
  <c r="S737" i="1"/>
  <c r="U737" i="1"/>
  <c r="S738" i="1"/>
  <c r="U738" i="1"/>
  <c r="S739" i="1"/>
  <c r="U739" i="1"/>
  <c r="S740" i="1"/>
  <c r="U740" i="1"/>
  <c r="S741" i="1"/>
  <c r="U741" i="1"/>
  <c r="S742" i="1"/>
  <c r="U742" i="1"/>
  <c r="S743" i="1"/>
  <c r="U743" i="1"/>
  <c r="S744" i="1"/>
  <c r="U744" i="1"/>
  <c r="S745" i="1"/>
  <c r="U745" i="1"/>
  <c r="S746" i="1"/>
  <c r="U746" i="1"/>
  <c r="S747" i="1"/>
  <c r="U747" i="1"/>
  <c r="S748" i="1"/>
  <c r="U748" i="1"/>
  <c r="S749" i="1"/>
  <c r="U749" i="1"/>
  <c r="S750" i="1"/>
  <c r="U750" i="1"/>
  <c r="S751" i="1"/>
  <c r="U751" i="1"/>
  <c r="S752" i="1"/>
  <c r="U752" i="1"/>
  <c r="S753" i="1"/>
  <c r="U753" i="1"/>
  <c r="S754" i="1"/>
  <c r="U754" i="1"/>
  <c r="S755" i="1"/>
  <c r="U755" i="1"/>
  <c r="S756" i="1"/>
  <c r="U756" i="1"/>
  <c r="S757" i="1"/>
  <c r="U757" i="1"/>
  <c r="S758" i="1"/>
  <c r="U758" i="1"/>
  <c r="S759" i="1"/>
  <c r="U759" i="1"/>
  <c r="S760" i="1"/>
  <c r="U760" i="1"/>
  <c r="S761" i="1"/>
  <c r="U761" i="1"/>
  <c r="S762" i="1"/>
  <c r="U762" i="1"/>
  <c r="S763" i="1"/>
  <c r="U763" i="1"/>
  <c r="S764" i="1"/>
  <c r="U764" i="1"/>
  <c r="S765" i="1"/>
  <c r="U765" i="1"/>
  <c r="S766" i="1"/>
  <c r="U766" i="1"/>
  <c r="S767" i="1"/>
  <c r="U767" i="1"/>
  <c r="S768" i="1"/>
  <c r="U768" i="1"/>
  <c r="S769" i="1"/>
  <c r="U769" i="1"/>
  <c r="S770" i="1"/>
  <c r="U770" i="1"/>
  <c r="S771" i="1"/>
  <c r="U771" i="1"/>
  <c r="S772" i="1"/>
  <c r="U772" i="1"/>
  <c r="S773" i="1"/>
  <c r="U773" i="1"/>
  <c r="S774" i="1"/>
  <c r="U774" i="1"/>
  <c r="S775" i="1"/>
  <c r="U775" i="1"/>
  <c r="S776" i="1"/>
  <c r="U776" i="1"/>
  <c r="S777" i="1"/>
  <c r="U777" i="1"/>
  <c r="S778" i="1"/>
  <c r="U778" i="1"/>
  <c r="S779" i="1"/>
  <c r="U779" i="1"/>
  <c r="S780" i="1"/>
  <c r="U780" i="1"/>
  <c r="S781" i="1"/>
  <c r="U781" i="1"/>
  <c r="S782" i="1"/>
  <c r="U782" i="1"/>
  <c r="S783" i="1"/>
  <c r="U783" i="1"/>
  <c r="S784" i="1"/>
  <c r="U784" i="1"/>
  <c r="S785" i="1"/>
  <c r="U785" i="1"/>
  <c r="S786" i="1"/>
  <c r="U786" i="1"/>
  <c r="S787" i="1"/>
  <c r="U787" i="1"/>
  <c r="S788" i="1"/>
  <c r="U788" i="1"/>
  <c r="S789" i="1"/>
  <c r="U789" i="1"/>
  <c r="S790" i="1"/>
  <c r="U790" i="1"/>
  <c r="S791" i="1"/>
  <c r="U791" i="1"/>
  <c r="S792" i="1"/>
  <c r="U792" i="1"/>
  <c r="S793" i="1"/>
  <c r="U793" i="1"/>
  <c r="S794" i="1"/>
  <c r="U794" i="1"/>
  <c r="S795" i="1"/>
  <c r="U795" i="1"/>
  <c r="S796" i="1"/>
  <c r="U796" i="1"/>
  <c r="S797" i="1"/>
  <c r="U797" i="1"/>
  <c r="S798" i="1"/>
  <c r="U798" i="1"/>
  <c r="S799" i="1"/>
  <c r="U799" i="1"/>
  <c r="S800" i="1"/>
  <c r="U800" i="1"/>
  <c r="S801" i="1"/>
  <c r="U801" i="1"/>
  <c r="S802" i="1"/>
  <c r="U802" i="1"/>
  <c r="S803" i="1"/>
  <c r="U803" i="1"/>
  <c r="S804" i="1"/>
  <c r="U804" i="1"/>
  <c r="S805" i="1"/>
  <c r="U805" i="1"/>
  <c r="S806" i="1"/>
  <c r="U806" i="1"/>
  <c r="S807" i="1"/>
  <c r="U807" i="1"/>
  <c r="S808" i="1"/>
  <c r="U808" i="1"/>
  <c r="S809" i="1"/>
  <c r="U809" i="1"/>
  <c r="S810" i="1"/>
  <c r="U810" i="1"/>
  <c r="S811" i="1"/>
  <c r="U811" i="1"/>
  <c r="S812" i="1"/>
  <c r="U812" i="1"/>
  <c r="S813" i="1"/>
  <c r="U813" i="1"/>
  <c r="S814" i="1"/>
  <c r="U814" i="1"/>
  <c r="S815" i="1"/>
  <c r="U815" i="1"/>
  <c r="S816" i="1"/>
  <c r="U816" i="1"/>
  <c r="S817" i="1"/>
  <c r="U817" i="1"/>
  <c r="S818" i="1"/>
  <c r="U818" i="1"/>
  <c r="S819" i="1"/>
  <c r="U819" i="1"/>
  <c r="S820" i="1"/>
  <c r="U820" i="1"/>
  <c r="S821" i="1"/>
  <c r="U821" i="1"/>
  <c r="S822" i="1"/>
  <c r="U822" i="1"/>
  <c r="S823" i="1"/>
  <c r="U823" i="1"/>
  <c r="S824" i="1"/>
  <c r="U824" i="1"/>
  <c r="S825" i="1"/>
  <c r="U825" i="1"/>
  <c r="S826" i="1"/>
  <c r="U826" i="1"/>
  <c r="S827" i="1"/>
  <c r="U827" i="1"/>
  <c r="S828" i="1"/>
  <c r="U828" i="1"/>
  <c r="S829" i="1"/>
  <c r="U829" i="1"/>
  <c r="S830" i="1"/>
  <c r="U830" i="1"/>
  <c r="S831" i="1"/>
  <c r="U831" i="1"/>
  <c r="S832" i="1"/>
  <c r="U832" i="1"/>
  <c r="S833" i="1"/>
  <c r="U833" i="1"/>
  <c r="S834" i="1"/>
  <c r="U834" i="1"/>
  <c r="S835" i="1"/>
  <c r="U835" i="1"/>
  <c r="S836" i="1"/>
  <c r="U836" i="1"/>
  <c r="S837" i="1"/>
  <c r="U837" i="1"/>
  <c r="S838" i="1"/>
  <c r="U838" i="1"/>
  <c r="S839" i="1"/>
  <c r="U839" i="1"/>
  <c r="S840" i="1"/>
  <c r="U840" i="1"/>
  <c r="S841" i="1"/>
  <c r="U841" i="1"/>
  <c r="S842" i="1"/>
  <c r="U842" i="1"/>
  <c r="S843" i="1"/>
  <c r="U843" i="1"/>
  <c r="S844" i="1"/>
  <c r="U844" i="1"/>
  <c r="S845" i="1"/>
  <c r="U845" i="1"/>
  <c r="S846" i="1"/>
  <c r="U846" i="1"/>
  <c r="S847" i="1"/>
  <c r="U847" i="1"/>
  <c r="S848" i="1"/>
  <c r="U848" i="1"/>
  <c r="S849" i="1"/>
  <c r="U849" i="1"/>
  <c r="S850" i="1"/>
  <c r="U850" i="1"/>
  <c r="S851" i="1"/>
  <c r="U851" i="1"/>
  <c r="S852" i="1"/>
  <c r="U852" i="1"/>
  <c r="S853" i="1"/>
  <c r="U853" i="1"/>
  <c r="S854" i="1"/>
  <c r="U854" i="1"/>
  <c r="S855" i="1"/>
  <c r="U855" i="1"/>
  <c r="S856" i="1"/>
  <c r="U856" i="1"/>
  <c r="S857" i="1"/>
  <c r="U857" i="1"/>
  <c r="S858" i="1"/>
  <c r="U858" i="1"/>
  <c r="S859" i="1"/>
  <c r="U859" i="1"/>
  <c r="S860" i="1"/>
  <c r="U860" i="1"/>
  <c r="S861" i="1"/>
  <c r="U861" i="1"/>
  <c r="S862" i="1"/>
  <c r="U862" i="1"/>
  <c r="S863" i="1"/>
  <c r="U863" i="1"/>
  <c r="S864" i="1"/>
  <c r="U864" i="1"/>
  <c r="S865" i="1"/>
  <c r="U865" i="1"/>
  <c r="S866" i="1"/>
  <c r="U866" i="1"/>
  <c r="S867" i="1"/>
  <c r="U867" i="1"/>
  <c r="S868" i="1"/>
  <c r="U868" i="1"/>
  <c r="S869" i="1"/>
  <c r="U869" i="1"/>
  <c r="S870" i="1"/>
  <c r="U870" i="1"/>
  <c r="S871" i="1"/>
  <c r="U871" i="1"/>
  <c r="S872" i="1"/>
  <c r="U872" i="1"/>
  <c r="S873" i="1"/>
  <c r="U873" i="1"/>
  <c r="S874" i="1"/>
  <c r="U874" i="1"/>
  <c r="S875" i="1"/>
  <c r="U875" i="1"/>
  <c r="S876" i="1"/>
  <c r="U876" i="1"/>
  <c r="S877" i="1"/>
  <c r="U877" i="1"/>
  <c r="S878" i="1"/>
  <c r="U878" i="1"/>
  <c r="S879" i="1"/>
  <c r="U879" i="1"/>
  <c r="S880" i="1"/>
  <c r="U880" i="1"/>
  <c r="S881" i="1"/>
  <c r="U881" i="1"/>
  <c r="S882" i="1"/>
  <c r="U882" i="1"/>
  <c r="S883" i="1"/>
  <c r="U883" i="1"/>
  <c r="S884" i="1"/>
  <c r="U884" i="1"/>
  <c r="S885" i="1"/>
  <c r="U885" i="1"/>
  <c r="S886" i="1"/>
  <c r="U886" i="1"/>
  <c r="S887" i="1"/>
  <c r="U887" i="1"/>
  <c r="S888" i="1"/>
  <c r="U888" i="1"/>
  <c r="S889" i="1"/>
  <c r="U889" i="1"/>
  <c r="S890" i="1"/>
  <c r="U890" i="1"/>
  <c r="S891" i="1"/>
  <c r="U891" i="1"/>
  <c r="S892" i="1"/>
  <c r="U892" i="1"/>
  <c r="S893" i="1"/>
  <c r="U893" i="1"/>
  <c r="S894" i="1"/>
  <c r="U894" i="1"/>
  <c r="S895" i="1"/>
  <c r="U895" i="1"/>
  <c r="S896" i="1"/>
  <c r="U896" i="1"/>
  <c r="S897" i="1"/>
  <c r="U897" i="1"/>
  <c r="S898" i="1"/>
  <c r="U898" i="1"/>
  <c r="S899" i="1"/>
  <c r="U899" i="1"/>
  <c r="S900" i="1"/>
  <c r="U900" i="1"/>
  <c r="S901" i="1"/>
  <c r="U901" i="1"/>
  <c r="S902" i="1"/>
  <c r="U902" i="1"/>
  <c r="S903" i="1"/>
  <c r="U903" i="1"/>
  <c r="S904" i="1"/>
  <c r="U904" i="1"/>
  <c r="S905" i="1"/>
  <c r="U905" i="1"/>
  <c r="S906" i="1"/>
  <c r="U906" i="1"/>
  <c r="S907" i="1"/>
  <c r="U907" i="1"/>
  <c r="S908" i="1"/>
  <c r="U908" i="1"/>
  <c r="S909" i="1"/>
  <c r="U909" i="1"/>
  <c r="S910" i="1"/>
  <c r="U910" i="1"/>
  <c r="S911" i="1"/>
  <c r="U911" i="1"/>
  <c r="S912" i="1"/>
  <c r="U912" i="1"/>
  <c r="S913" i="1"/>
  <c r="U913" i="1"/>
  <c r="S914" i="1"/>
  <c r="U914" i="1"/>
  <c r="S915" i="1"/>
  <c r="U915" i="1"/>
  <c r="S916" i="1"/>
  <c r="U916" i="1"/>
  <c r="S917" i="1"/>
  <c r="U917" i="1"/>
  <c r="S918" i="1"/>
  <c r="U918" i="1"/>
  <c r="S919" i="1"/>
  <c r="U919" i="1"/>
  <c r="S920" i="1"/>
  <c r="U920" i="1"/>
  <c r="S921" i="1"/>
  <c r="U921" i="1"/>
  <c r="S922" i="1"/>
  <c r="U922" i="1"/>
  <c r="S923" i="1"/>
  <c r="U923" i="1"/>
  <c r="S924" i="1"/>
  <c r="U924" i="1"/>
  <c r="S925" i="1"/>
  <c r="U925" i="1"/>
  <c r="S926" i="1"/>
  <c r="U926" i="1"/>
  <c r="S927" i="1"/>
  <c r="U927" i="1"/>
  <c r="S928" i="1"/>
  <c r="U928" i="1"/>
  <c r="S929" i="1"/>
  <c r="U929" i="1"/>
  <c r="S930" i="1"/>
  <c r="U930" i="1"/>
  <c r="S931" i="1"/>
  <c r="U931" i="1"/>
  <c r="S932" i="1"/>
  <c r="U932" i="1"/>
  <c r="S933" i="1"/>
  <c r="U933" i="1"/>
  <c r="S934" i="1"/>
  <c r="U934" i="1"/>
  <c r="S935" i="1"/>
  <c r="U935" i="1"/>
  <c r="S936" i="1"/>
  <c r="U936" i="1"/>
  <c r="S937" i="1"/>
  <c r="U937" i="1"/>
  <c r="S938" i="1"/>
  <c r="U938" i="1"/>
  <c r="S939" i="1"/>
  <c r="U939" i="1"/>
  <c r="S940" i="1"/>
  <c r="U940" i="1"/>
  <c r="S941" i="1"/>
  <c r="U941" i="1"/>
  <c r="S942" i="1"/>
  <c r="U942" i="1"/>
  <c r="S943" i="1"/>
  <c r="U943" i="1"/>
  <c r="S944" i="1"/>
  <c r="U944" i="1"/>
  <c r="S945" i="1"/>
  <c r="U945" i="1"/>
  <c r="S946" i="1"/>
  <c r="U946" i="1"/>
  <c r="S947" i="1"/>
  <c r="U947" i="1"/>
  <c r="S948" i="1"/>
  <c r="U948" i="1"/>
  <c r="S949" i="1"/>
  <c r="U949" i="1"/>
  <c r="S950" i="1"/>
  <c r="U950" i="1"/>
  <c r="S951" i="1"/>
  <c r="U951" i="1"/>
  <c r="S952" i="1"/>
  <c r="U952" i="1"/>
  <c r="S953" i="1"/>
  <c r="U953" i="1"/>
  <c r="S954" i="1"/>
  <c r="U954" i="1"/>
  <c r="S955" i="1"/>
  <c r="U955" i="1"/>
  <c r="S956" i="1"/>
  <c r="U956" i="1"/>
  <c r="S957" i="1"/>
  <c r="U957" i="1"/>
  <c r="S958" i="1"/>
  <c r="U958" i="1"/>
  <c r="S959" i="1"/>
  <c r="U959" i="1"/>
  <c r="S960" i="1"/>
  <c r="U960" i="1"/>
  <c r="S961" i="1"/>
  <c r="U961" i="1"/>
  <c r="S962" i="1"/>
  <c r="U962" i="1"/>
  <c r="S963" i="1"/>
  <c r="U963" i="1"/>
  <c r="S964" i="1"/>
  <c r="U964" i="1"/>
  <c r="S965" i="1"/>
  <c r="U965" i="1"/>
  <c r="S966" i="1"/>
  <c r="U966" i="1"/>
  <c r="S967" i="1"/>
  <c r="U967" i="1"/>
  <c r="S968" i="1"/>
  <c r="U968" i="1"/>
  <c r="S969" i="1"/>
  <c r="U969" i="1"/>
  <c r="S970" i="1"/>
  <c r="U970" i="1"/>
  <c r="S971" i="1"/>
  <c r="U971" i="1"/>
  <c r="S972" i="1"/>
  <c r="U972" i="1"/>
  <c r="S973" i="1"/>
  <c r="U973" i="1"/>
  <c r="S974" i="1"/>
  <c r="U974" i="1"/>
  <c r="S975" i="1"/>
  <c r="U975" i="1"/>
  <c r="S976" i="1"/>
  <c r="U976" i="1"/>
  <c r="S977" i="1"/>
  <c r="U977" i="1"/>
  <c r="S978" i="1"/>
  <c r="U978" i="1"/>
  <c r="S979" i="1"/>
  <c r="U979" i="1"/>
  <c r="S980" i="1"/>
  <c r="U980" i="1"/>
  <c r="S981" i="1"/>
  <c r="U981" i="1"/>
  <c r="S982" i="1"/>
  <c r="U982" i="1"/>
  <c r="S983" i="1"/>
  <c r="U983" i="1"/>
  <c r="S984" i="1"/>
  <c r="U984" i="1"/>
  <c r="S985" i="1"/>
  <c r="U985" i="1"/>
  <c r="S986" i="1"/>
  <c r="U986" i="1"/>
  <c r="S987" i="1"/>
  <c r="U987" i="1"/>
  <c r="S988" i="1"/>
  <c r="U988" i="1"/>
  <c r="S989" i="1"/>
  <c r="U989" i="1"/>
  <c r="S990" i="1"/>
  <c r="U990" i="1"/>
  <c r="S991" i="1"/>
  <c r="U991" i="1"/>
  <c r="S992" i="1"/>
  <c r="U992" i="1"/>
  <c r="S993" i="1"/>
  <c r="U993" i="1"/>
  <c r="S994" i="1"/>
  <c r="U994" i="1"/>
  <c r="S995" i="1"/>
  <c r="U995" i="1"/>
  <c r="S996" i="1"/>
  <c r="U996" i="1"/>
  <c r="S997" i="1"/>
  <c r="U997" i="1"/>
  <c r="S998" i="1"/>
  <c r="U998" i="1"/>
  <c r="S999" i="1"/>
  <c r="U999" i="1"/>
  <c r="S1000" i="1"/>
  <c r="U1000" i="1"/>
  <c r="S1001" i="1"/>
  <c r="U1001" i="1"/>
  <c r="S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<sst xmlns="http://schemas.openxmlformats.org/spreadsheetml/2006/main" count="7065" uniqueCount="2114">
  <si>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</si>
  <si>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</si>
  <si>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</si>
  <si>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</si>
  <si>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</si>
  <si>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</si>
  <si>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</si>
  <si>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</si>
  <si>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</si>
  <si>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</si>
  <si>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</si>
  <si>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</si>
  <si>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</si>
  <si>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</si>
  <si>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</si>
  <si>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</si>
  <si>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</si>
  <si>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</si>
  <si>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</si>
  <si>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</si>
  <si>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</si>
  <si>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</si>
  <si>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</si>
  <si>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</si>
  <si>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</si>
  <si>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</si>
  <si>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</si>
  <si>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</si>
  <si>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</si>
  <si>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</si>
  <si>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</si>
  <si>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</si>
  <si>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</si>
  <si>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</si>
  <si>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</si>
  <si>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</si>
  <si>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</si>
  <si>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</si>
  <si>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</si>
  <si>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</si>
  <si>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</si>
  <si>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</si>
  <si>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</si>
  <si>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</si>
  <si>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</si>
  <si>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</si>
  <si>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</si>
  <si>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</si>
  <si>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</si>
  <si>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</si>
  <si>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</si>
  <si>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</si>
  <si>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</si>
  <si>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</si>
  <si>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</si>
  <si>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</si>
  <si>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</si>
  <si>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</si>
  <si>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</si>
  <si>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</si>
  <si>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</si>
  <si>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</si>
  <si>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</si>
  <si>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</si>
  <si>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</si>
  <si>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</si>
  <si>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</si>
  <si>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</si>
  <si>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</si>
  <si>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</si>
  <si>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</si>
  <si>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</si>
  <si>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</si>
  <si>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</si>
  <si>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</si>
  <si>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</si>
  <si>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</si>
  <si>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</si>
  <si>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</si>
  <si>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</si>
  <si>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</si>
  <si>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</si>
  <si>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</si>
  <si>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</si>
  <si>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</si>
  <si>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</si>
  <si>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</si>
  <si>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</si>
  <si>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</si>
  <si>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</si>
  <si>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</si>
  <si>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</si>
  <si>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</si>
  <si>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</si>
  <si>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</si>
  <si>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</si>
  <si>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</si>
  <si>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</si>
  <si>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</si>
  <si>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</si>
  <si>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</si>
  <si>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</si>
  <si>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</si>
  <si>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</si>
  <si>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</si>
  <si>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</si>
  <si>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</si>
  <si>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</si>
  <si>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</si>
  <si>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</si>
  <si>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</si>
  <si>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</si>
  <si>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</si>
  <si>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</si>
  <si>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</si>
  <si>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</si>
  <si>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</si>
  <si>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</si>
  <si>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</si>
  <si>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</si>
  <si>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</si>
  <si>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</si>
  <si>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</si>
  <si>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</si>
  <si>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</si>
  <si>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</si>
  <si>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</si>
  <si>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</si>
  <si>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</si>
  <si>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</si>
  <si>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</si>
  <si>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</si>
  <si>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</si>
  <si>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</si>
  <si>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</si>
  <si>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</si>
  <si>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</si>
  <si>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</si>
  <si>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</si>
  <si>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</si>
  <si>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</si>
  <si>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</si>
  <si>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</si>
  <si>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</si>
  <si>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</si>
  <si>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</si>
  <si>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</si>
  <si>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</si>
  <si>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</si>
  <si>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</si>
  <si>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</si>
  <si>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</si>
  <si>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</si>
  <si>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</si>
  <si>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</si>
  <si>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</si>
  <si>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</si>
  <si>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</si>
  <si>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</si>
  <si>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</si>
  <si>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</si>
  <si>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</si>
  <si>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</si>
  <si>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</si>
  <si>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</si>
  <si>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</si>
  <si>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</si>
  <si>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</si>
  <si>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</si>
  <si>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</si>
  <si>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</si>
  <si>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</si>
  <si>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</si>
  <si>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</si>
  <si>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</si>
  <si>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</si>
  <si>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</si>
  <si>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</si>
  <si>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</si>
  <si>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</si>
  <si>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</si>
  <si>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</si>
  <si>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</si>
  <si>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</si>
  <si>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</si>
  <si>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</si>
  <si>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</si>
  <si>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</si>
  <si>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</si>
  <si>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</si>
  <si>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</si>
  <si>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</si>
  <si>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</si>
  <si>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</si>
  <si>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</si>
  <si>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</si>
  <si>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</si>
  <si>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</si>
  <si>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</si>
  <si>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</si>
  <si>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</si>
  <si>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</si>
  <si>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</si>
  <si>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</si>
  <si>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</si>
  <si>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</si>
  <si>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</si>
  <si>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</si>
  <si>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</si>
  <si>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</si>
  <si>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</si>
  <si>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</si>
  <si>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</si>
  <si>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</si>
  <si>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</si>
  <si>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</si>
  <si>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</si>
  <si>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</si>
  <si>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</si>
  <si>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</si>
  <si>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</si>
  <si>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</si>
  <si>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</si>
  <si>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</si>
  <si>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</si>
  <si>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</si>
  <si>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</si>
  <si>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</si>
  <si>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</si>
  <si>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</si>
  <si>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</si>
  <si>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</si>
  <si>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</si>
  <si>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</si>
  <si>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</si>
  <si>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</si>
  <si>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</si>
  <si>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</si>
  <si>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</si>
  <si>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</si>
  <si>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</si>
  <si>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</si>
  <si>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</si>
  <si>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</si>
  <si>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</si>
  <si>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</si>
  <si>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</si>
  <si>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</si>
  <si>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</si>
  <si>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</si>
  <si>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</si>
  <si>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</si>
  <si>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</si>
  <si>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</si>
  <si>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</si>
  <si>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</si>
  <si>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</si>
  <si>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</si>
  <si>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</si>
  <si>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</si>
  <si>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</si>
  <si>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</si>
  <si>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</si>
  <si>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</si>
  <si>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</si>
  <si>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</si>
  <si>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</si>
  <si>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</si>
  <si>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</si>
  <si>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</si>
  <si>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</si>
  <si>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</si>
  <si>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</si>
  <si>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</si>
  <si>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</si>
  <si>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</si>
  <si>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</si>
  <si>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</si>
  <si>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</si>
  <si>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</si>
  <si>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</si>
  <si>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</si>
  <si>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</si>
  <si>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</si>
  <si>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</si>
  <si>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</si>
  <si>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</si>
  <si>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</si>
  <si>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</si>
  <si>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</si>
  <si>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</si>
  <si>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</si>
  <si>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</si>
  <si>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</si>
  <si>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</si>
  <si>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</si>
  <si>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</si>
  <si>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</si>
  <si>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</si>
  <si>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</si>
  <si>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</si>
  <si>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</si>
  <si>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</si>
  <si>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</si>
  <si>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</si>
  <si>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</si>
  <si>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</si>
  <si>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</si>
  <si>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</si>
  <si>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</si>
  <si>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</si>
  <si>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</si>
  <si>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</si>
  <si>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</si>
  <si>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</si>
  <si>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</si>
  <si>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</si>
  <si>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</si>
  <si>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</si>
  <si>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</si>
  <si>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</si>
  <si>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</si>
  <si>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</si>
  <si>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</si>
  <si>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</si>
  <si>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</si>
  <si>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</si>
  <si>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</si>
  <si>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</si>
  <si>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</si>
  <si>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</si>
  <si>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</si>
  <si>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</si>
  <si>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</si>
  <si>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</si>
  <si>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</si>
  <si>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</si>
  <si>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</si>
  <si>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</si>
  <si>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</si>
  <si>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</si>
  <si>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</si>
  <si>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</si>
  <si>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</si>
  <si>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</si>
  <si>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</si>
  <si>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</si>
  <si>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</si>
  <si>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</si>
  <si>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</si>
  <si>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</si>
  <si>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</si>
  <si>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</si>
  <si>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</si>
  <si>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</si>
  <si>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</si>
  <si>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</si>
  <si>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</si>
  <si>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</si>
  <si>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</si>
  <si>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</si>
  <si>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</si>
  <si>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</si>
  <si>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</si>
  <si>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</si>
  <si>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</si>
  <si>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</si>
  <si>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</si>
  <si>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</si>
  <si>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</si>
  <si>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</si>
  <si>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</si>
  <si>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</si>
  <si>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</si>
  <si>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</si>
  <si>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</si>
  <si>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</si>
  <si>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</si>
  <si>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</si>
  <si>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</si>
  <si>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</si>
  <si>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</si>
  <si>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</si>
  <si>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</si>
  <si>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</si>
  <si>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</si>
  <si>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</si>
  <si>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</si>
  <si>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</si>
  <si>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</si>
  <si>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</si>
  <si>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</si>
  <si>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</si>
  <si>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</si>
  <si>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</si>
  <si>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</si>
  <si>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</si>
  <si>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</si>
  <si>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</si>
  <si>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</si>
  <si>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</si>
  <si>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</si>
  <si>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</si>
  <si>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</si>
  <si>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</si>
  <si>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</si>
  <si>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</si>
  <si>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</si>
  <si>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</si>
  <si>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</si>
  <si>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</si>
  <si>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</si>
  <si>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</si>
  <si>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</si>
  <si>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</si>
  <si>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</si>
  <si>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</si>
  <si>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</si>
  <si>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</si>
  <si>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</si>
  <si>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</si>
  <si>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</si>
  <si>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</si>
  <si>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</si>
  <si>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</si>
  <si>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</si>
  <si>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</si>
  <si>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</si>
  <si>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</si>
  <si>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</si>
  <si>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</si>
  <si>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</si>
  <si>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</si>
  <si>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</si>
  <si>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</si>
  <si>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</si>
  <si>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</si>
  <si>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</si>
  <si>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</si>
  <si>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</si>
  <si>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</si>
  <si>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</si>
  <si>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</si>
  <si>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</si>
  <si>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</si>
  <si>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</si>
  <si>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</si>
  <si>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</si>
  <si>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</si>
  <si>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</si>
  <si>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</si>
  <si>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</si>
  <si>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</si>
  <si>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</si>
  <si>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</si>
  <si>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</si>
  <si>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</si>
  <si>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</si>
  <si>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</si>
  <si>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</si>
  <si>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</si>
  <si>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</si>
  <si>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</si>
  <si>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</si>
  <si>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</si>
  <si>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</si>
  <si>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</si>
  <si>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</si>
  <si>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</si>
  <si>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</si>
  <si>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</si>
  <si>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</si>
  <si>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</si>
  <si>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</si>
  <si>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</si>
  <si>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</si>
  <si>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</si>
  <si>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</si>
  <si>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</si>
  <si>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</si>
  <si>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</si>
  <si>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</si>
  <si>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</si>
  <si>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</si>
  <si>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</si>
  <si>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</si>
  <si>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</si>
  <si>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</si>
  <si>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</si>
  <si>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</si>
  <si>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</si>
  <si>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</si>
  <si>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</si>
  <si>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</si>
  <si>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</si>
  <si>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</si>
  <si>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</si>
  <si>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</si>
  <si>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</si>
  <si>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</si>
  <si>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</si>
  <si>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</si>
  <si>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</si>
  <si>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</si>
  <si>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</si>
  <si>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</si>
  <si>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</si>
  <si>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</si>
  <si>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</si>
  <si>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</si>
  <si>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</si>
  <si>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</si>
  <si>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</si>
  <si>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</si>
  <si>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</si>
  <si>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</si>
  <si>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</si>
  <si>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</si>
  <si>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</si>
  <si>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</si>
  <si>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</si>
  <si>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</si>
  <si>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</si>
  <si>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</si>
  <si>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</si>
  <si>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</si>
  <si>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</si>
  <si>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</si>
  <si>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</si>
  <si>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</si>
  <si>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</si>
  <si>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</si>
  <si>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</si>
  <si>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</si>
  <si>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</si>
  <si>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</si>
  <si>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</si>
  <si>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</si>
  <si>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</si>
  <si>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</si>
  <si>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</si>
  <si>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</si>
  <si>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</si>
  <si>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</si>
  <si>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</si>
  <si>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</si>
  <si>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</si>
  <si>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</si>
  <si>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</si>
  <si>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</si>
  <si>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</si>
  <si>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</si>
  <si>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</si>
  <si>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</si>
  <si>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</si>
  <si>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</si>
  <si>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</si>
  <si>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</si>
  <si>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</si>
  <si>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</si>
  <si>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</si>
  <si>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</si>
  <si>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</si>
  <si>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</si>
  <si>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</si>
  <si>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</si>
  <si>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</si>
  <si>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</si>
  <si>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</si>
  <si>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</si>
  <si>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</si>
  <si>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</si>
  <si>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</si>
  <si>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</si>
  <si>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</si>
  <si>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</si>
  <si>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</si>
  <si>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</si>
  <si>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</si>
  <si>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</si>
  <si>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</si>
  <si>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</si>
  <si>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</si>
  <si>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</si>
  <si>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</si>
  <si>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</si>
  <si>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</si>
  <si>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</si>
  <si>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</si>
  <si>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</si>
  <si>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</si>
  <si>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</si>
  <si>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</si>
  <si>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</si>
  <si>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</si>
  <si>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</si>
  <si>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</si>
  <si>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</si>
  <si>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</si>
  <si>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</si>
  <si>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</si>
  <si>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</si>
  <si>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</si>
  <si>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</si>
  <si>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</si>
  <si>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</si>
  <si>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</si>
  <si>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</si>
  <si>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</si>
  <si>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</si>
  <si>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</si>
  <si>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</si>
  <si>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</si>
  <si>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</si>
  <si>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</si>
  <si>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</si>
  <si>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</si>
  <si>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</si>
  <si>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</si>
  <si>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</si>
  <si>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</si>
  <si>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</si>
  <si>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</si>
  <si>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</si>
  <si>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</si>
  <si>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</si>
  <si>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</si>
  <si>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</si>
  <si>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</si>
  <si>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</si>
  <si>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</si>
  <si>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</si>
  <si>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</si>
  <si>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</si>
  <si>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</si>
  <si>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</si>
  <si>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</si>
  <si>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</si>
  <si>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</si>
  <si>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</si>
  <si>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</si>
  <si>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</si>
  <si>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</si>
  <si>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</si>
  <si>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</si>
  <si>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</si>
  <si>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</si>
  <si>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</si>
  <si>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</si>
  <si>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</si>
  <si>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</si>
  <si>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</si>
  <si>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</si>
  <si>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</si>
  <si>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</si>
  <si>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</si>
  <si>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</si>
  <si>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</si>
  <si>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</si>
  <si>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</si>
  <si>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</si>
  <si>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</si>
  <si>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</si>
  <si>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</si>
  <si>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</si>
  <si>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</si>
  <si>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</si>
  <si>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</si>
  <si>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</si>
  <si>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</si>
  <si>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</si>
  <si>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</si>
  <si>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</si>
  <si>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</si>
  <si>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</si>
  <si>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</si>
  <si>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</si>
  <si>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</si>
  <si>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</si>
  <si>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</si>
  <si>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</si>
  <si>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</si>
  <si>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</si>
  <si>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</si>
  <si>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</si>
  <si>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</si>
  <si>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</si>
  <si>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</si>
  <si>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</si>
  <si>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</si>
  <si>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</si>
  <si>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</si>
  <si>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</si>
  <si>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</si>
  <si>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</si>
  <si>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</si>
  <si>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</si>
  <si>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</si>
  <si>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</si>
  <si>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</si>
  <si>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</si>
  <si>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</si>
  <si>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</si>
  <si>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</si>
  <si>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</si>
  <si>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</si>
  <si>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</si>
  <si>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</si>
  <si>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</si>
  <si>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</si>
  <si>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</si>
  <si>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</si>
  <si>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</si>
  <si>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</si>
  <si>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</si>
  <si>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</si>
  <si>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</si>
  <si>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</si>
  <si>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</si>
  <si>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</si>
  <si>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</si>
  <si>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</si>
  <si>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</si>
  <si>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</si>
  <si>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</si>
  <si>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</si>
  <si>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</si>
  <si>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</si>
  <si>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</si>
  <si>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</si>
  <si>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</si>
  <si>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</si>
  <si>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</si>
  <si>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</si>
  <si>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</si>
  <si>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</si>
  <si>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</si>
  <si>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</si>
  <si>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</si>
  <si>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</si>
  <si>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</si>
  <si>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</si>
  <si>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</si>
  <si>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</si>
  <si>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</si>
  <si>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</si>
  <si>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</si>
  <si>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</si>
  <si>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</si>
  <si>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</si>
  <si>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</si>
  <si>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</si>
  <si>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</si>
  <si>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</si>
  <si>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</si>
  <si>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</si>
  <si>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</si>
  <si>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</si>
  <si>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</si>
  <si>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</si>
  <si>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</si>
  <si>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</si>
  <si>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</si>
  <si>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</si>
  <si>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</si>
  <si>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</si>
  <si>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</si>
  <si>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</si>
  <si>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</si>
  <si>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</si>
  <si>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</si>
  <si>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</si>
  <si>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</si>
  <si>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</si>
  <si>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</si>
  <si>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</si>
  <si>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</si>
  <si>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</si>
  <si>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</si>
  <si>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</si>
  <si>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</si>
  <si>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</si>
  <si>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</si>
  <si>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</si>
  <si>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</si>
  <si>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</si>
  <si>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</si>
  <si>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</si>
  <si>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</si>
  <si>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</si>
  <si>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</si>
  <si>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</si>
  <si>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</si>
  <si>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</si>
  <si>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</si>
  <si>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</si>
  <si>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</si>
  <si>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</si>
  <si>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</si>
  <si>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</si>
  <si>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</si>
  <si>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</si>
  <si>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</si>
  <si>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</si>
  <si>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</si>
  <si>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</si>
  <si>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</si>
  <si>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</si>
  <si>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</si>
  <si>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</si>
  <si>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</si>
  <si>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</si>
  <si>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</si>
  <si>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</si>
  <si>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</si>
  <si>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</si>
  <si>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</si>
  <si>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</si>
  <si>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</si>
  <si>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</si>
  <si>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</si>
  <si>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</si>
  <si>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</si>
  <si>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</si>
  <si>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</si>
  <si>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</si>
  <si>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</si>
  <si>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</si>
  <si>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</si>
  <si>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</si>
  <si>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</si>
  <si>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</si>
  <si>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</si>
  <si>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</si>
  <si>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</si>
  <si>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</si>
  <si>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</si>
  <si>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</si>
  <si>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</si>
  <si>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</si>
  <si>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</si>
  <si>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</si>
  <si>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</si>
  <si>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</si>
  <si>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</si>
  <si>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</si>
  <si>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</si>
  <si>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</si>
  <si>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</si>
  <si>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</si>
  <si>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</si>
  <si>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</si>
  <si>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</si>
  <si>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</si>
  <si>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</si>
  <si>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</si>
  <si>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</si>
  <si>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</si>
  <si>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</si>
  <si>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</si>
  <si>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</si>
  <si>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</si>
  <si>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</si>
  <si>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</si>
  <si>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</si>
  <si>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</si>
  <si>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</si>
  <si>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</si>
  <si>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</si>
  <si>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</si>
  <si>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</si>
  <si>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</si>
  <si>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</si>
  <si>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</si>
  <si>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</si>
  <si>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</si>
  <si>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</si>
  <si>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</si>
  <si>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</si>
  <si>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</si>
  <si>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</si>
  <si>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</si>
  <si>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</si>
  <si>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</si>
  <si>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</si>
  <si>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</si>
  <si>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</si>
  <si>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</si>
  <si>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</si>
  <si>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</si>
  <si>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</si>
  <si>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</si>
  <si>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</si>
  <si>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</si>
  <si>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</si>
  <si>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</si>
  <si>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</si>
  <si>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</si>
  <si>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</si>
  <si>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</si>
  <si>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</si>
  <si>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</si>
  <si>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</si>
  <si>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</si>
  <si>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</si>
  <si>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</si>
  <si>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</si>
  <si>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</si>
  <si>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</si>
  <si>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</si>
  <si>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</si>
  <si>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</si>
  <si>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</si>
  <si>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</si>
  <si>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</si>
  <si>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</si>
  <si>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</si>
  <si>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</si>
  <si>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</si>
  <si>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</si>
  <si>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</si>
  <si>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</si>
  <si>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</si>
  <si>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</si>
  <si>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</si>
  <si>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</si>
  <si>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</si>
  <si>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</si>
  <si>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</si>
  <si>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</si>
  <si>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</si>
  <si>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</si>
  <si>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</si>
  <si>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</si>
  <si>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</si>
  <si>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</si>
  <si>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</si>
  <si>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</si>
  <si>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</si>
  <si>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</si>
  <si>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</si>
  <si>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</si>
  <si>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</si>
  <si>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</si>
  <si>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</si>
  <si>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</si>
  <si>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</si>
  <si>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</si>
  <si>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</si>
  <si>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</si>
  <si>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</si>
  <si>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</si>
  <si>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</si>
  <si>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</si>
  <si>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</si>
  <si>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</si>
  <si>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</si>
  <si>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</si>
  <si>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</si>
  <si>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</si>
  <si>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</si>
  <si>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</si>
  <si>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</si>
  <si>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</si>
  <si>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</si>
  <si>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</si>
  <si>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</si>
  <si>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</si>
  <si>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</si>
  <si>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</si>
  <si>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</si>
  <si>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</si>
  <si>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</si>
  <si>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</si>
  <si>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</si>
  <si>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</si>
  <si>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</si>
  <si>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</si>
  <si>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</si>
  <si>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</si>
  <si>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</si>
  <si>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</si>
  <si>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</si>
  <si>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</si>
  <si>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</si>
  <si>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</si>
  <si>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</si>
  <si>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</si>
  <si>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</si>
  <si>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</si>
  <si>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</si>
  <si>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</si>
  <si>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</si>
  <si>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</si>
  <si>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</si>
  <si>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</si>
  <si>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</si>
  <si>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</si>
  <si>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</si>
  <si>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</si>
  <si>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</si>
  <si>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</si>
  <si>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</si>
  <si>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</si>
  <si>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</si>
  <si>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</si>
  <si>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</si>
  <si>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</si>
  <si>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</si>
  <si>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</si>
  <si>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</si>
  <si>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</si>
  <si>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</si>
  <si>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</si>
  <si>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</si>
  <si>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</si>
  <si>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</si>
  <si>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</si>
  <si>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</si>
  <si>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</si>
  <si>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</si>
  <si>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</si>
  <si>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</si>
  <si>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</si>
  <si>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</si>
  <si>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</si>
  <si>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</si>
  <si>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</si>
  <si>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</si>
  <si>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</si>
  <si>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</si>
  <si>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</si>
  <si>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</si>
  <si>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</si>
  <si>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</si>
  <si>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</si>
  <si>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</si>
  <si>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</si>
  <si>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</si>
  <si>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</si>
  <si>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</si>
  <si>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</si>
  <si>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</si>
  <si>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</si>
  <si>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</si>
  <si>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</si>
  <si>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</si>
  <si>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</si>
  <si>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</si>
  <si>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</si>
  <si>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</si>
  <si>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</si>
  <si>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</si>
  <si>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</si>
  <si>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</si>
  <si>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</si>
  <si>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</si>
  <si>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</si>
  <si>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</si>
  <si>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</si>
  <si>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</si>
  <si>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</si>
  <si>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</si>
  <si>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</si>
  <si>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</si>
  <si>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</si>
  <si>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</si>
  <si>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</si>
  <si>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</si>
  <si>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</si>
  <si>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</si>
  <si>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</si>
  <si>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</si>
  <si>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</si>
  <si>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</si>
  <si>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</si>
  <si>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</si>
  <si>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</si>
  <si>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</si>
  <si>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</si>
  <si>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</si>
  <si>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</si>
  <si>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</si>
  <si>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</si>
  <si>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</si>
  <si>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</si>
  <si>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</si>
  <si>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</si>
  <si>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</si>
  <si>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</si>
  <si>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</si>
  <si>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</si>
  <si>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</si>
  <si>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</si>
  <si>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</si>
  <si>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</si>
  <si>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</si>
  <si>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</si>
  <si>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</si>
  <si>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</si>
  <si>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</si>
  <si>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</si>
  <si>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</si>
  <si>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</si>
  <si>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</si>
  <si>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</si>
  <si>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</si>
  <si>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</si>
  <si>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</si>
  <si>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</si>
  <si>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</si>
  <si>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</si>
  <si>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</si>
  <si>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</si>
  <si>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</si>
  <si>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</si>
  <si>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</si>
  <si>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</si>
  <si>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</si>
  <si>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</si>
  <si>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</si>
  <si>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</si>
  <si>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</si>
  <si>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</si>
  <si>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</si>
  <si>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</si>
  <si>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</si>
  <si>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</si>
  <si>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</si>
  <si>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</si>
  <si>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</si>
  <si>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</si>
  <si>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</si>
  <si>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</si>
  <si>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</si>
  <si>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</si>
  <si>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</si>
  <si>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</si>
  <si>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</si>
  <si>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</si>
  <si>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</si>
  <si>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</si>
  <si>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</si>
  <si>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</si>
  <si>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</si>
  <si>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</si>
  <si>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</si>
  <si>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</si>
  <si>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</si>
  <si>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</si>
  <si>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</si>
  <si>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</si>
  <si>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</si>
  <si>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</si>
  <si>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</si>
  <si>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</si>
  <si>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</si>
  <si>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</si>
  <si>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</si>
  <si>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</si>
  <si>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</si>
  <si>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</si>
  <si>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</si>
  <si>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</si>
  <si>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</si>
  <si>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</si>
  <si>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</si>
  <si>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</si>
  <si>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</si>
  <si>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</si>
  <si>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</si>
  <si>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</si>
  <si>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</si>
  <si>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</si>
  <si>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</si>
  <si>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</si>
  <si>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</si>
  <si>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</si>
  <si>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</si>
  <si>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</si>
  <si>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</si>
  <si>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</si>
  <si>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</si>
  <si>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</si>
  <si>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</si>
  <si>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</si>
  <si>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</si>
  <si>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</si>
  <si>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</si>
  <si>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</si>
  <si>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</si>
  <si>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</si>
  <si>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</si>
  <si>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</si>
  <si>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</si>
  <si>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</si>
  <si>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</si>
  <si>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</si>
  <si>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</si>
  <si>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</si>
  <si>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</si>
  <si>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</si>
  <si>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</si>
  <si>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</si>
  <si>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</si>
  <si>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</si>
  <si>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</si>
  <si>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</si>
  <si>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</si>
  <si>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</si>
  <si>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</si>
  <si>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</si>
  <si>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</si>
  <si>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</si>
  <si>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</si>
  <si>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</si>
  <si>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</si>
  <si>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</si>
  <si>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</si>
  <si>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</si>
  <si>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</si>
  <si>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</si>
  <si>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</si>
  <si>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</si>
  <si>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</si>
  <si>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</si>
  <si>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</si>
  <si>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</si>
  <si>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</si>
  <si>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</si>
  <si>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</si>
  <si>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</si>
  <si>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</si>
  <si>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</si>
  <si>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</si>
  <si>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</si>
  <si>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</si>
  <si>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</si>
  <si>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</si>
  <si>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</si>
  <si>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</si>
  <si>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</si>
  <si>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</si>
  <si>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</si>
  <si>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</si>
  <si>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</si>
  <si>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</si>
  <si>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</si>
  <si>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</si>
  <si>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</si>
  <si>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</si>
  <si>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</si>
  <si>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</si>
  <si>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</si>
  <si>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</si>
  <si>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</si>
  <si>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</si>
  <si>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</si>
  <si>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</si>
  <si>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</si>
  <si>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</si>
  <si>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</si>
  <si>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</si>
  <si>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</si>
  <si>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</si>
  <si>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</si>
  <si>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</si>
  <si>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</si>
  <si>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</si>
  <si>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</si>
  <si>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</si>
  <si>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</si>
  <si>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</si>
  <si>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</si>
  <si>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</si>
  <si>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</si>
  <si>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</si>
  <si>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</si>
  <si>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</si>
  <si>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</si>
  <si>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</si>
  <si>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</si>
  <si>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</si>
  <si>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</si>
  <si>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</si>
  <si>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</si>
  <si>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</si>
  <si>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</si>
  <si>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</si>
  <si>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</si>
  <si>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</si>
  <si>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</si>
  <si>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</si>
  <si>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</si>
  <si>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</si>
  <si>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</si>
  <si>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</si>
  <si>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</si>
  <si>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</si>
  <si>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</si>
  <si>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</si>
  <si>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</si>
  <si>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</si>
  <si>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</si>
  <si>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</si>
  <si>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</si>
  <si>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</si>
  <si>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</si>
  <si>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</si>
  <si>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</si>
  <si>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</si>
  <si>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</si>
  <si>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</si>
  <si>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</si>
  <si>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</si>
  <si>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</si>
  <si>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</si>
  <si>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</si>
  <si>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</si>
  <si>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</si>
  <si>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</si>
  <si>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</si>
  <si>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</si>
  <si>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</si>
  <si>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</si>
  <si>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</si>
  <si>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</si>
  <si>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</si>
  <si>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</si>
  <si>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</si>
  <si>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</si>
  <si>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</si>
  <si>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</si>
  <si>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</si>
  <si>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</si>
  <si>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</si>
  <si>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</si>
  <si>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</si>
  <si>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</si>
  <si>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</si>
  <si>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</si>
  <si>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</si>
  <si>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</si>
  <si>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</si>
  <si>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</si>
  <si>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</si>
  <si>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</si>
  <si>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</si>
  <si>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</si>
  <si>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</si>
  <si>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</si>
  <si>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</si>
  <si>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</si>
  <si>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</si>
  <si>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</si>
  <si>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</si>
  <si>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</si>
  <si>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</si>
  <si>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</si>
  <si>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</si>
  <si>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</si>
  <si>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</si>
  <si>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</si>
  <si>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</si>
  <si>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</si>
  <si>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</si>
  <si>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</si>
  <si>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</si>
  <si>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</si>
  <si>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</si>
  <si>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</si>
  <si>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</si>
  <si>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</si>
  <si>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</si>
  <si>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</si>
  <si>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</si>
  <si>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</si>
  <si>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</si>
  <si>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</si>
  <si>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</si>
  <si>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</si>
  <si>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</si>
  <si>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</si>
  <si>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</si>
  <si>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</si>
  <si>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</si>
  <si>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</si>
  <si>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</si>
  <si>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</si>
  <si>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</si>
  <si>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</si>
  <si>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</si>
  <si>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</si>
  <si>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</si>
  <si>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</si>
  <si>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</si>
  <si>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</si>
  <si>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</si>
  <si>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</si>
  <si>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</si>
  <si>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</si>
  <si>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</si>
  <si>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</si>
  <si>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</si>
  <si>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</si>
  <si>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</si>
  <si>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</si>
  <si>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</si>
  <si>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</si>
  <si>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</si>
  <si>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</si>
  <si>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</si>
  <si>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</si>
  <si>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</si>
  <si>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</si>
  <si>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</si>
  <si>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</si>
  <si>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</si>
  <si>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</si>
  <si>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</si>
  <si>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</si>
  <si>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</si>
  <si>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</si>
  <si>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</si>
  <si>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</si>
  <si>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</si>
  <si>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</si>
  <si>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</si>
  <si>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</si>
  <si>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</si>
  <si>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</si>
  <si>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</si>
  <si>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</si>
  <si>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</si>
  <si>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</si>
  <si>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</si>
  <si>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</si>
  <si>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</si>
  <si>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</si>
  <si>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</si>
  <si>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</si>
  <si>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</si>
  <si>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</si>
  <si>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</si>
  <si>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</si>
  <si>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</si>
  <si>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</si>
  <si>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</si>
  <si>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</si>
  <si>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</si>
  <si>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</si>
  <si>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</si>
  <si>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</si>
  <si>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</si>
  <si>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</si>
  <si>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</si>
  <si>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</si>
  <si>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</si>
  <si>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</si>
  <si>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</si>
  <si>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</si>
  <si>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</si>
  <si>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</si>
  <si>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</si>
  <si>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</si>
  <si>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</si>
  <si>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</si>
  <si>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</si>
  <si>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</si>
  <si>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</si>
  <si>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</si>
  <si>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</si>
  <si>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</si>
  <si>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</si>
  <si>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</si>
  <si>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</si>
  <si>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</si>
  <si>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</si>
  <si>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</si>
  <si>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</si>
  <si>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</si>
  <si>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</si>
  <si>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</si>
  <si>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</si>
  <si>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</si>
  <si>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</si>
  <si>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</si>
  <si>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</si>
  <si>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</si>
  <si>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</si>
  <si>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</si>
  <si>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</si>
  <si>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</si>
  <si>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</si>
  <si>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</si>
  <si>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</si>
  <si>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</si>
  <si>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</si>
  <si>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</si>
  <si>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</si>
  <si>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</si>
  <si>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</si>
  <si>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</si>
  <si>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</si>
  <si>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</si>
  <si>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</si>
  <si>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</si>
  <si>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</si>
  <si>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</si>
  <si>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</si>
  <si>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</si>
  <si>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</si>
  <si>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</si>
  <si>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</si>
  <si>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</si>
  <si>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</si>
  <si>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</si>
  <si>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</si>
  <si>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</si>
  <si>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</si>
  <si>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</si>
  <si>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</si>
  <si>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</si>
  <si>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</si>
  <si>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</si>
  <si>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</si>
  <si>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</si>
  <si>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</si>
  <si>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</si>
  <si>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</si>
  <si>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</si>
  <si>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</si>
  <si>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</si>
  <si>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</si>
  <si>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</si>
  <si>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</si>
  <si>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</si>
  <si>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</si>
  <si>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</si>
  <si>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</si>
  <si>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</si>
  <si>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</si>
  <si>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</si>
  <si>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</si>
  <si>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</si>
  <si>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</si>
  <si>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</si>
  <si>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</si>
  <si>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</si>
  <si>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</si>
  <si>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</si>
  <si>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</si>
  <si>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</si>
  <si>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</si>
  <si>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</si>
  <si>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</si>
  <si>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</si>
  <si>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</si>
  <si>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</si>
  <si>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</si>
  <si>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</si>
  <si>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</si>
  <si>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</si>
  <si>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</si>
  <si>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</si>
  <si>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</si>
  <si>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</si>
  <si>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</si>
  <si>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</si>
  <si>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</si>
  <si>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</si>
  <si>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</si>
  <si>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</si>
  <si>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</si>
  <si>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</si>
  <si>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</si>
  <si>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</si>
  <si>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</si>
  <si>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</si>
  <si>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</si>
  <si>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</si>
  <si>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</si>
  <si>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</si>
  <si>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</si>
  <si>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</si>
  <si>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</si>
  <si>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</si>
  <si>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</si>
  <si>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</si>
  <si>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</si>
  <si>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</si>
  <si>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</si>
  <si>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</si>
  <si>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</si>
  <si>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</si>
  <si>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</si>
  <si>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</si>
  <si>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</si>
  <si>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</si>
  <si>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</si>
  <si>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</si>
  <si>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</si>
  <si>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</si>
  <si>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</si>
  <si>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</si>
  <si>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</si>
  <si>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</si>
  <si>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</si>
  <si>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</si>
  <si>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</si>
  <si>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</si>
  <si>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</si>
  <si>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</si>
  <si>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</si>
  <si>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</si>
  <si>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</si>
  <si>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</si>
  <si>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</si>
  <si>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</si>
  <si>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</si>
  <si>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</si>
  <si>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</si>
  <si>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</si>
  <si>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</si>
  <si>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</si>
  <si>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</si>
  <si>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</si>
  <si>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</si>
  <si>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</si>
  <si>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</si>
  <si>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</si>
  <si>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</si>
  <si>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</si>
  <si>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</si>
  <si>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</si>
  <si>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</si>
  <si>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</si>
  <si>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</si>
  <si>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</si>
  <si>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</si>
  <si>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</si>
  <si>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</si>
  <si>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</si>
  <si>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</si>
  <si>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</si>
  <si>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</si>
  <si>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</si>
  <si>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</si>
  <si>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</si>
  <si>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</si>
  <si>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</si>
  <si>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</si>
  <si>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</si>
  <si>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</si>
  <si>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</si>
  <si>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</si>
  <si>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</si>
  <si>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</si>
  <si>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</si>
  <si>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</si>
  <si>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</si>
  <si>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</si>
  <si>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</si>
  <si>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</si>
  <si>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</si>
  <si>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</si>
  <si>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</si>
  <si>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</si>
  <si>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</si>
  <si>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</si>
  <si>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</si>
  <si>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</si>
  <si>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</si>
  <si>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</si>
  <si>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</si>
  <si>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</si>
  <si>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</si>
  <si>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</si>
  <si>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</si>
  <si>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</si>
  <si>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</si>
  <si>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</si>
  <si>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</si>
  <si>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</si>
  <si>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</si>
  <si>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</si>
  <si>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</si>
  <si>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</si>
  <si>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</si>
  <si>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</si>
  <si>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</si>
  <si>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</si>
  <si>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</si>
  <si>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</si>
  <si>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</si>
  <si>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</si>
  <si>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</si>
  <si>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</si>
  <si>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</si>
  <si>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</si>
  <si>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</si>
  <si>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</si>
  <si>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</si>
  <si>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</si>
  <si>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</si>
  <si>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</si>
  <si>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</si>
  <si>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</si>
  <si>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</si>
  <si>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</si>
  <si>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</si>
  <si>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</si>
  <si>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</si>
  <si>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</si>
  <si>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</si>
  <si>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</si>
  <si>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</si>
  <si>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</si>
  <si>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</si>
  <si>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</si>
  <si>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</si>
  <si>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</si>
  <si>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</si>
  <si>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</si>
  <si>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</si>
  <si>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</si>
  <si>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</si>
  <si>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</si>
  <si>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</si>
  <si>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</si>
  <si>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</si>
  <si>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</si>
  <si>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</si>
  <si>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</si>
  <si>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</si>
  <si>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</si>
  <si>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</si>
  <si>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</si>
  <si>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</si>
  <si>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</si>
  <si>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</si>
  <si>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</si>
  <si>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</si>
  <si>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</si>
  <si>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</si>
  <si>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</si>
  <si>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</si>
  <si>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</si>
  <si>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</si>
  <si>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</si>
  <si>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</si>
  <si>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</si>
  <si>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</si>
  <si>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</si>
  <si>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</si>
  <si>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</si>
  <si>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</si>
  <si>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</si>
  <si>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</si>
  <si>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</si>
  <si>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</si>
  <si>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</si>
  <si>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</si>
  <si>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</si>
  <si>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</si>
  <si>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</si>
  <si>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</si>
  <si>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</si>
  <si>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</si>
  <si>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</si>
  <si>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</si>
  <si>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</si>
  <si>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</si>
  <si>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</si>
  <si>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</si>
  <si>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</si>
  <si>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</si>
  <si>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</si>
  <si>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</si>
  <si>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</si>
  <si>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</si>
  <si>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</si>
  <si>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</si>
  <si>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</si>
  <si>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</si>
  <si>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</si>
  <si>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</si>
  <si>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</si>
  <si>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</si>
  <si>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</si>
  <si>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</si>
  <si>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</si>
  <si>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</si>
  <si>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</si>
  <si>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</si>
  <si>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</si>
  <si>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</si>
  <si>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</si>
  <si>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</si>
  <si>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</si>
  <si>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</si>
  <si>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</si>
  <si>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</si>
  <si>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</si>
  <si>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</si>
  <si>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</si>
  <si>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</si>
  <si>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</si>
  <si>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</si>
  <si>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</si>
  <si>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</si>
  <si>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</si>
  <si>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</si>
  <si>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</si>
  <si>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</si>
  <si>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</si>
  <si>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</si>
  <si>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</si>
  <si>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</si>
  <si>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</si>
  <si>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</si>
  <si>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</si>
  <si>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</si>
  <si>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</si>
  <si>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</si>
  <si>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</si>
  <si>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</si>
  <si>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</si>
  <si>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</si>
  <si>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</si>
  <si>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</si>
  <si>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</si>
  <si>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</si>
  <si>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</si>
  <si>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</si>
  <si>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</si>
  <si>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</si>
  <si>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</si>
  <si>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</si>
  <si>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</si>
  <si>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</si>
  <si>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</si>
  <si>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</si>
  <si>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</si>
  <si>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</si>
  <si>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</si>
  <si>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</si>
  <si>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</si>
  <si>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</si>
  <si>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</si>
  <si>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</si>
  <si>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</si>
  <si>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</si>
  <si>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</si>
  <si>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</si>
  <si>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</si>
  <si>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</si>
  <si>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</si>
  <si>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</si>
  <si>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</si>
  <si>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</si>
  <si>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</si>
  <si>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</si>
  <si>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</si>
  <si>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</si>
  <si>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</si>
  <si>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</si>
  <si>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</si>
  <si>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</si>
  <si>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</si>
  <si>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</si>
  <si>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</si>
  <si>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</si>
  <si>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</si>
  <si>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</si>
  <si>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</si>
  <si>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</si>
  <si>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</si>
  <si>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</si>
  <si>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</si>
  <si>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</si>
  <si>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</si>
  <si>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</si>
  <si>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</si>
  <si>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</si>
  <si>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</si>
  <si>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</si>
  <si>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</si>
  <si>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</si>
  <si>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</si>
  <si>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</si>
  <si>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</si>
  <si>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</si>
  <si>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</si>
  <si>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</si>
  <si>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</si>
  <si>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</si>
  <si>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</si>
  <si>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</si>
  <si>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</si>
  <si>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</si>
  <si>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</si>
  <si>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</si>
  <si>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</si>
  <si>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</si>
  <si>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</si>
  <si>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</si>
  <si>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</si>
  <si>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</si>
  <si>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</si>
  <si>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</si>
  <si>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</si>
  <si>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</si>
  <si>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</si>
  <si>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</si>
  <si>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</si>
  <si>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</si>
  <si>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</si>
  <si>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</si>
  <si>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</si>
  <si>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</si>
  <si>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</si>
  <si>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</si>
  <si>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</si>
  <si>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</si>
  <si>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</si>
  <si>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</si>
  <si>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</si>
  <si>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</si>
  <si>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</si>
  <si>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</si>
  <si>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</si>
  <si>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</si>
  <si>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</si>
  <si>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</si>
  <si>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</si>
  <si>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</si>
  <si>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</si>
  <si>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</si>
  <si>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</si>
  <si>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</si>
  <si>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</si>
  <si>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</si>
  <si>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</si>
  <si>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</si>
  <si>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</si>
  <si>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</si>
  <si>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</si>
  <si>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</si>
  <si>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</si>
  <si>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</si>
  <si>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</si>
  <si>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</si>
  <si>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</si>
  <si>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</si>
  <si>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</si>
  <si>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</si>
  <si>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</si>
  <si>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</si>
  <si>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</si>
  <si>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</si>
  <si>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</si>
  <si>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</si>
  <si>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</si>
  <si>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</si>
  <si>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</si>
  <si>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</si>
  <si>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</si>
  <si>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</si>
  <si>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</si>
  <si>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</si>
  <si>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</si>
  <si>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</si>
  <si>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</si>
  <si>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</si>
  <si>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</si>
  <si>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</si>
  <si>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</si>
  <si>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</si>
  <si>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</si>
  <si>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</si>
  <si>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</si>
  <si>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</si>
  <si>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</si>
  <si>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</si>
  <si>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</si>
  <si>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</si>
  <si>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</si>
  <si>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</si>
  <si>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</si>
  <si>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</si>
  <si>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</si>
  <si>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</si>
  <si>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</si>
  <si>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</si>
  <si>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</si>
  <si>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</si>
  <si>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</si>
  <si>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</si>
  <si>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</si>
  <si>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</si>
  <si>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</si>
  <si>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</si>
  <si>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</si>
  <si>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</si>
  <si>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</si>
  <si>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</si>
  <si>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</si>
  <si>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</si>
  <si>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</si>
  <si>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</si>
  <si>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</si>
  <si>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</si>
  <si>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</si>
  <si>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</si>
  <si>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</si>
  <si>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</si>
  <si>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</si>
  <si>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</si>
  <si>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</si>
  <si>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</si>
  <si>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</si>
  <si>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</si>
  <si>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</si>
  <si>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</si>
  <si>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</si>
  <si>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</si>
  <si>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</si>
  <si>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</si>
  <si>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</si>
  <si>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</si>
  <si>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</si>
  <si>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Sub-category </t>
  </si>
  <si>
    <t>Column Labels</t>
  </si>
  <si>
    <t>Grand Total</t>
  </si>
  <si>
    <t>Count of outcome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</si>
  <si>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</si>
  <si>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</si>
  <si>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</si>
  <si>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</si>
  <si>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</si>
  <si>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</si>
  <si>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</si>
  <si>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</si>
  <si>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</si>
  <si>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</si>
  <si>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</si>
  <si>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</si>
  <si>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</si>
  <si>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</si>
  <si>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</si>
  <si>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</si>
  <si>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</si>
  <si>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</si>
  <si>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</si>
  <si>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</si>
  <si>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</si>
  <si>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</si>
  <si>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</si>
  <si>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</si>
  <si>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</si>
  <si>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</si>
  <si>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</si>
  <si>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</si>
  <si>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</si>
  <si>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</si>
  <si>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</si>
  <si>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</si>
  <si>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</si>
  <si>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</si>
  <si>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</si>
  <si>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</si>
  <si>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</si>
  <si>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Years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</si>
  <si>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</si>
  <si>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</si>
  <si>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</si>
  <si>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</si>
  <si>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</si>
  <si>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</si>
  <si>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</si>
  <si>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</si>
  <si>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</si>
  <si>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</si>
  <si>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</si>
  <si>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</si>
  <si>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</si>
  <si>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</si>
  <si>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 xml:space="preserve">Number Failed </t>
  </si>
  <si>
    <t xml:space="preserve">Number Canceled </t>
  </si>
  <si>
    <t>Total Projects</t>
  </si>
  <si>
    <t>Precentage Successful</t>
  </si>
  <si>
    <t>Precentage Failed</t>
  </si>
  <si>
    <t xml:space="preserve">Precentage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</si>
  <si>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</si>
  <si>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</si>
  <si>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</si>
  <si>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</si>
  <si>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</si>
  <si>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</si>
  <si>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</si>
  <si>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</si>
  <si>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</si>
  <si>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</si>
  <si>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</si>
  <si>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</si>
  <si>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</si>
  <si>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</si>
  <si>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</si>
  <si>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</si>
  <si>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</si>
  <si>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</t>
  </si>
  <si>
    <t xml:space="preserve">Successful 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</si>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</sst>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3" borderId="11" xfId="0" applyFill="1" applyBorder="1"/>
    <xf numFmtId="0" fontId="0" fillId="0" borderId="12" xfId="0" applyBorder="1"/>
    <xf numFmtId="0" fontId="0" fillId="33" borderId="13" xfId="0" applyFill="1" applyBorder="1"/>
    <xf numFmtId="0" fontId="0" fillId="0" borderId="14" xfId="0" applyBorder="1"/>
    <xf numFmtId="0" fontId="0" fillId="33" borderId="15" xfId="0" applyFill="1" applyBorder="1"/>
    <xf numFmtId="0" fontId="0" fillId="0" borderId="16" xfId="0" applyBorder="1"/>
    <xf numFmtId="2" fontId="0" fillId="0" borderId="14" xfId="0" applyNumberFormat="1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[Crowdfunding-first-assignment-Rahiq.xlsx]Category statistic!PivotTable1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2-46DD-8A2E-1AAE527C67CB}"/>
            </c:ext>
          </c:extLst>
        </c:ser>
        <c:ser>
          <c:idx val="1"/>
          <c:order val="1"/>
          <c:tx>
            <c:strRef>
              <c:f>'Category statistic'!$C$3:$C$4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2-46DD-8A2E-1AAE527C67CB}"/>
            </c:ext>
          </c:extLst>
        </c:ser>
        <c:ser>
          <c:idx val="2"/>
          <c:order val="2"/>
          <c:tx>
            <c:strRef>
              <c:f>'Category statistic'!$D$3:$D$4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2-46DD-8A2E-1AAE527C67CB}"/>
            </c:ext>
          </c:extLst>
        </c:ser>
        <c:ser>
          <c:idx val="3"/>
          <c:order val="3"/>
          <c:tx>
            <c:strRef>
              <c:f>'Category statistic'!$E$3:$E$4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2-46DD-8A2E-1AAE527C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481056"/>
        <c:axId val="808479808"/>
      </c:barChart>
      <c:catAx>
        <c:axId val="8084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79808"/>
        <c:crosses val="autoZero"/>
        <c:auto val="1"/>
        <c:lblAlgn val="ctr"/>
        <c:lblOffset val="100"/>
        <c:noMultiLvlLbl val="0"/>
      </c:catAx>
      <c:valAx>
        <c:axId val="8084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[Crowdfunding-first-assignment-Rahiq.xlsx]Sub-Category statistic!PivotTable2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</a:t>
            </a:r>
            <a:r>
              <a:rPr lang="en-CA" baseline="0"/>
              <a:t> Category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statistic'!$B$3:$B$4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statistic'!$A$5:$A$29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8-4D8A-93D0-53BBFB69E733}"/>
            </c:ext>
          </c:extLst>
        </c:ser>
        <c:ser>
          <c:idx val="1"/>
          <c:order val="1"/>
          <c:tx>
            <c:strRef>
              <c:f>'Sub-Category statistic'!$C$3:$C$4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statistic'!$A$5:$A$29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8-4D8A-93D0-53BBFB69E733}"/>
            </c:ext>
          </c:extLst>
        </c:ser>
        <c:ser>
          <c:idx val="2"/>
          <c:order val="2"/>
          <c:tx>
            <c:strRef>
              <c:f>'Sub-Category statistic'!$D$3:$D$4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statistic'!$A$5:$A$29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8-4D8A-93D0-53BBFB69E733}"/>
            </c:ext>
          </c:extLst>
        </c:ser>
        <c:ser>
          <c:idx val="3"/>
          <c:order val="3"/>
          <c:tx>
            <c:strRef>
              <c:f>'Sub-Category statistic'!$E$3:$E$4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statistic'!$A$5:$A$29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8-4D8A-93D0-53BBFB69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386144"/>
        <c:axId val="876385312"/>
      </c:barChart>
      <c:catAx>
        <c:axId val="8763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85312"/>
        <c:crosses val="autoZero"/>
        <c:auto val="1"/>
        <c:lblAlgn val="ctr"/>
        <c:lblOffset val="100"/>
        <c:noMultiLvlLbl val="0"/>
      </c:catAx>
      <c:valAx>
        <c:axId val="8763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[Crowdfunding-first-assignment-Rahiq.xlsx]Outcome based on Launch date!PivotTable3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Based On Launch Date</a:t>
            </a:r>
            <a:endParaRPr lang="en-CA"/>
          </a:p>
        </c:rich>
      </c:tx>
      <c:layout>
        <c:manualLayout>
          <c:xMode val="edge"/>
          <c:yMode val="edge"/>
          <c:x val="0.25366236265427522"/>
          <c:y val="9.0465474271361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C-49A5-B3CE-F51F3CD9C62F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C-49A5-B3CE-F51F3CD9C62F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C-49A5-B3CE-F51F3CD9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48816"/>
        <c:axId val="913351728"/>
      </c:lineChart>
      <c:catAx>
        <c:axId val="9133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51728"/>
        <c:crosses val="autoZero"/>
        <c:auto val="1"/>
        <c:lblAlgn val="ctr"/>
        <c:lblOffset val="100"/>
        <c:noMultiLvlLbl val="0"/>
      </c:catAx>
      <c:valAx>
        <c:axId val="913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5-4FE2-80C0-EDE6F04C8B01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5-4FE2-80C0-EDE6F04C8B01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Precentage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5-4FE2-80C0-EDE6F04C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95695"/>
        <c:axId val="2053196111"/>
      </c:lineChart>
      <c:catAx>
        <c:axId val="20531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96111"/>
        <c:crosses val="autoZero"/>
        <c:auto val="1"/>
        <c:lblAlgn val="ctr"/>
        <c:lblOffset val="100"/>
        <c:noMultiLvlLbl val="0"/>
      </c:catAx>
      <c:valAx>
        <c:axId val="20531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</a:t>
            </a:r>
            <a:r>
              <a:rPr lang="en-US"/>
              <a:t>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4-442C-84C9-78CFFC7E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4239"/>
        <c:axId val="975297983"/>
      </c:barChart>
      <c:catAx>
        <c:axId val="9752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7983"/>
        <c:crosses val="autoZero"/>
        <c:auto val="1"/>
        <c:lblAlgn val="ctr"/>
        <c:lblOffset val="100"/>
        <c:noMultiLvlLbl val="0"/>
      </c:catAx>
      <c:valAx>
        <c:axId val="9752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Failed 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'Statistical Analysis'!$E$1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Analysis'!$D$2:$D$365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cat>
          <c: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9-43A0-B6D0-CBA718DA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439071"/>
        <c:axId val="746437823"/>
      </c:barChart>
      <c:catAx>
        <c:axId val="7464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7823"/>
        <c:crosses val="autoZero"/>
        <c:auto val="1"/>
        <c:lblAlgn val="ctr"/>
        <c:lblOffset val="100"/>
        <c:noMultiLvlLbl val="0"/>
      </c:catAx>
      <c:valAx>
        <c:axId val="7464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28575</xdr:rowOff>
    </xdr:from>
    <xdr:to>
      <xdr:col>13</xdr:col>
      <xdr:colOff>323850</xdr:colOff>
      <xdr:row>22</xdr:row>
      <xdr:rowOff>197643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5AA77-CB1D-0450-5887-1D51AE65F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640556</xdr:colOff>
      <xdr:row>9</xdr:row>
      <xdr:rowOff>173831</xdr:rowOff>
    </xdr:from>
    <xdr:to>
      <xdr:col>13</xdr:col>
      <xdr:colOff>642938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48095-2FF2-428B-FA32-4CAB3C059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188118</xdr:rowOff>
    </xdr:from>
    <xdr:to>
      <xdr:col>12</xdr:col>
      <xdr:colOff>285749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A96F7-0CD6-9874-6D78-C2C91D3D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14</xdr:row>
      <xdr:rowOff>11905</xdr:rowOff>
    </xdr:from>
    <xdr:to>
      <xdr:col>7</xdr:col>
      <xdr:colOff>257175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8CFC2-5804-D445-284B-4ADB2595A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18</xdr:row>
      <xdr:rowOff>0</xdr:rowOff>
    </xdr:from>
    <xdr:to>
      <xdr:col>13</xdr:col>
      <xdr:colOff>452436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8B33CC-23E9-489D-B242-27B5C25BF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290512</xdr:colOff>
      <xdr:row>49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55FCE-68EB-4EAA-9958-07D4C3794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q Osman" refreshedDate="44975.544531481479" createdVersion="8" refreshedVersion="8" minRefreshableVersion="3" recordCount="1000" xr:uid="{86D2ED49-3BE9-4B0F-880E-F84AF8547F4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q Osman" refreshedDate="44975.570247916665" createdVersion="8" refreshedVersion="8" minRefreshableVersion="3" recordCount="1000" xr:uid="{6D9FA7B3-D8D3-49C5-BF78-BBEA00F96E85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 " numFmtId="0">
      <sharedItems containsSemiMixedTypes="0" containsString="0" containsNumber="1" containsInteger="1" minValue="201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n v="2015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  <n v="2014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9T06:00:00"/>
    <n v="2013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9-20T05:00:00"/>
    <n v="2019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4T06:00:00"/>
    <n v="2019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9-08T05:00:00"/>
    <n v="2012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4T05:00:00"/>
    <n v="2017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5T05:00:00"/>
    <n v="2015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11T05:00:00"/>
    <n v="201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11-07T06:00:00"/>
    <n v="201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  <n v="20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7T05:00:00"/>
    <n v="201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30T05:00:00"/>
    <n v="2019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23T05:00:00"/>
    <n v="2016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4-02T05:00:00"/>
    <n v="2012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4T06:00:00"/>
    <n v="2019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  <n v="2014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3T06:00:00"/>
    <n v="2011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16T05:00:00"/>
    <n v="20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25T05:00:00"/>
    <n v="20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  <n v="2014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9-18T05:00:00"/>
    <n v="201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18T05:00:00"/>
    <n v="2018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4-08T05:00:00"/>
    <n v="2019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3T05:00:00"/>
    <n v="201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6-07T05:00:00"/>
    <n v="20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8-27T05:00:00"/>
    <n v="201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  <n v="2015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3-04T06:00:00"/>
    <n v="20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8-29T05:00:00"/>
    <n v="201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9T05:00:00"/>
    <n v="2019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  <n v="2016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2-06T06:00:00"/>
    <n v="2018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1-11T06:00:00"/>
    <n v="201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  <n v="2017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3-02T06:00:00"/>
    <n v="2019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3-23T05:00:00"/>
    <n v="2011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1-08T06:00:00"/>
    <n v="2019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23T05:00:00"/>
    <n v="201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3-11T05:00:00"/>
    <n v="201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24T05:00:00"/>
    <n v="201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30T05:00:00"/>
    <n v="2012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13T05:00:00"/>
    <n v="2011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8-09T05:00:00"/>
    <n v="2014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8T05:00:00"/>
    <n v="2019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17T06:00:00"/>
    <n v="2016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31T05:00:00"/>
    <n v="201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4-28T05:00:00"/>
    <n v="2014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7-07T05:00:00"/>
    <n v="201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2-04T06:00:00"/>
    <n v="201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  <n v="2013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4-12T05:00:00"/>
    <n v="2012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9T05:00:00"/>
    <n v="201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6-28T05:00:00"/>
    <n v="2014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7T05:00:00"/>
    <n v="201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8-04T05:00:00"/>
    <n v="201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7T06:00:00"/>
    <n v="2015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13T05:00:00"/>
    <n v="201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10-04T05:00:00"/>
    <n v="2015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27T05:00:00"/>
    <n v="2017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20T05:00:00"/>
    <n v="2012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4-02T05:00:00"/>
    <n v="201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6T05:00:00"/>
    <n v="201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  <n v="2017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17T05:00:00"/>
    <n v="201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2-03T06:00:00"/>
    <n v="2011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13T05:00:00"/>
    <n v="2015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30T06:00:00"/>
    <n v="201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9-12T05:00:00"/>
    <n v="2017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1-01-22T06:00:00"/>
    <n v="201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2-21T06:00:00"/>
    <n v="201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2-04T06:00:00"/>
    <n v="201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8-06T05:00:00"/>
    <n v="2015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30T06:00:00"/>
    <n v="2016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8T05:00:00"/>
    <n v="20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23T05:00:00"/>
    <n v="201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3-13T05:00:00"/>
    <n v="201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10-11T05:00:00"/>
    <n v="20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7T05:00:00"/>
    <n v="20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21T05:00:00"/>
    <n v="201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9-28T05:00:00"/>
    <n v="2017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2-18T06:00:00"/>
    <n v="2017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24T06:00:00"/>
    <n v="2019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8-19T05:00:00"/>
    <n v="2016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8-07T05:00:00"/>
    <n v="201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9T05:00:00"/>
    <n v="2011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17T05:00:00"/>
    <n v="2015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19T05:00:00"/>
    <n v="201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5-08T05:00:00"/>
    <n v="2015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7T05:00:00"/>
    <n v="201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  <n v="2016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9-03T05:00:00"/>
    <n v="2016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4T05:00:00"/>
    <n v="201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4T05:00:00"/>
    <n v="2012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18T05:00:00"/>
    <n v="201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  <n v="2019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23T05:00:00"/>
    <n v="2011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8-18T05:00:00"/>
    <n v="201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31T05:00:00"/>
    <n v="2015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2-24T06:00:00"/>
    <n v="2014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  <n v="2011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8T06:00:00"/>
    <n v="201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21T05:00:00"/>
    <n v="201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1-02T05:00:00"/>
    <n v="201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4T05:00:00"/>
    <n v="201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20T05:00:00"/>
    <n v="2013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13T05:00:00"/>
    <n v="2019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5-10T05:00:00"/>
    <n v="2018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5-13T05:00:00"/>
    <n v="2012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4T06:00:00"/>
    <n v="2014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30T05:00:00"/>
    <n v="2018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8T05:00:00"/>
    <n v="2012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  <n v="2014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9T05:00:00"/>
    <n v="2017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10T05:00:00"/>
    <n v="201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2-22T06:00:00"/>
    <n v="2017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  <n v="2015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8T05:00:00"/>
    <n v="2011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2-01T06:00:00"/>
    <n v="20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7-03T05:00:00"/>
    <n v="201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21T05:00:00"/>
    <n v="2015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18T05:00:00"/>
    <n v="201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2-24T06:00:00"/>
    <n v="2014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7T06:00:00"/>
    <n v="2015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7-05T05:00:00"/>
    <n v="20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23T05:00:00"/>
    <n v="2018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9-11T05:00:00"/>
    <n v="2016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5T05:00:00"/>
    <n v="201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9-09T05:00:00"/>
    <n v="201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28T06:00:00"/>
    <n v="2015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1-11T06:00:00"/>
    <n v="2011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2-12T06:00:00"/>
    <n v="2013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28T06:00:00"/>
    <n v="2018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9-03T05:00:00"/>
    <n v="201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8-07T05:00:00"/>
    <n v="2011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12T05:00:00"/>
    <n v="201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19T05:00:00"/>
    <n v="2014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  <n v="201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  <n v="201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5-07T05:00:00"/>
    <n v="2015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3-02T06:00:00"/>
    <n v="2018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8T05:00:00"/>
    <n v="201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5-17T05:00:00"/>
    <n v="201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  <n v="201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25T05:00:00"/>
    <n v="2019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12T05:00:00"/>
    <n v="2014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28T06:00:00"/>
    <n v="2011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9T05:00:00"/>
    <n v="2016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8-03T05:00:00"/>
    <n v="2017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2-22T06:00:00"/>
    <n v="201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  <n v="2018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7-30T05:00:00"/>
    <n v="2014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24T06:00:00"/>
    <n v="201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25T05:00:00"/>
    <n v="2012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6-04T05:00:00"/>
    <n v="2016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4-09T05:00:00"/>
    <n v="201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29T05:00:00"/>
    <n v="2019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4-01-11T06:00:00"/>
    <n v="2013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9T06:00:00"/>
    <n v="2015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4-14T05:00:00"/>
    <n v="2019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5-13T05:00:00"/>
    <n v="201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9T05:00:00"/>
    <n v="201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9-01-07T06:00:00"/>
    <n v="2018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2-08T06:00:00"/>
    <n v="201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9T05:00:00"/>
    <n v="2017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9-02T05:00:00"/>
    <n v="2017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6T06:00:00"/>
    <n v="201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  <n v="201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3-17T05:00:00"/>
    <n v="2019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7-15T05:00:00"/>
    <n v="20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10T05:00:00"/>
    <n v="201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  <n v="2014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  <n v="201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24T05:00:00"/>
    <n v="201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6T05:00:00"/>
    <n v="2015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9-19T05:00:00"/>
    <n v="2016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12T05:00:00"/>
    <n v="2016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2-10T06:00:00"/>
    <n v="201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30T05:00:00"/>
    <n v="2017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8T05:00:00"/>
    <n v="201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7T05:00:00"/>
    <n v="201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22T05:00:00"/>
    <n v="2017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7-01T05:00:00"/>
    <n v="2019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22T05:00:00"/>
    <n v="201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4T05:00:00"/>
    <n v="2019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24T05:00:00"/>
    <n v="2018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6-07T05:00:00"/>
    <n v="2014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3-23T05:00:00"/>
    <n v="2013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  <n v="2014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  <n v="201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  <n v="201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5T05:00:00"/>
    <n v="2019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7-01T05:00:00"/>
    <n v="2014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12T05:00:00"/>
    <n v="2018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30T05:00:00"/>
    <n v="2015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8-05T05:00:00"/>
    <n v="201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  <n v="2016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7-07T05:00:00"/>
    <n v="2017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9-04T05:00:00"/>
    <n v="201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11T05:00:00"/>
    <n v="2015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  <n v="201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8-12T05:00:00"/>
    <n v="2014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6T05:00:00"/>
    <n v="2011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9T06:00:00"/>
    <n v="201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13T05:00:00"/>
    <n v="2011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29T05:00:00"/>
    <n v="2018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3-08T06:00:00"/>
    <n v="20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  <n v="2018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2-03T06:00:00"/>
    <n v="2017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13T05:00:00"/>
    <n v="2016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30T05:00:00"/>
    <n v="2017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9-20T05:00:00"/>
    <n v="201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20-01-30T06:00:00"/>
    <n v="2019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14T06:00:00"/>
    <n v="201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25T05:00:00"/>
    <n v="201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5T06:00:00"/>
    <n v="201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4T06:00:00"/>
    <n v="2011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5-07T05:00:00"/>
    <n v="201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2-15T06:00:00"/>
    <n v="2011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28T05:00:00"/>
    <n v="2012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19T05:00:00"/>
    <n v="2011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3T05:00:00"/>
    <n v="2012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3T05:00:00"/>
    <n v="20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30T05:00:00"/>
    <n v="201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11-08T06:00:00"/>
    <n v="2014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  <n v="2014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5-15T05:00:00"/>
    <n v="201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21T05:00:00"/>
    <n v="2015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9-25T05:00:00"/>
    <n v="2016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7-19T05:00:00"/>
    <n v="2017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  <n v="2019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7-18T05:00:00"/>
    <n v="201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6T05:00:00"/>
    <n v="2016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28T05:00:00"/>
    <n v="2011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9T05:00:00"/>
    <n v="201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8T06:00:00"/>
    <n v="2017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7-02T05:00:00"/>
    <n v="201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7T05:00:00"/>
    <n v="2014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8-01-08T06:00:00"/>
    <n v="201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9-02T05:00:00"/>
    <n v="2015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7T05:00:00"/>
    <n v="201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23T05:00:00"/>
    <n v="201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20T05:00:00"/>
    <n v="2017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7T06:00:00"/>
    <n v="2018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9-04T05:00:00"/>
    <n v="2014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8T05:00:00"/>
    <n v="2014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9T05:00:00"/>
    <n v="2013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7-01-06T06:00:00"/>
    <n v="2016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5-01-05T06:00:00"/>
    <n v="2014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9T06:00:00"/>
    <n v="2015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  <n v="201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11T06:00:00"/>
    <n v="2012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30T05:00:00"/>
    <n v="201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20T05:00:00"/>
    <n v="2011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3T06:00:00"/>
    <n v="201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21T06:00:00"/>
    <n v="201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3-01T06:00:00"/>
    <n v="2016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  <n v="201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28T06:00:00"/>
    <n v="2016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27T06:00:00"/>
    <n v="201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10-10T05:00:00"/>
    <n v="2012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9T05:00:00"/>
    <n v="201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5-01T05:00:00"/>
    <n v="2011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  <n v="201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28T06:00:00"/>
    <n v="201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2-16T06:00:00"/>
    <n v="2016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2-10T06:00:00"/>
    <n v="2014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1-09T06:00:00"/>
    <n v="2012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1-19T06:00:00"/>
    <n v="2012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2-21T06:00:00"/>
    <n v="20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4T06:00:00"/>
    <n v="201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6-01-07T06:00:00"/>
    <n v="2015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8-04T05:00:00"/>
    <n v="2019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20T05:00:00"/>
    <n v="2017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11T06:00:00"/>
    <n v="201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14T05:00:00"/>
    <n v="201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24T05:00:00"/>
    <n v="2012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21T05:00:00"/>
    <n v="201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2-21T06:00:00"/>
    <n v="201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6T05:00:00"/>
    <n v="2018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7T06:00:00"/>
    <n v="2017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4-01T05:00:00"/>
    <n v="2012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2-03T06:00:00"/>
    <n v="2016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6-04T05:00:00"/>
    <n v="2016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6T05:00:00"/>
    <n v="201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10-18T05:00:00"/>
    <n v="201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30T06:00:00"/>
    <n v="2016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  <n v="2015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5T05:00:00"/>
    <n v="2012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6T05:00:00"/>
    <n v="2015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6-11T05:00:00"/>
    <n v="2013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9T05:00:00"/>
    <n v="2011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  <n v="2012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14T05:00:00"/>
    <n v="201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1-07T06:00:00"/>
    <n v="2018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1-09T06:00:00"/>
    <n v="201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2-19T06:00:00"/>
    <n v="2019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23T06:00:00"/>
    <n v="2014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3-15T05:00:00"/>
    <n v="2016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4-28T05:00:00"/>
    <n v="201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  <n v="2017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3-15T05:00:00"/>
    <n v="2015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16T05:00:00"/>
    <n v="20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12T06:00:00"/>
    <n v="2016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9-17T05:00:00"/>
    <n v="2016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4-29T05:00:00"/>
    <n v="201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7T05:00:00"/>
    <n v="2017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26T05:00:00"/>
    <n v="2012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9T05:00:00"/>
    <n v="2011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  <n v="2011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25T05:00:00"/>
    <n v="201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28T06:00:00"/>
    <n v="2011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1-01T05:00:00"/>
    <n v="201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  <n v="2012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7T05:00:00"/>
    <n v="2019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6-22T05:00:00"/>
    <n v="2014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20T06:00:00"/>
    <n v="2019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  <n v="2017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6T06:00:00"/>
    <n v="2014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9-05T05:00:00"/>
    <n v="201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  <n v="20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9T05:00:00"/>
    <n v="2011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2-08T06:00:00"/>
    <n v="201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9T05:00:00"/>
    <n v="201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7-03T05:00:00"/>
    <n v="201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7-09T05:00:00"/>
    <n v="2018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6-01-01T06:00:00"/>
    <n v="2015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9-01T05:00:00"/>
    <n v="2019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2-11T06:00:00"/>
    <n v="2018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23T06:00:00"/>
    <n v="20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9T06:00:00"/>
    <n v="20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20T06:00:00"/>
    <n v="2011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9T05:00:00"/>
    <n v="2013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2-18T06:00:00"/>
    <n v="2018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7T06:00:00"/>
    <n v="2018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28T06:00:00"/>
    <n v="2019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6T06:00:00"/>
    <n v="201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2T06:00:00"/>
    <n v="2019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1-04T05:00:00"/>
    <n v="2011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16T05:00:00"/>
    <n v="2017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3T06:00:00"/>
    <n v="2011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9-04T05:00:00"/>
    <n v="2015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8-01T05:00:00"/>
    <n v="201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4-01-11T06:00:00"/>
    <n v="2013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3-03T06:00:00"/>
    <n v="2018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10T05:00:00"/>
    <n v="2015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  <n v="201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3-07T06:00:00"/>
    <n v="2015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3-01T06:00:00"/>
    <n v="2017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8-13T05:00:00"/>
    <n v="2017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  <n v="2015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9-07T05:00:00"/>
    <n v="2015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15T06:00:00"/>
    <n v="2015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6T05:00:00"/>
    <n v="201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  <n v="201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3-03T06:00:00"/>
    <n v="2017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23T06:00:00"/>
    <n v="201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28T05:00:00"/>
    <n v="2015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3T05:00:00"/>
    <n v="2018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9-03T05:00:00"/>
    <n v="201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15T06:00:00"/>
    <n v="2011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31T05:00:00"/>
    <n v="2017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3-06T06:00:00"/>
    <n v="201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8T06:00:00"/>
    <n v="201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4-04T05:00:00"/>
    <n v="2018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7-01-25T06:00:00"/>
    <n v="2016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4T06:00:00"/>
    <n v="201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1-11T06:00:00"/>
    <n v="201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1-05T05:00:00"/>
    <n v="201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3-14T05:00:00"/>
    <n v="201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21T05:00:00"/>
    <n v="201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3-31T05:00:00"/>
    <n v="201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28T06:00:00"/>
    <n v="2015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25T05:00:00"/>
    <n v="201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6T06:00:00"/>
    <n v="2019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  <n v="2015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12T05:00:00"/>
    <n v="2014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1-05T06:00:00"/>
    <n v="2019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6-28T05:00:00"/>
    <n v="2018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1-10T06:00:00"/>
    <n v="2011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8T05:00:00"/>
    <n v="201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7-24T05:00:00"/>
    <n v="201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1-04T05:00:00"/>
    <n v="2017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9T06:00:00"/>
    <n v="2019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3-09T06:00:00"/>
    <n v="201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4-30T05:00:00"/>
    <n v="201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7-08T05:00:00"/>
    <n v="201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7T05:00:00"/>
    <n v="2012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6T06:00:00"/>
    <n v="201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1-24T06:00:00"/>
    <n v="201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  <n v="201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6T06:00:00"/>
    <n v="201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8T06:00:00"/>
    <n v="2011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8T05:00:00"/>
    <n v="20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8-08T05:00:00"/>
    <n v="2013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9T06:00:00"/>
    <n v="2011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13T05:00:00"/>
    <n v="2018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9T05:00:00"/>
    <n v="2013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10T05:00:00"/>
    <n v="2018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9T06:00:00"/>
    <n v="201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  <n v="2013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  <n v="2019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  <n v="20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6-17T05:00:00"/>
    <n v="201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7T06:00:00"/>
    <n v="2017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7-24T05:00:00"/>
    <n v="2018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2-11T06:00:00"/>
    <n v="2013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  <n v="201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7-10T05:00:00"/>
    <n v="2016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22T05:00:00"/>
    <n v="2017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  <n v="2015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31T05:00:00"/>
    <n v="2017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13T06:00:00"/>
    <n v="2014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2-24T06:00:00"/>
    <n v="2018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8T05:00:00"/>
    <n v="201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30T06:00:00"/>
    <n v="201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26T06:00:00"/>
    <n v="2011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27T06:00:00"/>
    <n v="201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7T05:00:00"/>
    <n v="2012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8T06:00:00"/>
    <n v="2011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7-09T05:00:00"/>
    <n v="2017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7-29T05:00:00"/>
    <n v="2017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5-07T05:00:00"/>
    <n v="201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4T05:00:00"/>
    <n v="2011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24T05:00:00"/>
    <n v="2018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8-03T05:00:00"/>
    <n v="201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3-06T06:00:00"/>
    <n v="201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10-15T05:00:00"/>
    <n v="2014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8T06:00:00"/>
    <n v="2011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3-10T05:00:00"/>
    <n v="20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11-02T05:00:00"/>
    <n v="2019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7-09T05:00:00"/>
    <n v="2018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22T05:00:00"/>
    <n v="2014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2-11T06:00:00"/>
    <n v="2013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  <n v="2016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27T06:00:00"/>
    <n v="20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1T05:00:00"/>
    <n v="201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6T05:00:00"/>
    <n v="20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4-03T05:00:00"/>
    <n v="201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13T06:00:00"/>
    <n v="2016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7-10T05:00:00"/>
    <n v="2017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  <n v="2012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18T05:00:00"/>
    <n v="2017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10-19T05:00:00"/>
    <n v="201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6T05:00:00"/>
    <n v="2011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24T06:00:00"/>
    <n v="201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20T06:00:00"/>
    <n v="2012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  <n v="201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6T05:00:00"/>
    <n v="2013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  <n v="2019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  <n v="201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8-19T05:00:00"/>
    <n v="2017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7T05:00:00"/>
    <n v="201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7-01-11T06:00:00"/>
    <n v="2016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1-26T06:00:00"/>
    <n v="2013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10-16T05:00:00"/>
    <n v="2011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  <n v="2018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6T05:00:00"/>
    <n v="2016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5-11T05:00:00"/>
    <n v="201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5-01-22T06:00:00"/>
    <n v="2014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  <n v="201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5-18T05:00:00"/>
    <n v="2014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3-09T06:00:00"/>
    <n v="2013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4-01-04T06:00:00"/>
    <n v="2013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25T06:00:00"/>
    <n v="2018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2-05T06:00:00"/>
    <n v="20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  <n v="2013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30T06:00:00"/>
    <n v="201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  <n v="201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20T05:00:00"/>
    <n v="2015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9T06:00:00"/>
    <n v="2016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  <n v="2012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5-04T05:00:00"/>
    <n v="2019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7T05:00:00"/>
    <n v="2018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7T06:00:00"/>
    <n v="2014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9T05:00:00"/>
    <n v="2013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6T05:00:00"/>
    <n v="2018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7-23T05:00:00"/>
    <n v="2011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21T05:00:00"/>
    <n v="2015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31T05:00:00"/>
    <n v="2017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20T05:00:00"/>
    <n v="201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1-12T06:00:00"/>
    <n v="201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3-06T06:00:00"/>
    <n v="2012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9T06:00:00"/>
    <n v="201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9-22T05:00:00"/>
    <n v="2014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7-21T05:00:00"/>
    <n v="2019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24T05:00:00"/>
    <n v="20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5-23T05:00:00"/>
    <n v="2017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20T06:00:00"/>
    <n v="2016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21T05:00:00"/>
    <n v="201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24T06:00:00"/>
    <n v="2019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27T05:00:00"/>
    <n v="2013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7-12T05:00:00"/>
    <n v="201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7-12T05:00:00"/>
    <n v="201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3T05:00:00"/>
    <n v="2012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4T05:00:00"/>
    <n v="2014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6-07T05:00:00"/>
    <n v="2017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  <n v="2016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3T06:00:00"/>
    <n v="2015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20T05:00:00"/>
    <n v="201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  <n v="201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4T05:00:00"/>
    <n v="201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8-25T05:00:00"/>
    <n v="2012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21T05:00:00"/>
    <n v="2015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9T05:00:00"/>
    <n v="2015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4-19T05:00:00"/>
    <n v="2013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2-10T06:00:00"/>
    <n v="2017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5-28T05:00:00"/>
    <n v="2013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8-19T05:00:00"/>
    <n v="201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  <n v="2012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6-24T05:00:00"/>
    <n v="2018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8-04T05:00:00"/>
    <n v="2019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6T05:00:00"/>
    <n v="2014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11T05:00:00"/>
    <n v="201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11T06:00:00"/>
    <n v="2013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5T06:00:00"/>
    <n v="2011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9-13T05:00:00"/>
    <n v="201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  <n v="2017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  <n v="2018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22T06:00:00"/>
    <n v="2015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22T05:00:00"/>
    <n v="201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9T05:00:00"/>
    <n v="201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15T05:00:00"/>
    <n v="20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9T06:00:00"/>
    <n v="201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5-09T05:00:00"/>
    <n v="201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7T06:00:00"/>
    <n v="201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6-02-01T06:00:00"/>
    <n v="201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  <n v="201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4-01-07T06:00:00"/>
    <n v="2013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6-07T05:00:00"/>
    <n v="2014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9-14T05:00:00"/>
    <n v="201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4-01-06T06:00:00"/>
    <n v="2013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6T06:00:00"/>
    <n v="2018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8-29T05:00:00"/>
    <n v="2013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8T05:00:00"/>
    <n v="2018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10T05:00:00"/>
    <n v="2018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9-19T05:00:00"/>
    <n v="201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9-22T05:00:00"/>
    <n v="2018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10-08T05:00:00"/>
    <n v="201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7T05:00:00"/>
    <n v="2019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27T05:00:00"/>
    <n v="2018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7-06T05:00:00"/>
    <n v="201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2-21T06:00:00"/>
    <n v="2016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26T05:00:00"/>
    <n v="201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21T06:00:00"/>
    <n v="2016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20-01-14T06:00:00"/>
    <n v="2019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20T05:00:00"/>
    <n v="2018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  <n v="2015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14T05:00:00"/>
    <n v="2016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6-06T05:00:00"/>
    <n v="2013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  <n v="2012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5-01-29T06:00:00"/>
    <n v="2014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8T06:00:00"/>
    <n v="201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3T06:00:00"/>
    <n v="201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25T06:00:00"/>
    <n v="2016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5-03T05:00:00"/>
    <n v="2014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13T05:00:00"/>
    <n v="201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5T05:00:00"/>
    <n v="2015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4-07T05:00:00"/>
    <n v="2016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9T05:00:00"/>
    <n v="2016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2-28T06:00:00"/>
    <n v="2011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9T05:00:00"/>
    <n v="2011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4T05:00:00"/>
    <n v="2019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2-03T06:00:00"/>
    <n v="2018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23T05:00:00"/>
    <n v="2015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2-05T06:00:00"/>
    <n v="2011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3-18T05:00:00"/>
    <n v="2016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2T05:00:00"/>
    <n v="2014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8-29T05:00:00"/>
    <n v="201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23T06:00:00"/>
    <n v="2011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6T06:00:00"/>
    <n v="2014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8-05T05:00:00"/>
    <n v="201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10-14T05:00:00"/>
    <n v="2015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4T05:00:00"/>
    <n v="201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17T06:00:00"/>
    <n v="2019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3T05:00:00"/>
    <n v="2014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18T06:00:00"/>
    <n v="201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4-06T05:00:00"/>
    <n v="2011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4T06:00:00"/>
    <n v="2011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19T05:00:00"/>
    <n v="201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3-06T06:00:00"/>
    <n v="2014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5-14T05:00:00"/>
    <n v="2011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5T05:00:00"/>
    <n v="201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3-08T06:00:00"/>
    <n v="2012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5-09T05:00:00"/>
    <n v="201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28T05:00:00"/>
    <n v="201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2-06T06:00:00"/>
    <n v="201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3-12T05:00:00"/>
    <n v="2019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4-25T05:00:00"/>
    <n v="201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12T05:00:00"/>
    <n v="2015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5-01-01T06:00:00"/>
    <n v="2014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24T05:00:00"/>
    <n v="201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6-08T05:00:00"/>
    <n v="2014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4-08T05:00:00"/>
    <n v="2014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30T05:00:00"/>
    <n v="2016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4-06T05:00:00"/>
    <n v="201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12T06:00:00"/>
    <n v="201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2-05T06:00:00"/>
    <n v="2019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7-14T05:00:00"/>
    <n v="201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20T06:00:00"/>
    <n v="2015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  <n v="2013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6-16T05:00:00"/>
    <n v="2014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16T05:00:00"/>
    <n v="201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5-15T05:00:00"/>
    <n v="201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2-12T06:00:00"/>
    <n v="2011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1-13T06:00:00"/>
    <n v="2015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18T05:00:00"/>
    <n v="201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5T05:00:00"/>
    <n v="201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10T06:00:00"/>
    <n v="2019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2-02T06:00:00"/>
    <n v="2019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30T06:00:00"/>
    <n v="2012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8-06T05:00:00"/>
    <n v="201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1-15T06:00:00"/>
    <n v="201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  <n v="2017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29T06:00:00"/>
    <n v="2017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5-09T05:00:00"/>
    <n v="2016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1T05:00:00"/>
    <n v="201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14T05:00:00"/>
    <n v="2014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23T05:00:00"/>
    <n v="2013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7T05:00:00"/>
    <n v="20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12T05:00:00"/>
    <n v="201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8T05:00:00"/>
    <n v="2016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5-11T05:00:00"/>
    <n v="201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21T05:00:00"/>
    <n v="2015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31T06:00:00"/>
    <n v="2015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2-10T06:00:00"/>
    <n v="202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10-07T05:00:00"/>
    <n v="201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7-10T05:00:00"/>
    <n v="201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7T05:00:00"/>
    <n v="201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8T05:00:00"/>
    <n v="2016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12T05:00:00"/>
    <n v="2019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30T05:00:00"/>
    <n v="2019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20T06:00:00"/>
    <n v="2014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11T06:00:00"/>
    <n v="2015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4-08T05:00:00"/>
    <n v="2017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3-13T05:00:00"/>
    <n v="2013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3-03T06:00:00"/>
    <n v="201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22T06:00:00"/>
    <n v="2016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8-08T05:00:00"/>
    <n v="201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  <n v="201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21T06:00:00"/>
    <n v="2016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3-20T05:00:00"/>
    <n v="2017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26T06:00:00"/>
    <n v="201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19T05:00:00"/>
    <n v="2017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  <n v="2018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10-17T05:00:00"/>
    <n v="201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24T05:00:00"/>
    <n v="2013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  <n v="20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24T05:00:00"/>
    <n v="2017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31T05:00:00"/>
    <n v="201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  <n v="2014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3-09T06:00:00"/>
    <n v="201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9-17T05:00:00"/>
    <n v="2016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10T05:00:00"/>
    <n v="2016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9T05:00:00"/>
    <n v="2015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15T05:00:00"/>
    <n v="201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8-01-02T06:00:00"/>
    <n v="201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8-01-12T06:00:00"/>
    <n v="201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9-22T05:00:00"/>
    <n v="2015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8T06:00:00"/>
    <n v="20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30T05:00:00"/>
    <n v="2015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4-27T05:00:00"/>
    <n v="2012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13T06:00:00"/>
    <n v="2018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30T05:00:00"/>
    <n v="201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3-01T06:00:00"/>
    <n v="2012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23T05:00:00"/>
    <n v="2011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  <n v="201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9T05:00:00"/>
    <n v="2014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13T05:00:00"/>
    <n v="2012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7-05T05:00:00"/>
    <n v="2017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3-08T06:00:00"/>
    <n v="2016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8-04T05:00:00"/>
    <n v="201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31T05:00:00"/>
    <n v="2018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5-06T05:00:00"/>
    <n v="2016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10-05T05:00:00"/>
    <n v="201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8T05:00:00"/>
    <n v="2019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10-05T05:00:00"/>
    <n v="2012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8-29T05:00:00"/>
    <n v="2016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21T06:00:00"/>
    <n v="2019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23T05:00:00"/>
    <n v="201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6T06:00:00"/>
    <n v="2019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7T06:00:00"/>
    <n v="201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20T06:00:00"/>
    <n v="201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8T05:00:00"/>
    <n v="2018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7-19T05:00:00"/>
    <n v="201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9-16T05:00:00"/>
    <n v="20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4-07T05:00:00"/>
    <n v="201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  <n v="201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26T06:00:00"/>
    <n v="20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1-10T06:00:00"/>
    <n v="2013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2-03T06:00:00"/>
    <n v="2011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20T05:00:00"/>
    <n v="2012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27T05:00:00"/>
    <n v="2019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1-03T05:00:00"/>
    <n v="2017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8-01-03T06:00:00"/>
    <n v="2017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30T06:00:00"/>
    <n v="201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1T05:00:00"/>
    <n v="2015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4-02T05:00:00"/>
    <n v="2018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2-08T06:00:00"/>
    <n v="2011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6T05:00:00"/>
    <n v="2019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  <n v="201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4-03T05:00:00"/>
    <n v="2011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7T05:00:00"/>
    <n v="2013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5-08T05:00:00"/>
    <n v="2012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19T05:00:00"/>
    <n v="2016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5T06:00:00"/>
    <n v="2013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14T06:00:00"/>
    <n v="2019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9-01-13T06:00:00"/>
    <n v="2018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6-01T05:00:00"/>
    <n v="2017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26T05:00:00"/>
    <n v="2012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21T05:00:00"/>
    <n v="201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  <n v="201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8-18T05:00:00"/>
    <n v="2016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9-03T05:00:00"/>
    <n v="2016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20T05:00:00"/>
    <n v="2014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12T05:00:00"/>
    <n v="201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8-07T05:00:00"/>
    <n v="201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9-12T05:00:00"/>
    <n v="201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7-13T05:00:00"/>
    <n v="2013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  <n v="201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3-07T06:00:00"/>
    <n v="2018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10T05:00:00"/>
    <n v="2018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2-03T06:00:00"/>
    <n v="2017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23T05:00:00"/>
    <n v="201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4T05:00:00"/>
    <n v="201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7T06:00:00"/>
    <n v="2014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31T05:00:00"/>
    <n v="201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  <n v="2019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  <n v="2016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6T06:00:00"/>
    <n v="2013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9T05:00:00"/>
    <n v="2015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4T05:00:00"/>
    <n v="2017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4-14T05:00:00"/>
    <n v="2017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8-06T05:00:00"/>
    <n v="2014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2-09T06:00:00"/>
    <n v="2017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4-06T05:00:00"/>
    <n v="201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4T06:00:00"/>
    <n v="201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23T06:00:00"/>
    <n v="201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  <n v="2014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  <n v="2012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  <n v="2017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4T05:00:00"/>
    <n v="201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3-02T06:00:00"/>
    <n v="201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7T05:00:00"/>
    <n v="2015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  <n v="2018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  <n v="201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  <n v="2011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  <n v="201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26T05:00:00"/>
    <n v="20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20T05:00:00"/>
    <n v="201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  <n v="201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4-01T05:00:00"/>
    <n v="201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23T05:00:00"/>
    <n v="201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6-07T05:00:00"/>
    <n v="201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2-20T06:00:00"/>
    <n v="2012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8-01-08T06:00:00"/>
    <n v="201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6T06:00:00"/>
    <n v="2015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6T05:00:00"/>
    <n v="20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1-02T05:00:00"/>
    <n v="201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3-07T06:00:00"/>
    <n v="2018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30T05:00:00"/>
    <n v="2019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7T05:00:00"/>
    <n v="2017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  <n v="2012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6-12T05:00:00"/>
    <n v="2012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21T05:00:00"/>
    <n v="20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5-10T05:00:00"/>
    <n v="201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20T05:00:00"/>
    <n v="2018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1-20T06:00:00"/>
    <n v="2015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  <n v="201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9-10T05:00:00"/>
    <n v="2013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21T05:00:00"/>
    <n v="2014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  <n v="2019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13T06:00:00"/>
    <n v="2019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23T05:00:00"/>
    <n v="2017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7-03T05:00:00"/>
    <n v="201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  <n v="2014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22T05:00:00"/>
    <n v="2019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10-22T05:00:00"/>
    <n v="2011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8T05:00:00"/>
    <n v="201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23T05:00:00"/>
    <n v="2015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8-10T05:00:00"/>
    <n v="201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2-21T06:00:00"/>
    <n v="201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29T05:00:00"/>
    <n v="2011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24T06:00:00"/>
    <n v="2013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17T05:00:00"/>
    <n v="201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5-31T05:00:00"/>
    <n v="201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4-03T05:00:00"/>
    <n v="2018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30T05:00:00"/>
    <n v="20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1-10T06:00:00"/>
    <n v="2012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7-03T05:00:00"/>
    <n v="2014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20T06:00:00"/>
    <n v="20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  <n v="2016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  <n v="201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9T05:00:00"/>
    <n v="2013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8-01-03T06:00:00"/>
    <n v="201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4T05:00:00"/>
    <n v="201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15T05:00:00"/>
    <n v="201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9-01-22T06:00:00"/>
    <n v="2018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6-28T05:00:00"/>
    <n v="2012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2-03T06:00:00"/>
    <n v="2016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  <n v="201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20-01-22T06:00:00"/>
    <n v="2019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6T05:00:00"/>
    <n v="201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  <n v="2019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22T06:00:00"/>
    <n v="2018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5-01-05T06:00:00"/>
    <n v="2014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29T05:00:00"/>
    <n v="2012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  <n v="2019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6-03T05:00:00"/>
    <n v="2016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  <n v="201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2-08T06:00:00"/>
    <n v="201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11T06:00:00"/>
    <n v="2016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  <n v="2018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9-06T05:00:00"/>
    <n v="2012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9T05:00:00"/>
    <n v="201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2-25T06:00:00"/>
    <n v="201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2T06:00:00"/>
    <n v="2014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6-01T05:00:00"/>
    <n v="201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2-03T06:00:00"/>
    <n v="2019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2-09T06:00:00"/>
    <n v="2012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8-11T05:00:00"/>
    <n v="201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3-13T05:00:00"/>
    <n v="2017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3-17T05:00:00"/>
    <n v="2014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10-05T05:00:00"/>
    <n v="201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7-21T05:00:00"/>
    <n v="201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8-06T05:00:00"/>
    <n v="2017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1-01-10T06:00:00"/>
    <n v="201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15T05:00:00"/>
    <n v="20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  <n v="2018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24T05:00:00"/>
    <n v="201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3-03T06:00:00"/>
    <n v="2018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4-29T05:00:00"/>
    <n v="2012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1-25T06:00:00"/>
    <n v="2015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25T06:00:00"/>
    <n v="201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9T05:00:00"/>
    <n v="201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3-06T06:00:00"/>
    <n v="2015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16T06:00:00"/>
    <n v="20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5-20T05:00:00"/>
    <n v="2011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10-06T05:00:00"/>
    <n v="2018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5-01T05:00:00"/>
    <n v="201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8T05:00:00"/>
    <n v="2014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3-06T06:00:00"/>
    <n v="2016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8T05:00:00"/>
    <n v="201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9-01T05:00:00"/>
    <n v="2018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5T06:00:00"/>
    <n v="201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6-21T05:00:00"/>
    <n v="201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8-26T05:00:00"/>
    <n v="201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10T06:00:00"/>
    <n v="2018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21T05:00:00"/>
    <n v="201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12T06:00:00"/>
    <n v="2012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  <n v="201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6-04T05:00:00"/>
    <n v="2012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26T05:00:00"/>
    <n v="20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5T05:00:00"/>
    <n v="2011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2-15T06:00:00"/>
    <n v="2019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  <n v="2011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5-11T05:00:00"/>
    <n v="2012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28T06:00:00"/>
    <n v="20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8T05:00:00"/>
    <n v="2018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19T05:00:00"/>
    <n v="201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3-01T06:00:00"/>
    <n v="2019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9T05:00:00"/>
    <n v="201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5T05:00:00"/>
    <n v="201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7-10T05:00:00"/>
    <n v="201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  <n v="2016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24T05:00:00"/>
    <n v="2014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9T05:00:00"/>
    <n v="20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  <n v="201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23T05:00:00"/>
    <n v="201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7-05T05:00:00"/>
    <n v="201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9-18T05:00:00"/>
    <n v="2015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19T06:00:00"/>
    <n v="2017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8T05:00:00"/>
    <n v="2018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13T06:00:00"/>
    <n v="20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5-31T05:00:00"/>
    <n v="201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4T06:00:00"/>
    <n v="201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7-02T05:00:00"/>
    <n v="201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7T05:00:00"/>
    <n v="201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2-08T06:00:00"/>
    <n v="202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3-03T06:00:00"/>
    <n v="2017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3T05:00:00"/>
    <n v="2019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8-07T05:00:00"/>
    <n v="2015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  <n v="2015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6-30T05:00:00"/>
    <n v="201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6T05:00:00"/>
    <n v="2014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7-14T05:00:00"/>
    <n v="201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9-13T05:00:00"/>
    <n v="201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9-02T05:00:00"/>
    <n v="2015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30T05:00:00"/>
    <n v="2017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9T05:00:00"/>
    <n v="201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5T05:00:00"/>
    <n v="2019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2-01-16T06:00:00"/>
    <n v="2011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7-01T05:00:00"/>
    <n v="201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9T05:00:00"/>
    <n v="201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8-10T05:00:00"/>
    <n v="2013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12T06:00:00"/>
    <n v="2018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7T05:00:00"/>
    <n v="2011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30T05:00:00"/>
    <n v="201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22T06:00:00"/>
    <n v="2019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25T05:00:00"/>
    <n v="2013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  <n v="2014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8-19T05:00:00"/>
    <n v="201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3-12T06:00:00"/>
    <n v="201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20T05:00:00"/>
    <n v="2012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8T05:00:00"/>
    <n v="2012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22T05:00:00"/>
    <n v="201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6-18T05:00:00"/>
    <n v="201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5-04T05:00:00"/>
    <n v="2011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13T05:00:00"/>
    <n v="2012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7-01T05:00:00"/>
    <n v="2018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3T06:00:00"/>
    <n v="2015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11T05:00:00"/>
    <n v="2019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  <n v="20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25T05:00:00"/>
    <n v="2019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16T05:00:00"/>
    <n v="201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9-07T05:00:00"/>
    <n v="2017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27T06:00:00"/>
    <n v="20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7-22T05:00:00"/>
    <n v="2011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8-07T05:00:00"/>
    <n v="201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1-15T06:00:00"/>
    <n v="20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27T06:00:00"/>
    <n v="2019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26T06:00:00"/>
    <n v="201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  <n v="2018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  <n v="201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1-11T06:00:00"/>
    <n v="2019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10-04T05:00:00"/>
    <n v="2017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6T05:00:00"/>
    <n v="2016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8-10T05:00:00"/>
    <n v="2012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4-01-07T06:00:00"/>
    <n v="2013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17T05:00:00"/>
    <n v="2017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3-04T06:00:00"/>
    <n v="2015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30T05:00:00"/>
    <n v="2014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4T05:00:00"/>
    <n v="2014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21T05:00:00"/>
    <n v="201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8T06:00:00"/>
    <n v="2016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31T05:00:00"/>
    <n v="2015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5T05:00:00"/>
    <n v="2019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2-05T06:00:00"/>
    <n v="2015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7-18T05:00:00"/>
    <n v="2018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24T05:00:00"/>
    <n v="20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23T06:00:00"/>
    <n v="201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2-13T06:00:00"/>
    <n v="2011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8T06:00:00"/>
    <n v="20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10-29T05:00:00"/>
    <n v="2014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3-01T06:00:00"/>
    <n v="2017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20T05:00:00"/>
    <n v="2012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8T05:00:00"/>
    <n v="2011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10-03T05:00:00"/>
    <n v="2014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22T06:00:00"/>
    <n v="201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5-07T05:00:00"/>
    <n v="2015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  <n v="201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7T06:00:00"/>
    <n v="2016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23T05:00:00"/>
    <n v="2016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  <n v="2015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10-16T05:00:00"/>
    <n v="201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  <n v="2012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6T06:00:00"/>
    <n v="201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9T06:00:00"/>
    <n v="2012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7-13T05:00:00"/>
    <n v="20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7-26T05:00:00"/>
    <n v="201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3-16T05:00:00"/>
    <n v="2016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21T06:00:00"/>
    <n v="2011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2-05T06:00:00"/>
    <n v="2013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11T06:00:00"/>
    <n v="2011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6T05:00:00"/>
    <n v="2015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3-06T06:00:00"/>
    <n v="201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7T05:00:00"/>
    <n v="2017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5-13T05:00:00"/>
    <n v="2012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16T06:00:00"/>
    <n v="2011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9T06:00:00"/>
    <n v="2019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10T05:00:00"/>
    <n v="20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14T05:00:00"/>
    <n v="2013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11T05:00:00"/>
    <n v="2014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2T06:00:00"/>
    <n v="201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9T05:00:00"/>
    <n v="2013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6-01-07T06:00:00"/>
    <n v="2015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2-03T06:00:00"/>
    <n v="2011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3-11T06:00:00"/>
    <n v="2018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2-04T06:00:00"/>
    <n v="2016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21T05:00:00"/>
    <n v="2015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1-04T06:00:00"/>
    <n v="2015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8-01-27T06:00:00"/>
    <n v="201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21T05:00:00"/>
    <n v="2011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19T05:00:00"/>
    <n v="2019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10-04T05:00:00"/>
    <n v="2019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4-01-01T06:00:00"/>
    <n v="2013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19T05:00:00"/>
    <n v="201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5-11T05:00:00"/>
    <n v="2017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2-03T06:00:00"/>
    <n v="2016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21T05:00:00"/>
    <n v="201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25T05:00:00"/>
    <n v="201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9T05:00:00"/>
    <n v="2014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21T05:00:00"/>
    <n v="201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  <n v="2015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23T05:00:00"/>
    <n v="201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2-03T06:00:00"/>
    <n v="2018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2-01T06:00:00"/>
    <n v="201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5T06:00:00"/>
    <n v="2014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25T06:00:00"/>
    <n v="20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7-06T05:00:0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E340B-2541-4706-B020-F3AEA10687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0DA8C-E2CE-4B3C-A270-CFE608866D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445BD-9D13-4F00-AC01-102E40341D6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9659-A921-45C4-BB8C-BFF4C7411D79}">
  <dimension ref="A1:F14"/>
  <sheetViews>
    <sheetView workbookViewId="0">
      <selection activeCell="M37" sqref="M37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5" t="s">
        <v>6</v>
      </c>
      <c r="B1" t="s">
        <v>21</v>
      </c>
    </row>
    <row r="3" spans="1:6" x14ac:dyDescent="0.5">
      <c r="A3" s="5" t="s">
        <v>2035</v>
      </c>
      <c r="B3" s="5" t="s">
        <v>2033</v>
      </c>
    </row>
    <row r="4" spans="1:6" x14ac:dyDescent="0.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6" t="s">
        <v>2038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5">
      <c r="A6" s="6" t="s">
        <v>2039</v>
      </c>
      <c r="B6">
        <v>3</v>
      </c>
      <c r="C6">
        <v>15</v>
      </c>
      <c r="E6">
        <v>17</v>
      </c>
      <c r="F6">
        <v>35</v>
      </c>
    </row>
    <row r="7" spans="1:6" x14ac:dyDescent="0.5">
      <c r="A7" s="6" t="s">
        <v>2040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5">
      <c r="A8" s="6" t="s">
        <v>2041</v>
      </c>
      <c r="E8">
        <v>4</v>
      </c>
      <c r="F8">
        <v>4</v>
      </c>
    </row>
    <row r="9" spans="1:6" x14ac:dyDescent="0.5">
      <c r="A9" s="6" t="s">
        <v>2042</v>
      </c>
      <c r="B9">
        <v>6</v>
      </c>
      <c r="C9">
        <v>44</v>
      </c>
      <c r="E9">
        <v>79</v>
      </c>
      <c r="F9">
        <v>129</v>
      </c>
    </row>
    <row r="10" spans="1:6" x14ac:dyDescent="0.5">
      <c r="A10" s="6" t="s">
        <v>2043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5">
      <c r="A11" s="6" t="s">
        <v>2044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5">
      <c r="A12" s="6" t="s">
        <v>2045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5">
      <c r="A13" s="6" t="s">
        <v>2046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5">
      <c r="A14" s="6" t="s">
        <v>2034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370D-C119-497C-B194-3EF1A0220169}">
  <dimension ref="A1:F29"/>
  <sheetViews>
    <sheetView topLeftCell="B7" workbookViewId="0">
      <selection activeCell="A4" sqref="A4:E28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5" t="s">
        <v>6</v>
      </c>
      <c r="B1" t="s">
        <v>2036</v>
      </c>
    </row>
    <row r="3" spans="1:6" x14ac:dyDescent="0.5">
      <c r="A3" s="5" t="s">
        <v>2035</v>
      </c>
      <c r="B3" s="5" t="s">
        <v>2033</v>
      </c>
    </row>
    <row r="4" spans="1:6" x14ac:dyDescent="0.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6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">
      <c r="A6" s="6" t="s">
        <v>2048</v>
      </c>
      <c r="E6">
        <v>4</v>
      </c>
      <c r="F6">
        <v>4</v>
      </c>
    </row>
    <row r="7" spans="1:6" x14ac:dyDescent="0.5">
      <c r="A7" s="6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">
      <c r="A8" s="6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">
      <c r="A9" s="6" t="s">
        <v>2051</v>
      </c>
      <c r="C9">
        <v>8</v>
      </c>
      <c r="E9">
        <v>10</v>
      </c>
      <c r="F9">
        <v>18</v>
      </c>
    </row>
    <row r="10" spans="1:6" x14ac:dyDescent="0.5">
      <c r="A10" s="6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5">
      <c r="A11" s="6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5">
      <c r="A12" s="6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5">
      <c r="A13" s="6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5">
      <c r="A14" s="6" t="s">
        <v>2056</v>
      </c>
      <c r="C14">
        <v>3</v>
      </c>
      <c r="E14">
        <v>4</v>
      </c>
      <c r="F14">
        <v>7</v>
      </c>
    </row>
    <row r="15" spans="1:6" x14ac:dyDescent="0.5">
      <c r="A15" s="6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5">
      <c r="A16" s="6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5">
      <c r="A17" s="6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5">
      <c r="A18" s="6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5">
      <c r="A19" s="6" t="s">
        <v>2061</v>
      </c>
      <c r="C19">
        <v>4</v>
      </c>
      <c r="E19">
        <v>4</v>
      </c>
      <c r="F19">
        <v>8</v>
      </c>
    </row>
    <row r="20" spans="1:6" x14ac:dyDescent="0.5">
      <c r="A20" s="6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5">
      <c r="A21" s="6" t="s">
        <v>2063</v>
      </c>
      <c r="C21">
        <v>9</v>
      </c>
      <c r="E21">
        <v>5</v>
      </c>
      <c r="F21">
        <v>14</v>
      </c>
    </row>
    <row r="22" spans="1:6" x14ac:dyDescent="0.5">
      <c r="A22" s="6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5">
      <c r="A23" s="6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5">
      <c r="A24" s="6" t="s">
        <v>2066</v>
      </c>
      <c r="C24">
        <v>7</v>
      </c>
      <c r="E24">
        <v>14</v>
      </c>
      <c r="F24">
        <v>21</v>
      </c>
    </row>
    <row r="25" spans="1:6" x14ac:dyDescent="0.5">
      <c r="A25" s="6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5">
      <c r="A26" s="6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5">
      <c r="A27" s="6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5">
      <c r="A28" s="6" t="s">
        <v>2070</v>
      </c>
      <c r="E28">
        <v>3</v>
      </c>
      <c r="F28">
        <v>3</v>
      </c>
    </row>
    <row r="29" spans="1:6" x14ac:dyDescent="0.5">
      <c r="A29" s="6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4FC0-EBF3-429D-ADF8-778CC75CE01E}">
  <dimension ref="A2:E18"/>
  <sheetViews>
    <sheetView workbookViewId="0">
      <selection activeCell="K23" sqref="K2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2" spans="1:5" x14ac:dyDescent="0.5">
      <c r="A2" s="5" t="s">
        <v>2031</v>
      </c>
      <c r="B2" t="s">
        <v>2036</v>
      </c>
    </row>
    <row r="4" spans="1:5" x14ac:dyDescent="0.5">
      <c r="A4" s="5" t="s">
        <v>2035</v>
      </c>
      <c r="B4" s="5" t="s">
        <v>2033</v>
      </c>
    </row>
    <row r="5" spans="1:5" x14ac:dyDescent="0.5">
      <c r="A5" s="5" t="s">
        <v>2037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E060-EB34-4CBD-AB46-23CAAEDA15BE}">
  <dimension ref="A1:H13"/>
  <sheetViews>
    <sheetView workbookViewId="0">
      <selection activeCell="B3" sqref="B3"/>
    </sheetView>
  </sheetViews>
  <sheetFormatPr defaultRowHeight="15.75" x14ac:dyDescent="0.5"/>
  <cols>
    <col min="1" max="1" width="27.125" customWidth="1"/>
    <col min="2" max="2" width="17.25" customWidth="1"/>
    <col min="3" max="3" width="13.8125" customWidth="1"/>
    <col min="4" max="4" width="16.1875" customWidth="1"/>
    <col min="5" max="5" width="12.1875" customWidth="1"/>
    <col min="6" max="6" width="20.1875" customWidth="1"/>
    <col min="7" max="7" width="15.4375" customWidth="1"/>
    <col min="8" max="8" width="18.1875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5">
      <c r="A2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5">
      <c r="A3" t="s">
        <v>2095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5">
      <c r="A4" t="s">
        <v>2096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5">
      <c r="A5" t="s">
        <v>2097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5">
      <c r="A6" t="s">
        <v>2098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5">
      <c r="A7" t="s">
        <v>2099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5">
      <c r="A8" t="s">
        <v>2100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5">
      <c r="A9" t="s">
        <v>2101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5">
      <c r="A10" t="s">
        <v>2102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5">
      <c r="A11" t="s">
        <v>2103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5">
      <c r="A12" t="s">
        <v>2104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5">
      <c r="A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4565-625F-4AC5-AE76-7334914D613E}">
  <dimension ref="A1:N566"/>
  <sheetViews>
    <sheetView tabSelected="1" topLeftCell="B12" workbookViewId="0">
      <selection activeCell="K17" sqref="K17"/>
    </sheetView>
  </sheetViews>
  <sheetFormatPr defaultRowHeight="15.75" x14ac:dyDescent="0.5"/>
  <cols>
    <col min="2" max="2" width="13.375" customWidth="1"/>
    <col min="4" max="4" width="8.5" customWidth="1"/>
    <col min="5" max="5" width="14.125" customWidth="1"/>
    <col min="10" max="10" width="9.875" customWidth="1"/>
    <col min="11" max="11" width="10.3125" bestFit="1" customWidth="1"/>
  </cols>
  <sheetData>
    <row r="1" spans="1:14" x14ac:dyDescent="0.5">
      <c r="A1" s="1" t="s">
        <v>4</v>
      </c>
      <c r="B1" s="1" t="s">
        <v>5</v>
      </c>
      <c r="D1" s="1" t="s">
        <v>4</v>
      </c>
      <c r="E1" s="1" t="s">
        <v>5</v>
      </c>
    </row>
    <row r="2" spans="1:14" x14ac:dyDescent="0.5">
      <c r="A2" t="s">
        <v>20</v>
      </c>
      <c r="B2">
        <v>16</v>
      </c>
      <c r="D2" t="s">
        <v>14</v>
      </c>
      <c r="E2">
        <v>0</v>
      </c>
    </row>
    <row r="3" spans="1:14" x14ac:dyDescent="0.5">
      <c r="A3" t="s">
        <v>20</v>
      </c>
      <c r="B3">
        <v>26</v>
      </c>
      <c r="D3" t="s">
        <v>14</v>
      </c>
      <c r="E3">
        <v>0</v>
      </c>
    </row>
    <row r="4" spans="1:14" x14ac:dyDescent="0.5">
      <c r="A4" t="s">
        <v>20</v>
      </c>
      <c r="B4">
        <v>27</v>
      </c>
      <c r="D4" t="s">
        <v>14</v>
      </c>
      <c r="E4">
        <v>1</v>
      </c>
    </row>
    <row r="5" spans="1:14" x14ac:dyDescent="0.5">
      <c r="A5" t="s">
        <v>20</v>
      </c>
      <c r="B5">
        <v>32</v>
      </c>
      <c r="D5" t="s">
        <v>14</v>
      </c>
      <c r="E5">
        <v>1</v>
      </c>
    </row>
    <row r="6" spans="1:14" ht="16.149999999999999" thickBot="1" x14ac:dyDescent="0.55000000000000004">
      <c r="A6" t="s">
        <v>20</v>
      </c>
      <c r="B6">
        <v>32</v>
      </c>
      <c r="D6" t="s">
        <v>14</v>
      </c>
      <c r="E6">
        <v>1</v>
      </c>
    </row>
    <row r="7" spans="1:14" ht="16.149999999999999" thickBot="1" x14ac:dyDescent="0.55000000000000004">
      <c r="A7" t="s">
        <v>20</v>
      </c>
      <c r="B7">
        <v>34</v>
      </c>
      <c r="D7" t="s">
        <v>14</v>
      </c>
      <c r="E7">
        <v>1</v>
      </c>
      <c r="J7" s="18" t="s">
        <v>2112</v>
      </c>
      <c r="M7" s="18" t="s">
        <v>2113</v>
      </c>
    </row>
    <row r="8" spans="1:14" x14ac:dyDescent="0.5">
      <c r="A8" t="s">
        <v>20</v>
      </c>
      <c r="B8">
        <v>40</v>
      </c>
      <c r="D8" t="s">
        <v>14</v>
      </c>
      <c r="E8">
        <v>1</v>
      </c>
      <c r="J8" s="11" t="s">
        <v>2106</v>
      </c>
      <c r="K8" s="12">
        <f>AVERAGE(B2:B566)</f>
        <v>851.14690265486729</v>
      </c>
      <c r="M8" s="11" t="s">
        <v>2106</v>
      </c>
      <c r="N8" s="12">
        <f>AVERAGE(E2:E365)</f>
        <v>585.61538461538464</v>
      </c>
    </row>
    <row r="9" spans="1:14" x14ac:dyDescent="0.5">
      <c r="A9" t="s">
        <v>20</v>
      </c>
      <c r="B9">
        <v>41</v>
      </c>
      <c r="D9" t="s">
        <v>14</v>
      </c>
      <c r="E9">
        <v>1</v>
      </c>
      <c r="J9" s="13" t="s">
        <v>2107</v>
      </c>
      <c r="K9" s="14">
        <f>MEDIAN(B2:B566)</f>
        <v>201</v>
      </c>
      <c r="M9" s="13" t="s">
        <v>2107</v>
      </c>
      <c r="N9" s="14">
        <f>MEDIAN(E2:E365)</f>
        <v>114.5</v>
      </c>
    </row>
    <row r="10" spans="1:14" x14ac:dyDescent="0.5">
      <c r="A10" t="s">
        <v>20</v>
      </c>
      <c r="B10">
        <v>41</v>
      </c>
      <c r="D10" t="s">
        <v>14</v>
      </c>
      <c r="E10">
        <v>1</v>
      </c>
      <c r="J10" s="13" t="s">
        <v>2108</v>
      </c>
      <c r="K10" s="14">
        <f>MIN(B2:B566)</f>
        <v>16</v>
      </c>
      <c r="M10" s="13" t="s">
        <v>2108</v>
      </c>
      <c r="N10" s="14">
        <f>MIN(E2:E365)</f>
        <v>0</v>
      </c>
    </row>
    <row r="11" spans="1:14" x14ac:dyDescent="0.5">
      <c r="A11" t="s">
        <v>20</v>
      </c>
      <c r="B11">
        <v>42</v>
      </c>
      <c r="D11" t="s">
        <v>14</v>
      </c>
      <c r="E11">
        <v>1</v>
      </c>
      <c r="J11" s="13" t="s">
        <v>2109</v>
      </c>
      <c r="K11" s="14">
        <f>MAX(B2:B566)</f>
        <v>7295</v>
      </c>
      <c r="M11" s="13" t="s">
        <v>2109</v>
      </c>
      <c r="N11" s="14">
        <f>MAX(E2:E365)</f>
        <v>6080</v>
      </c>
    </row>
    <row r="12" spans="1:14" x14ac:dyDescent="0.5">
      <c r="A12" t="s">
        <v>20</v>
      </c>
      <c r="B12">
        <v>43</v>
      </c>
      <c r="D12" t="s">
        <v>14</v>
      </c>
      <c r="E12">
        <v>1</v>
      </c>
      <c r="J12" s="13" t="s">
        <v>2110</v>
      </c>
      <c r="K12" s="17">
        <f>_xlfn.VAR.P(B2:B566)</f>
        <v>1603373.7324019109</v>
      </c>
      <c r="M12" s="13" t="s">
        <v>2110</v>
      </c>
      <c r="N12" s="14">
        <f>_xlfn.VAR.P(E2:E365)</f>
        <v>921574.68174133555</v>
      </c>
    </row>
    <row r="13" spans="1:14" ht="16.149999999999999" thickBot="1" x14ac:dyDescent="0.55000000000000004">
      <c r="A13" t="s">
        <v>20</v>
      </c>
      <c r="B13">
        <v>43</v>
      </c>
      <c r="D13" t="s">
        <v>14</v>
      </c>
      <c r="E13">
        <v>1</v>
      </c>
      <c r="J13" s="15" t="s">
        <v>2111</v>
      </c>
      <c r="K13" s="16">
        <f>_xlfn.STDEV.P(B2:B566)</f>
        <v>1266.2439466397898</v>
      </c>
      <c r="M13" s="15" t="s">
        <v>2111</v>
      </c>
      <c r="N13" s="16">
        <f>_xlfn.STDEV.P(E2:E365)</f>
        <v>959.98681331637863</v>
      </c>
    </row>
    <row r="14" spans="1:14" x14ac:dyDescent="0.5">
      <c r="A14" t="s">
        <v>20</v>
      </c>
      <c r="B14">
        <v>48</v>
      </c>
      <c r="D14" t="s">
        <v>14</v>
      </c>
      <c r="E14">
        <v>1</v>
      </c>
    </row>
    <row r="15" spans="1:14" x14ac:dyDescent="0.5">
      <c r="A15" t="s">
        <v>20</v>
      </c>
      <c r="B15">
        <v>48</v>
      </c>
      <c r="D15" t="s">
        <v>14</v>
      </c>
      <c r="E15">
        <v>1</v>
      </c>
    </row>
    <row r="16" spans="1:14" x14ac:dyDescent="0.5">
      <c r="A16" t="s">
        <v>20</v>
      </c>
      <c r="B16">
        <v>48</v>
      </c>
      <c r="D16" t="s">
        <v>14</v>
      </c>
      <c r="E16">
        <v>1</v>
      </c>
    </row>
    <row r="17" spans="1:5" x14ac:dyDescent="0.5">
      <c r="A17" t="s">
        <v>20</v>
      </c>
      <c r="B17">
        <v>50</v>
      </c>
      <c r="D17" t="s">
        <v>14</v>
      </c>
      <c r="E17">
        <v>1</v>
      </c>
    </row>
    <row r="18" spans="1:5" x14ac:dyDescent="0.5">
      <c r="A18" t="s">
        <v>20</v>
      </c>
      <c r="B18">
        <v>50</v>
      </c>
      <c r="D18" t="s">
        <v>14</v>
      </c>
      <c r="E18">
        <v>1</v>
      </c>
    </row>
    <row r="19" spans="1:5" x14ac:dyDescent="0.5">
      <c r="A19" t="s">
        <v>20</v>
      </c>
      <c r="B19">
        <v>50</v>
      </c>
      <c r="D19" t="s">
        <v>14</v>
      </c>
      <c r="E19">
        <v>1</v>
      </c>
    </row>
    <row r="20" spans="1:5" x14ac:dyDescent="0.5">
      <c r="A20" t="s">
        <v>20</v>
      </c>
      <c r="B20">
        <v>52</v>
      </c>
      <c r="D20" t="s">
        <v>14</v>
      </c>
      <c r="E20">
        <v>1</v>
      </c>
    </row>
    <row r="21" spans="1:5" x14ac:dyDescent="0.5">
      <c r="A21" t="s">
        <v>20</v>
      </c>
      <c r="B21">
        <v>53</v>
      </c>
      <c r="D21" t="s">
        <v>14</v>
      </c>
      <c r="E21">
        <v>5</v>
      </c>
    </row>
    <row r="22" spans="1:5" x14ac:dyDescent="0.5">
      <c r="A22" t="s">
        <v>20</v>
      </c>
      <c r="B22">
        <v>53</v>
      </c>
      <c r="D22" t="s">
        <v>14</v>
      </c>
      <c r="E22">
        <v>5</v>
      </c>
    </row>
    <row r="23" spans="1:5" x14ac:dyDescent="0.5">
      <c r="A23" t="s">
        <v>20</v>
      </c>
      <c r="B23">
        <v>54</v>
      </c>
      <c r="D23" t="s">
        <v>14</v>
      </c>
      <c r="E23">
        <v>6</v>
      </c>
    </row>
    <row r="24" spans="1:5" x14ac:dyDescent="0.5">
      <c r="A24" t="s">
        <v>20</v>
      </c>
      <c r="B24">
        <v>55</v>
      </c>
      <c r="D24" t="s">
        <v>14</v>
      </c>
      <c r="E24">
        <v>7</v>
      </c>
    </row>
    <row r="25" spans="1:5" x14ac:dyDescent="0.5">
      <c r="A25" t="s">
        <v>20</v>
      </c>
      <c r="B25">
        <v>56</v>
      </c>
      <c r="D25" t="s">
        <v>14</v>
      </c>
      <c r="E25">
        <v>7</v>
      </c>
    </row>
    <row r="26" spans="1:5" x14ac:dyDescent="0.5">
      <c r="A26" t="s">
        <v>20</v>
      </c>
      <c r="B26">
        <v>59</v>
      </c>
      <c r="D26" t="s">
        <v>14</v>
      </c>
      <c r="E26">
        <v>9</v>
      </c>
    </row>
    <row r="27" spans="1:5" x14ac:dyDescent="0.5">
      <c r="A27" t="s">
        <v>20</v>
      </c>
      <c r="B27">
        <v>62</v>
      </c>
      <c r="D27" t="s">
        <v>14</v>
      </c>
      <c r="E27">
        <v>9</v>
      </c>
    </row>
    <row r="28" spans="1:5" x14ac:dyDescent="0.5">
      <c r="A28" t="s">
        <v>20</v>
      </c>
      <c r="B28">
        <v>64</v>
      </c>
      <c r="D28" t="s">
        <v>14</v>
      </c>
      <c r="E28">
        <v>10</v>
      </c>
    </row>
    <row r="29" spans="1:5" x14ac:dyDescent="0.5">
      <c r="A29" t="s">
        <v>20</v>
      </c>
      <c r="B29">
        <v>65</v>
      </c>
      <c r="D29" t="s">
        <v>14</v>
      </c>
      <c r="E29">
        <v>10</v>
      </c>
    </row>
    <row r="30" spans="1:5" x14ac:dyDescent="0.5">
      <c r="A30" t="s">
        <v>20</v>
      </c>
      <c r="B30">
        <v>65</v>
      </c>
      <c r="D30" t="s">
        <v>14</v>
      </c>
      <c r="E30">
        <v>10</v>
      </c>
    </row>
    <row r="31" spans="1:5" x14ac:dyDescent="0.5">
      <c r="A31" t="s">
        <v>20</v>
      </c>
      <c r="B31">
        <v>67</v>
      </c>
      <c r="D31" t="s">
        <v>14</v>
      </c>
      <c r="E31">
        <v>10</v>
      </c>
    </row>
    <row r="32" spans="1:5" x14ac:dyDescent="0.5">
      <c r="A32" t="s">
        <v>20</v>
      </c>
      <c r="B32">
        <v>68</v>
      </c>
      <c r="D32" t="s">
        <v>14</v>
      </c>
      <c r="E32">
        <v>12</v>
      </c>
    </row>
    <row r="33" spans="1:5" x14ac:dyDescent="0.5">
      <c r="A33" t="s">
        <v>20</v>
      </c>
      <c r="B33">
        <v>69</v>
      </c>
      <c r="D33" t="s">
        <v>14</v>
      </c>
      <c r="E33">
        <v>12</v>
      </c>
    </row>
    <row r="34" spans="1:5" x14ac:dyDescent="0.5">
      <c r="A34" t="s">
        <v>20</v>
      </c>
      <c r="B34">
        <v>69</v>
      </c>
      <c r="D34" t="s">
        <v>14</v>
      </c>
      <c r="E34">
        <v>13</v>
      </c>
    </row>
    <row r="35" spans="1:5" x14ac:dyDescent="0.5">
      <c r="A35" t="s">
        <v>20</v>
      </c>
      <c r="B35">
        <v>70</v>
      </c>
      <c r="D35" t="s">
        <v>14</v>
      </c>
      <c r="E35">
        <v>13</v>
      </c>
    </row>
    <row r="36" spans="1:5" x14ac:dyDescent="0.5">
      <c r="A36" t="s">
        <v>20</v>
      </c>
      <c r="B36">
        <v>71</v>
      </c>
      <c r="D36" t="s">
        <v>14</v>
      </c>
      <c r="E36">
        <v>14</v>
      </c>
    </row>
    <row r="37" spans="1:5" x14ac:dyDescent="0.5">
      <c r="A37" t="s">
        <v>20</v>
      </c>
      <c r="B37">
        <v>72</v>
      </c>
      <c r="D37" t="s">
        <v>14</v>
      </c>
      <c r="E37">
        <v>14</v>
      </c>
    </row>
    <row r="38" spans="1:5" x14ac:dyDescent="0.5">
      <c r="A38" t="s">
        <v>20</v>
      </c>
      <c r="B38">
        <v>76</v>
      </c>
      <c r="D38" t="s">
        <v>14</v>
      </c>
      <c r="E38">
        <v>15</v>
      </c>
    </row>
    <row r="39" spans="1:5" x14ac:dyDescent="0.5">
      <c r="A39" t="s">
        <v>20</v>
      </c>
      <c r="B39">
        <v>76</v>
      </c>
      <c r="D39" t="s">
        <v>14</v>
      </c>
      <c r="E39">
        <v>15</v>
      </c>
    </row>
    <row r="40" spans="1:5" x14ac:dyDescent="0.5">
      <c r="A40" t="s">
        <v>20</v>
      </c>
      <c r="B40">
        <v>78</v>
      </c>
      <c r="D40" t="s">
        <v>14</v>
      </c>
      <c r="E40">
        <v>15</v>
      </c>
    </row>
    <row r="41" spans="1:5" x14ac:dyDescent="0.5">
      <c r="A41" t="s">
        <v>20</v>
      </c>
      <c r="B41">
        <v>78</v>
      </c>
      <c r="D41" t="s">
        <v>14</v>
      </c>
      <c r="E41">
        <v>15</v>
      </c>
    </row>
    <row r="42" spans="1:5" x14ac:dyDescent="0.5">
      <c r="A42" t="s">
        <v>20</v>
      </c>
      <c r="B42">
        <v>80</v>
      </c>
      <c r="D42" t="s">
        <v>14</v>
      </c>
      <c r="E42">
        <v>15</v>
      </c>
    </row>
    <row r="43" spans="1:5" x14ac:dyDescent="0.5">
      <c r="A43" t="s">
        <v>20</v>
      </c>
      <c r="B43">
        <v>80</v>
      </c>
      <c r="D43" t="s">
        <v>14</v>
      </c>
      <c r="E43">
        <v>15</v>
      </c>
    </row>
    <row r="44" spans="1:5" x14ac:dyDescent="0.5">
      <c r="A44" t="s">
        <v>20</v>
      </c>
      <c r="B44">
        <v>80</v>
      </c>
      <c r="D44" t="s">
        <v>14</v>
      </c>
      <c r="E44">
        <v>16</v>
      </c>
    </row>
    <row r="45" spans="1:5" x14ac:dyDescent="0.5">
      <c r="A45" t="s">
        <v>20</v>
      </c>
      <c r="B45">
        <v>80</v>
      </c>
      <c r="D45" t="s">
        <v>14</v>
      </c>
      <c r="E45">
        <v>16</v>
      </c>
    </row>
    <row r="46" spans="1:5" x14ac:dyDescent="0.5">
      <c r="A46" t="s">
        <v>20</v>
      </c>
      <c r="B46">
        <v>80</v>
      </c>
      <c r="D46" t="s">
        <v>14</v>
      </c>
      <c r="E46">
        <v>16</v>
      </c>
    </row>
    <row r="47" spans="1:5" x14ac:dyDescent="0.5">
      <c r="A47" t="s">
        <v>20</v>
      </c>
      <c r="B47">
        <v>80</v>
      </c>
      <c r="D47" t="s">
        <v>14</v>
      </c>
      <c r="E47">
        <v>16</v>
      </c>
    </row>
    <row r="48" spans="1:5" x14ac:dyDescent="0.5">
      <c r="A48" t="s">
        <v>20</v>
      </c>
      <c r="B48">
        <v>81</v>
      </c>
      <c r="D48" t="s">
        <v>14</v>
      </c>
      <c r="E48">
        <v>17</v>
      </c>
    </row>
    <row r="49" spans="1:5" x14ac:dyDescent="0.5">
      <c r="A49" t="s">
        <v>20</v>
      </c>
      <c r="B49">
        <v>82</v>
      </c>
      <c r="D49" t="s">
        <v>14</v>
      </c>
      <c r="E49">
        <v>17</v>
      </c>
    </row>
    <row r="50" spans="1:5" x14ac:dyDescent="0.5">
      <c r="A50" t="s">
        <v>20</v>
      </c>
      <c r="B50">
        <v>82</v>
      </c>
      <c r="D50" t="s">
        <v>14</v>
      </c>
      <c r="E50">
        <v>17</v>
      </c>
    </row>
    <row r="51" spans="1:5" x14ac:dyDescent="0.5">
      <c r="A51" t="s">
        <v>20</v>
      </c>
      <c r="B51">
        <v>83</v>
      </c>
      <c r="D51" t="s">
        <v>14</v>
      </c>
      <c r="E51">
        <v>18</v>
      </c>
    </row>
    <row r="52" spans="1:5" x14ac:dyDescent="0.5">
      <c r="A52" t="s">
        <v>20</v>
      </c>
      <c r="B52">
        <v>83</v>
      </c>
      <c r="D52" t="s">
        <v>14</v>
      </c>
      <c r="E52">
        <v>18</v>
      </c>
    </row>
    <row r="53" spans="1:5" x14ac:dyDescent="0.5">
      <c r="A53" t="s">
        <v>20</v>
      </c>
      <c r="B53">
        <v>84</v>
      </c>
      <c r="D53" t="s">
        <v>14</v>
      </c>
      <c r="E53">
        <v>19</v>
      </c>
    </row>
    <row r="54" spans="1:5" x14ac:dyDescent="0.5">
      <c r="A54" t="s">
        <v>20</v>
      </c>
      <c r="B54">
        <v>84</v>
      </c>
      <c r="D54" t="s">
        <v>14</v>
      </c>
      <c r="E54">
        <v>19</v>
      </c>
    </row>
    <row r="55" spans="1:5" x14ac:dyDescent="0.5">
      <c r="A55" t="s">
        <v>20</v>
      </c>
      <c r="B55">
        <v>85</v>
      </c>
      <c r="D55" t="s">
        <v>14</v>
      </c>
      <c r="E55">
        <v>19</v>
      </c>
    </row>
    <row r="56" spans="1:5" x14ac:dyDescent="0.5">
      <c r="A56" t="s">
        <v>20</v>
      </c>
      <c r="B56">
        <v>85</v>
      </c>
      <c r="D56" t="s">
        <v>14</v>
      </c>
      <c r="E56">
        <v>21</v>
      </c>
    </row>
    <row r="57" spans="1:5" x14ac:dyDescent="0.5">
      <c r="A57" t="s">
        <v>20</v>
      </c>
      <c r="B57">
        <v>85</v>
      </c>
      <c r="D57" t="s">
        <v>14</v>
      </c>
      <c r="E57">
        <v>21</v>
      </c>
    </row>
    <row r="58" spans="1:5" x14ac:dyDescent="0.5">
      <c r="A58" t="s">
        <v>20</v>
      </c>
      <c r="B58">
        <v>85</v>
      </c>
      <c r="D58" t="s">
        <v>14</v>
      </c>
      <c r="E58">
        <v>21</v>
      </c>
    </row>
    <row r="59" spans="1:5" x14ac:dyDescent="0.5">
      <c r="A59" t="s">
        <v>20</v>
      </c>
      <c r="B59">
        <v>85</v>
      </c>
      <c r="D59" t="s">
        <v>14</v>
      </c>
      <c r="E59">
        <v>22</v>
      </c>
    </row>
    <row r="60" spans="1:5" x14ac:dyDescent="0.5">
      <c r="A60" t="s">
        <v>20</v>
      </c>
      <c r="B60">
        <v>85</v>
      </c>
      <c r="D60" t="s">
        <v>14</v>
      </c>
      <c r="E60">
        <v>23</v>
      </c>
    </row>
    <row r="61" spans="1:5" x14ac:dyDescent="0.5">
      <c r="A61" t="s">
        <v>20</v>
      </c>
      <c r="B61">
        <v>86</v>
      </c>
      <c r="D61" t="s">
        <v>14</v>
      </c>
      <c r="E61">
        <v>24</v>
      </c>
    </row>
    <row r="62" spans="1:5" x14ac:dyDescent="0.5">
      <c r="A62" t="s">
        <v>20</v>
      </c>
      <c r="B62">
        <v>86</v>
      </c>
      <c r="D62" t="s">
        <v>14</v>
      </c>
      <c r="E62">
        <v>24</v>
      </c>
    </row>
    <row r="63" spans="1:5" x14ac:dyDescent="0.5">
      <c r="A63" t="s">
        <v>20</v>
      </c>
      <c r="B63">
        <v>86</v>
      </c>
      <c r="D63" t="s">
        <v>14</v>
      </c>
      <c r="E63">
        <v>24</v>
      </c>
    </row>
    <row r="64" spans="1:5" x14ac:dyDescent="0.5">
      <c r="A64" t="s">
        <v>20</v>
      </c>
      <c r="B64">
        <v>87</v>
      </c>
      <c r="D64" t="s">
        <v>14</v>
      </c>
      <c r="E64">
        <v>25</v>
      </c>
    </row>
    <row r="65" spans="1:5" x14ac:dyDescent="0.5">
      <c r="A65" t="s">
        <v>20</v>
      </c>
      <c r="B65">
        <v>87</v>
      </c>
      <c r="D65" t="s">
        <v>14</v>
      </c>
      <c r="E65">
        <v>25</v>
      </c>
    </row>
    <row r="66" spans="1:5" x14ac:dyDescent="0.5">
      <c r="A66" t="s">
        <v>20</v>
      </c>
      <c r="B66">
        <v>87</v>
      </c>
      <c r="D66" t="s">
        <v>14</v>
      </c>
      <c r="E66">
        <v>26</v>
      </c>
    </row>
    <row r="67" spans="1:5" x14ac:dyDescent="0.5">
      <c r="A67" t="s">
        <v>20</v>
      </c>
      <c r="B67">
        <v>88</v>
      </c>
      <c r="D67" t="s">
        <v>14</v>
      </c>
      <c r="E67">
        <v>26</v>
      </c>
    </row>
    <row r="68" spans="1:5" x14ac:dyDescent="0.5">
      <c r="A68" t="s">
        <v>20</v>
      </c>
      <c r="B68">
        <v>88</v>
      </c>
      <c r="D68" t="s">
        <v>14</v>
      </c>
      <c r="E68">
        <v>26</v>
      </c>
    </row>
    <row r="69" spans="1:5" x14ac:dyDescent="0.5">
      <c r="A69" t="s">
        <v>20</v>
      </c>
      <c r="B69">
        <v>88</v>
      </c>
      <c r="D69" t="s">
        <v>14</v>
      </c>
      <c r="E69">
        <v>27</v>
      </c>
    </row>
    <row r="70" spans="1:5" x14ac:dyDescent="0.5">
      <c r="A70" t="s">
        <v>20</v>
      </c>
      <c r="B70">
        <v>88</v>
      </c>
      <c r="D70" t="s">
        <v>14</v>
      </c>
      <c r="E70">
        <v>27</v>
      </c>
    </row>
    <row r="71" spans="1:5" x14ac:dyDescent="0.5">
      <c r="A71" t="s">
        <v>20</v>
      </c>
      <c r="B71">
        <v>89</v>
      </c>
      <c r="D71" t="s">
        <v>14</v>
      </c>
      <c r="E71">
        <v>29</v>
      </c>
    </row>
    <row r="72" spans="1:5" x14ac:dyDescent="0.5">
      <c r="A72" t="s">
        <v>20</v>
      </c>
      <c r="B72">
        <v>89</v>
      </c>
      <c r="D72" t="s">
        <v>14</v>
      </c>
      <c r="E72">
        <v>30</v>
      </c>
    </row>
    <row r="73" spans="1:5" x14ac:dyDescent="0.5">
      <c r="A73" t="s">
        <v>20</v>
      </c>
      <c r="B73">
        <v>91</v>
      </c>
      <c r="D73" t="s">
        <v>14</v>
      </c>
      <c r="E73">
        <v>30</v>
      </c>
    </row>
    <row r="74" spans="1:5" x14ac:dyDescent="0.5">
      <c r="A74" t="s">
        <v>20</v>
      </c>
      <c r="B74">
        <v>92</v>
      </c>
      <c r="D74" t="s">
        <v>14</v>
      </c>
      <c r="E74">
        <v>31</v>
      </c>
    </row>
    <row r="75" spans="1:5" x14ac:dyDescent="0.5">
      <c r="A75" t="s">
        <v>20</v>
      </c>
      <c r="B75">
        <v>92</v>
      </c>
      <c r="D75" t="s">
        <v>14</v>
      </c>
      <c r="E75">
        <v>31</v>
      </c>
    </row>
    <row r="76" spans="1:5" x14ac:dyDescent="0.5">
      <c r="A76" t="s">
        <v>20</v>
      </c>
      <c r="B76">
        <v>92</v>
      </c>
      <c r="D76" t="s">
        <v>14</v>
      </c>
      <c r="E76">
        <v>31</v>
      </c>
    </row>
    <row r="77" spans="1:5" x14ac:dyDescent="0.5">
      <c r="A77" t="s">
        <v>20</v>
      </c>
      <c r="B77">
        <v>92</v>
      </c>
      <c r="D77" t="s">
        <v>14</v>
      </c>
      <c r="E77">
        <v>31</v>
      </c>
    </row>
    <row r="78" spans="1:5" x14ac:dyDescent="0.5">
      <c r="A78" t="s">
        <v>20</v>
      </c>
      <c r="B78">
        <v>92</v>
      </c>
      <c r="D78" t="s">
        <v>14</v>
      </c>
      <c r="E78">
        <v>31</v>
      </c>
    </row>
    <row r="79" spans="1:5" x14ac:dyDescent="0.5">
      <c r="A79" t="s">
        <v>20</v>
      </c>
      <c r="B79">
        <v>93</v>
      </c>
      <c r="D79" t="s">
        <v>14</v>
      </c>
      <c r="E79">
        <v>32</v>
      </c>
    </row>
    <row r="80" spans="1:5" x14ac:dyDescent="0.5">
      <c r="A80" t="s">
        <v>20</v>
      </c>
      <c r="B80">
        <v>94</v>
      </c>
      <c r="D80" t="s">
        <v>14</v>
      </c>
      <c r="E80">
        <v>32</v>
      </c>
    </row>
    <row r="81" spans="1:5" x14ac:dyDescent="0.5">
      <c r="A81" t="s">
        <v>20</v>
      </c>
      <c r="B81">
        <v>94</v>
      </c>
      <c r="D81" t="s">
        <v>14</v>
      </c>
      <c r="E81">
        <v>33</v>
      </c>
    </row>
    <row r="82" spans="1:5" x14ac:dyDescent="0.5">
      <c r="A82" t="s">
        <v>20</v>
      </c>
      <c r="B82">
        <v>94</v>
      </c>
      <c r="D82" t="s">
        <v>14</v>
      </c>
      <c r="E82">
        <v>33</v>
      </c>
    </row>
    <row r="83" spans="1:5" x14ac:dyDescent="0.5">
      <c r="A83" t="s">
        <v>20</v>
      </c>
      <c r="B83">
        <v>95</v>
      </c>
      <c r="D83" t="s">
        <v>14</v>
      </c>
      <c r="E83">
        <v>33</v>
      </c>
    </row>
    <row r="84" spans="1:5" x14ac:dyDescent="0.5">
      <c r="A84" t="s">
        <v>20</v>
      </c>
      <c r="B84">
        <v>96</v>
      </c>
      <c r="D84" t="s">
        <v>14</v>
      </c>
      <c r="E84">
        <v>34</v>
      </c>
    </row>
    <row r="85" spans="1:5" x14ac:dyDescent="0.5">
      <c r="A85" t="s">
        <v>20</v>
      </c>
      <c r="B85">
        <v>96</v>
      </c>
      <c r="D85" t="s">
        <v>14</v>
      </c>
      <c r="E85">
        <v>35</v>
      </c>
    </row>
    <row r="86" spans="1:5" x14ac:dyDescent="0.5">
      <c r="A86" t="s">
        <v>20</v>
      </c>
      <c r="B86">
        <v>96</v>
      </c>
      <c r="D86" t="s">
        <v>14</v>
      </c>
      <c r="E86">
        <v>35</v>
      </c>
    </row>
    <row r="87" spans="1:5" x14ac:dyDescent="0.5">
      <c r="A87" t="s">
        <v>20</v>
      </c>
      <c r="B87">
        <v>97</v>
      </c>
      <c r="D87" t="s">
        <v>14</v>
      </c>
      <c r="E87">
        <v>35</v>
      </c>
    </row>
    <row r="88" spans="1:5" x14ac:dyDescent="0.5">
      <c r="A88" t="s">
        <v>20</v>
      </c>
      <c r="B88">
        <v>98</v>
      </c>
      <c r="D88" t="s">
        <v>14</v>
      </c>
      <c r="E88">
        <v>36</v>
      </c>
    </row>
    <row r="89" spans="1:5" x14ac:dyDescent="0.5">
      <c r="A89" t="s">
        <v>20</v>
      </c>
      <c r="B89">
        <v>98</v>
      </c>
      <c r="D89" t="s">
        <v>14</v>
      </c>
      <c r="E89">
        <v>37</v>
      </c>
    </row>
    <row r="90" spans="1:5" x14ac:dyDescent="0.5">
      <c r="A90" t="s">
        <v>20</v>
      </c>
      <c r="B90">
        <v>100</v>
      </c>
      <c r="D90" t="s">
        <v>14</v>
      </c>
      <c r="E90">
        <v>37</v>
      </c>
    </row>
    <row r="91" spans="1:5" x14ac:dyDescent="0.5">
      <c r="A91" t="s">
        <v>20</v>
      </c>
      <c r="B91">
        <v>100</v>
      </c>
      <c r="D91" t="s">
        <v>14</v>
      </c>
      <c r="E91">
        <v>37</v>
      </c>
    </row>
    <row r="92" spans="1:5" x14ac:dyDescent="0.5">
      <c r="A92" t="s">
        <v>20</v>
      </c>
      <c r="B92">
        <v>101</v>
      </c>
      <c r="D92" t="s">
        <v>14</v>
      </c>
      <c r="E92">
        <v>38</v>
      </c>
    </row>
    <row r="93" spans="1:5" x14ac:dyDescent="0.5">
      <c r="A93" t="s">
        <v>20</v>
      </c>
      <c r="B93">
        <v>101</v>
      </c>
      <c r="D93" t="s">
        <v>14</v>
      </c>
      <c r="E93">
        <v>38</v>
      </c>
    </row>
    <row r="94" spans="1:5" x14ac:dyDescent="0.5">
      <c r="A94" t="s">
        <v>20</v>
      </c>
      <c r="B94">
        <v>102</v>
      </c>
      <c r="D94" t="s">
        <v>14</v>
      </c>
      <c r="E94">
        <v>38</v>
      </c>
    </row>
    <row r="95" spans="1:5" x14ac:dyDescent="0.5">
      <c r="A95" t="s">
        <v>20</v>
      </c>
      <c r="B95">
        <v>102</v>
      </c>
      <c r="D95" t="s">
        <v>14</v>
      </c>
      <c r="E95">
        <v>39</v>
      </c>
    </row>
    <row r="96" spans="1:5" x14ac:dyDescent="0.5">
      <c r="A96" t="s">
        <v>20</v>
      </c>
      <c r="B96">
        <v>103</v>
      </c>
      <c r="D96" t="s">
        <v>14</v>
      </c>
      <c r="E96">
        <v>40</v>
      </c>
    </row>
    <row r="97" spans="1:5" x14ac:dyDescent="0.5">
      <c r="A97" t="s">
        <v>20</v>
      </c>
      <c r="B97">
        <v>103</v>
      </c>
      <c r="D97" t="s">
        <v>14</v>
      </c>
      <c r="E97">
        <v>40</v>
      </c>
    </row>
    <row r="98" spans="1:5" x14ac:dyDescent="0.5">
      <c r="A98" t="s">
        <v>20</v>
      </c>
      <c r="B98">
        <v>105</v>
      </c>
      <c r="D98" t="s">
        <v>14</v>
      </c>
      <c r="E98">
        <v>40</v>
      </c>
    </row>
    <row r="99" spans="1:5" x14ac:dyDescent="0.5">
      <c r="A99" t="s">
        <v>20</v>
      </c>
      <c r="B99">
        <v>106</v>
      </c>
      <c r="D99" t="s">
        <v>14</v>
      </c>
      <c r="E99">
        <v>41</v>
      </c>
    </row>
    <row r="100" spans="1:5" x14ac:dyDescent="0.5">
      <c r="A100" t="s">
        <v>20</v>
      </c>
      <c r="B100">
        <v>106</v>
      </c>
      <c r="D100" t="s">
        <v>14</v>
      </c>
      <c r="E100">
        <v>41</v>
      </c>
    </row>
    <row r="101" spans="1:5" x14ac:dyDescent="0.5">
      <c r="A101" t="s">
        <v>20</v>
      </c>
      <c r="B101">
        <v>107</v>
      </c>
      <c r="D101" t="s">
        <v>14</v>
      </c>
      <c r="E101">
        <v>42</v>
      </c>
    </row>
    <row r="102" spans="1:5" x14ac:dyDescent="0.5">
      <c r="A102" t="s">
        <v>20</v>
      </c>
      <c r="B102">
        <v>107</v>
      </c>
      <c r="D102" t="s">
        <v>14</v>
      </c>
      <c r="E102">
        <v>44</v>
      </c>
    </row>
    <row r="103" spans="1:5" x14ac:dyDescent="0.5">
      <c r="A103" t="s">
        <v>20</v>
      </c>
      <c r="B103">
        <v>107</v>
      </c>
      <c r="D103" t="s">
        <v>14</v>
      </c>
      <c r="E103">
        <v>44</v>
      </c>
    </row>
    <row r="104" spans="1:5" x14ac:dyDescent="0.5">
      <c r="A104" t="s">
        <v>20</v>
      </c>
      <c r="B104">
        <v>107</v>
      </c>
      <c r="D104" t="s">
        <v>14</v>
      </c>
      <c r="E104">
        <v>45</v>
      </c>
    </row>
    <row r="105" spans="1:5" x14ac:dyDescent="0.5">
      <c r="A105" t="s">
        <v>20</v>
      </c>
      <c r="B105">
        <v>107</v>
      </c>
      <c r="D105" t="s">
        <v>14</v>
      </c>
      <c r="E105">
        <v>46</v>
      </c>
    </row>
    <row r="106" spans="1:5" x14ac:dyDescent="0.5">
      <c r="A106" t="s">
        <v>20</v>
      </c>
      <c r="B106">
        <v>110</v>
      </c>
      <c r="D106" t="s">
        <v>14</v>
      </c>
      <c r="E106">
        <v>47</v>
      </c>
    </row>
    <row r="107" spans="1:5" x14ac:dyDescent="0.5">
      <c r="A107" t="s">
        <v>20</v>
      </c>
      <c r="B107">
        <v>110</v>
      </c>
      <c r="D107" t="s">
        <v>14</v>
      </c>
      <c r="E107">
        <v>48</v>
      </c>
    </row>
    <row r="108" spans="1:5" x14ac:dyDescent="0.5">
      <c r="A108" t="s">
        <v>20</v>
      </c>
      <c r="B108">
        <v>110</v>
      </c>
      <c r="D108" t="s">
        <v>14</v>
      </c>
      <c r="E108">
        <v>49</v>
      </c>
    </row>
    <row r="109" spans="1:5" x14ac:dyDescent="0.5">
      <c r="A109" t="s">
        <v>20</v>
      </c>
      <c r="B109">
        <v>110</v>
      </c>
      <c r="D109" t="s">
        <v>14</v>
      </c>
      <c r="E109">
        <v>49</v>
      </c>
    </row>
    <row r="110" spans="1:5" x14ac:dyDescent="0.5">
      <c r="A110" t="s">
        <v>20</v>
      </c>
      <c r="B110">
        <v>111</v>
      </c>
      <c r="D110" t="s">
        <v>14</v>
      </c>
      <c r="E110">
        <v>52</v>
      </c>
    </row>
    <row r="111" spans="1:5" x14ac:dyDescent="0.5">
      <c r="A111" t="s">
        <v>20</v>
      </c>
      <c r="B111">
        <v>112</v>
      </c>
      <c r="D111" t="s">
        <v>14</v>
      </c>
      <c r="E111">
        <v>53</v>
      </c>
    </row>
    <row r="112" spans="1:5" x14ac:dyDescent="0.5">
      <c r="A112" t="s">
        <v>20</v>
      </c>
      <c r="B112">
        <v>112</v>
      </c>
      <c r="D112" t="s">
        <v>14</v>
      </c>
      <c r="E112">
        <v>54</v>
      </c>
    </row>
    <row r="113" spans="1:5" x14ac:dyDescent="0.5">
      <c r="A113" t="s">
        <v>20</v>
      </c>
      <c r="B113">
        <v>112</v>
      </c>
      <c r="D113" t="s">
        <v>14</v>
      </c>
      <c r="E113">
        <v>55</v>
      </c>
    </row>
    <row r="114" spans="1:5" x14ac:dyDescent="0.5">
      <c r="A114" t="s">
        <v>20</v>
      </c>
      <c r="B114">
        <v>113</v>
      </c>
      <c r="D114" t="s">
        <v>14</v>
      </c>
      <c r="E114">
        <v>55</v>
      </c>
    </row>
    <row r="115" spans="1:5" x14ac:dyDescent="0.5">
      <c r="A115" t="s">
        <v>20</v>
      </c>
      <c r="B115">
        <v>113</v>
      </c>
      <c r="D115" t="s">
        <v>14</v>
      </c>
      <c r="E115">
        <v>56</v>
      </c>
    </row>
    <row r="116" spans="1:5" x14ac:dyDescent="0.5">
      <c r="A116" t="s">
        <v>20</v>
      </c>
      <c r="B116">
        <v>114</v>
      </c>
      <c r="D116" t="s">
        <v>14</v>
      </c>
      <c r="E116">
        <v>56</v>
      </c>
    </row>
    <row r="117" spans="1:5" x14ac:dyDescent="0.5">
      <c r="A117" t="s">
        <v>20</v>
      </c>
      <c r="B117">
        <v>114</v>
      </c>
      <c r="D117" t="s">
        <v>14</v>
      </c>
      <c r="E117">
        <v>57</v>
      </c>
    </row>
    <row r="118" spans="1:5" x14ac:dyDescent="0.5">
      <c r="A118" t="s">
        <v>20</v>
      </c>
      <c r="B118">
        <v>114</v>
      </c>
      <c r="D118" t="s">
        <v>14</v>
      </c>
      <c r="E118">
        <v>57</v>
      </c>
    </row>
    <row r="119" spans="1:5" x14ac:dyDescent="0.5">
      <c r="A119" t="s">
        <v>20</v>
      </c>
      <c r="B119">
        <v>115</v>
      </c>
      <c r="D119" t="s">
        <v>14</v>
      </c>
      <c r="E119">
        <v>58</v>
      </c>
    </row>
    <row r="120" spans="1:5" x14ac:dyDescent="0.5">
      <c r="A120" t="s">
        <v>20</v>
      </c>
      <c r="B120">
        <v>116</v>
      </c>
      <c r="D120" t="s">
        <v>14</v>
      </c>
      <c r="E120">
        <v>60</v>
      </c>
    </row>
    <row r="121" spans="1:5" x14ac:dyDescent="0.5">
      <c r="A121" t="s">
        <v>20</v>
      </c>
      <c r="B121">
        <v>116</v>
      </c>
      <c r="D121" t="s">
        <v>14</v>
      </c>
      <c r="E121">
        <v>62</v>
      </c>
    </row>
    <row r="122" spans="1:5" x14ac:dyDescent="0.5">
      <c r="A122" t="s">
        <v>20</v>
      </c>
      <c r="B122">
        <v>117</v>
      </c>
      <c r="D122" t="s">
        <v>14</v>
      </c>
      <c r="E122">
        <v>62</v>
      </c>
    </row>
    <row r="123" spans="1:5" x14ac:dyDescent="0.5">
      <c r="A123" t="s">
        <v>20</v>
      </c>
      <c r="B123">
        <v>117</v>
      </c>
      <c r="D123" t="s">
        <v>14</v>
      </c>
      <c r="E123">
        <v>63</v>
      </c>
    </row>
    <row r="124" spans="1:5" x14ac:dyDescent="0.5">
      <c r="A124" t="s">
        <v>20</v>
      </c>
      <c r="B124">
        <v>119</v>
      </c>
      <c r="D124" t="s">
        <v>14</v>
      </c>
      <c r="E124">
        <v>63</v>
      </c>
    </row>
    <row r="125" spans="1:5" x14ac:dyDescent="0.5">
      <c r="A125" t="s">
        <v>20</v>
      </c>
      <c r="B125">
        <v>121</v>
      </c>
      <c r="D125" t="s">
        <v>14</v>
      </c>
      <c r="E125">
        <v>64</v>
      </c>
    </row>
    <row r="126" spans="1:5" x14ac:dyDescent="0.5">
      <c r="A126" t="s">
        <v>20</v>
      </c>
      <c r="B126">
        <v>121</v>
      </c>
      <c r="D126" t="s">
        <v>14</v>
      </c>
      <c r="E126">
        <v>64</v>
      </c>
    </row>
    <row r="127" spans="1:5" x14ac:dyDescent="0.5">
      <c r="A127" t="s">
        <v>20</v>
      </c>
      <c r="B127">
        <v>121</v>
      </c>
      <c r="D127" t="s">
        <v>14</v>
      </c>
      <c r="E127">
        <v>64</v>
      </c>
    </row>
    <row r="128" spans="1:5" x14ac:dyDescent="0.5">
      <c r="A128" t="s">
        <v>20</v>
      </c>
      <c r="B128">
        <v>122</v>
      </c>
      <c r="D128" t="s">
        <v>14</v>
      </c>
      <c r="E128">
        <v>64</v>
      </c>
    </row>
    <row r="129" spans="1:5" x14ac:dyDescent="0.5">
      <c r="A129" t="s">
        <v>20</v>
      </c>
      <c r="B129">
        <v>122</v>
      </c>
      <c r="D129" t="s">
        <v>14</v>
      </c>
      <c r="E129">
        <v>65</v>
      </c>
    </row>
    <row r="130" spans="1:5" x14ac:dyDescent="0.5">
      <c r="A130" t="s">
        <v>20</v>
      </c>
      <c r="B130">
        <v>122</v>
      </c>
      <c r="D130" t="s">
        <v>14</v>
      </c>
      <c r="E130">
        <v>65</v>
      </c>
    </row>
    <row r="131" spans="1:5" x14ac:dyDescent="0.5">
      <c r="A131" t="s">
        <v>20</v>
      </c>
      <c r="B131">
        <v>122</v>
      </c>
      <c r="D131" t="s">
        <v>14</v>
      </c>
      <c r="E131">
        <v>67</v>
      </c>
    </row>
    <row r="132" spans="1:5" x14ac:dyDescent="0.5">
      <c r="A132" t="s">
        <v>20</v>
      </c>
      <c r="B132">
        <v>123</v>
      </c>
      <c r="D132" t="s">
        <v>14</v>
      </c>
      <c r="E132">
        <v>67</v>
      </c>
    </row>
    <row r="133" spans="1:5" x14ac:dyDescent="0.5">
      <c r="A133" t="s">
        <v>20</v>
      </c>
      <c r="B133">
        <v>123</v>
      </c>
      <c r="D133" t="s">
        <v>14</v>
      </c>
      <c r="E133">
        <v>67</v>
      </c>
    </row>
    <row r="134" spans="1:5" x14ac:dyDescent="0.5">
      <c r="A134" t="s">
        <v>20</v>
      </c>
      <c r="B134">
        <v>123</v>
      </c>
      <c r="D134" t="s">
        <v>14</v>
      </c>
      <c r="E134">
        <v>67</v>
      </c>
    </row>
    <row r="135" spans="1:5" x14ac:dyDescent="0.5">
      <c r="A135" t="s">
        <v>20</v>
      </c>
      <c r="B135">
        <v>125</v>
      </c>
      <c r="D135" t="s">
        <v>14</v>
      </c>
      <c r="E135">
        <v>67</v>
      </c>
    </row>
    <row r="136" spans="1:5" x14ac:dyDescent="0.5">
      <c r="A136" t="s">
        <v>20</v>
      </c>
      <c r="B136">
        <v>126</v>
      </c>
      <c r="D136" t="s">
        <v>14</v>
      </c>
      <c r="E136">
        <v>67</v>
      </c>
    </row>
    <row r="137" spans="1:5" x14ac:dyDescent="0.5">
      <c r="A137" t="s">
        <v>20</v>
      </c>
      <c r="B137">
        <v>126</v>
      </c>
      <c r="D137" t="s">
        <v>14</v>
      </c>
      <c r="E137">
        <v>67</v>
      </c>
    </row>
    <row r="138" spans="1:5" x14ac:dyDescent="0.5">
      <c r="A138" t="s">
        <v>20</v>
      </c>
      <c r="B138">
        <v>126</v>
      </c>
      <c r="D138" t="s">
        <v>14</v>
      </c>
      <c r="E138">
        <v>70</v>
      </c>
    </row>
    <row r="139" spans="1:5" x14ac:dyDescent="0.5">
      <c r="A139" t="s">
        <v>20</v>
      </c>
      <c r="B139">
        <v>126</v>
      </c>
      <c r="D139" t="s">
        <v>14</v>
      </c>
      <c r="E139">
        <v>71</v>
      </c>
    </row>
    <row r="140" spans="1:5" x14ac:dyDescent="0.5">
      <c r="A140" t="s">
        <v>20</v>
      </c>
      <c r="B140">
        <v>126</v>
      </c>
      <c r="D140" t="s">
        <v>14</v>
      </c>
      <c r="E140">
        <v>73</v>
      </c>
    </row>
    <row r="141" spans="1:5" x14ac:dyDescent="0.5">
      <c r="A141" t="s">
        <v>20</v>
      </c>
      <c r="B141">
        <v>127</v>
      </c>
      <c r="D141" t="s">
        <v>14</v>
      </c>
      <c r="E141">
        <v>73</v>
      </c>
    </row>
    <row r="142" spans="1:5" x14ac:dyDescent="0.5">
      <c r="A142" t="s">
        <v>20</v>
      </c>
      <c r="B142">
        <v>127</v>
      </c>
      <c r="D142" t="s">
        <v>14</v>
      </c>
      <c r="E142">
        <v>75</v>
      </c>
    </row>
    <row r="143" spans="1:5" x14ac:dyDescent="0.5">
      <c r="A143" t="s">
        <v>20</v>
      </c>
      <c r="B143">
        <v>128</v>
      </c>
      <c r="D143" t="s">
        <v>14</v>
      </c>
      <c r="E143">
        <v>75</v>
      </c>
    </row>
    <row r="144" spans="1:5" x14ac:dyDescent="0.5">
      <c r="A144" t="s">
        <v>20</v>
      </c>
      <c r="B144">
        <v>128</v>
      </c>
      <c r="D144" t="s">
        <v>14</v>
      </c>
      <c r="E144">
        <v>75</v>
      </c>
    </row>
    <row r="145" spans="1:5" x14ac:dyDescent="0.5">
      <c r="A145" t="s">
        <v>20</v>
      </c>
      <c r="B145">
        <v>129</v>
      </c>
      <c r="D145" t="s">
        <v>14</v>
      </c>
      <c r="E145">
        <v>75</v>
      </c>
    </row>
    <row r="146" spans="1:5" x14ac:dyDescent="0.5">
      <c r="A146" t="s">
        <v>20</v>
      </c>
      <c r="B146">
        <v>129</v>
      </c>
      <c r="D146" t="s">
        <v>14</v>
      </c>
      <c r="E146">
        <v>76</v>
      </c>
    </row>
    <row r="147" spans="1:5" x14ac:dyDescent="0.5">
      <c r="A147" t="s">
        <v>20</v>
      </c>
      <c r="B147">
        <v>130</v>
      </c>
      <c r="D147" t="s">
        <v>14</v>
      </c>
      <c r="E147">
        <v>77</v>
      </c>
    </row>
    <row r="148" spans="1:5" x14ac:dyDescent="0.5">
      <c r="A148" t="s">
        <v>20</v>
      </c>
      <c r="B148">
        <v>130</v>
      </c>
      <c r="D148" t="s">
        <v>14</v>
      </c>
      <c r="E148">
        <v>77</v>
      </c>
    </row>
    <row r="149" spans="1:5" x14ac:dyDescent="0.5">
      <c r="A149" t="s">
        <v>20</v>
      </c>
      <c r="B149">
        <v>131</v>
      </c>
      <c r="D149" t="s">
        <v>14</v>
      </c>
      <c r="E149">
        <v>77</v>
      </c>
    </row>
    <row r="150" spans="1:5" x14ac:dyDescent="0.5">
      <c r="A150" t="s">
        <v>20</v>
      </c>
      <c r="B150">
        <v>131</v>
      </c>
      <c r="D150" t="s">
        <v>14</v>
      </c>
      <c r="E150">
        <v>78</v>
      </c>
    </row>
    <row r="151" spans="1:5" x14ac:dyDescent="0.5">
      <c r="A151" t="s">
        <v>20</v>
      </c>
      <c r="B151">
        <v>131</v>
      </c>
      <c r="D151" t="s">
        <v>14</v>
      </c>
      <c r="E151">
        <v>78</v>
      </c>
    </row>
    <row r="152" spans="1:5" x14ac:dyDescent="0.5">
      <c r="A152" t="s">
        <v>20</v>
      </c>
      <c r="B152">
        <v>131</v>
      </c>
      <c r="D152" t="s">
        <v>14</v>
      </c>
      <c r="E152">
        <v>79</v>
      </c>
    </row>
    <row r="153" spans="1:5" x14ac:dyDescent="0.5">
      <c r="A153" t="s">
        <v>20</v>
      </c>
      <c r="B153">
        <v>131</v>
      </c>
      <c r="D153" t="s">
        <v>14</v>
      </c>
      <c r="E153">
        <v>80</v>
      </c>
    </row>
    <row r="154" spans="1:5" x14ac:dyDescent="0.5">
      <c r="A154" t="s">
        <v>20</v>
      </c>
      <c r="B154">
        <v>132</v>
      </c>
      <c r="D154" t="s">
        <v>14</v>
      </c>
      <c r="E154">
        <v>80</v>
      </c>
    </row>
    <row r="155" spans="1:5" x14ac:dyDescent="0.5">
      <c r="A155" t="s">
        <v>20</v>
      </c>
      <c r="B155">
        <v>132</v>
      </c>
      <c r="D155" t="s">
        <v>14</v>
      </c>
      <c r="E155">
        <v>82</v>
      </c>
    </row>
    <row r="156" spans="1:5" x14ac:dyDescent="0.5">
      <c r="A156" t="s">
        <v>20</v>
      </c>
      <c r="B156">
        <v>132</v>
      </c>
      <c r="D156" t="s">
        <v>14</v>
      </c>
      <c r="E156">
        <v>83</v>
      </c>
    </row>
    <row r="157" spans="1:5" x14ac:dyDescent="0.5">
      <c r="A157" t="s">
        <v>20</v>
      </c>
      <c r="B157">
        <v>133</v>
      </c>
      <c r="D157" t="s">
        <v>14</v>
      </c>
      <c r="E157">
        <v>83</v>
      </c>
    </row>
    <row r="158" spans="1:5" x14ac:dyDescent="0.5">
      <c r="A158" t="s">
        <v>20</v>
      </c>
      <c r="B158">
        <v>133</v>
      </c>
      <c r="D158" t="s">
        <v>14</v>
      </c>
      <c r="E158">
        <v>84</v>
      </c>
    </row>
    <row r="159" spans="1:5" x14ac:dyDescent="0.5">
      <c r="A159" t="s">
        <v>20</v>
      </c>
      <c r="B159">
        <v>133</v>
      </c>
      <c r="D159" t="s">
        <v>14</v>
      </c>
      <c r="E159">
        <v>86</v>
      </c>
    </row>
    <row r="160" spans="1:5" x14ac:dyDescent="0.5">
      <c r="A160" t="s">
        <v>20</v>
      </c>
      <c r="B160">
        <v>134</v>
      </c>
      <c r="D160" t="s">
        <v>14</v>
      </c>
      <c r="E160">
        <v>86</v>
      </c>
    </row>
    <row r="161" spans="1:5" x14ac:dyDescent="0.5">
      <c r="A161" t="s">
        <v>20</v>
      </c>
      <c r="B161">
        <v>134</v>
      </c>
      <c r="D161" t="s">
        <v>14</v>
      </c>
      <c r="E161">
        <v>86</v>
      </c>
    </row>
    <row r="162" spans="1:5" x14ac:dyDescent="0.5">
      <c r="A162" t="s">
        <v>20</v>
      </c>
      <c r="B162">
        <v>134</v>
      </c>
      <c r="D162" t="s">
        <v>14</v>
      </c>
      <c r="E162">
        <v>87</v>
      </c>
    </row>
    <row r="163" spans="1:5" x14ac:dyDescent="0.5">
      <c r="A163" t="s">
        <v>20</v>
      </c>
      <c r="B163">
        <v>135</v>
      </c>
      <c r="D163" t="s">
        <v>14</v>
      </c>
      <c r="E163">
        <v>88</v>
      </c>
    </row>
    <row r="164" spans="1:5" x14ac:dyDescent="0.5">
      <c r="A164" t="s">
        <v>20</v>
      </c>
      <c r="B164">
        <v>135</v>
      </c>
      <c r="D164" t="s">
        <v>14</v>
      </c>
      <c r="E164">
        <v>91</v>
      </c>
    </row>
    <row r="165" spans="1:5" x14ac:dyDescent="0.5">
      <c r="A165" t="s">
        <v>20</v>
      </c>
      <c r="B165">
        <v>135</v>
      </c>
      <c r="D165" t="s">
        <v>14</v>
      </c>
      <c r="E165">
        <v>92</v>
      </c>
    </row>
    <row r="166" spans="1:5" x14ac:dyDescent="0.5">
      <c r="A166" t="s">
        <v>20</v>
      </c>
      <c r="B166">
        <v>136</v>
      </c>
      <c r="D166" t="s">
        <v>14</v>
      </c>
      <c r="E166">
        <v>92</v>
      </c>
    </row>
    <row r="167" spans="1:5" x14ac:dyDescent="0.5">
      <c r="A167" t="s">
        <v>20</v>
      </c>
      <c r="B167">
        <v>137</v>
      </c>
      <c r="D167" t="s">
        <v>14</v>
      </c>
      <c r="E167">
        <v>92</v>
      </c>
    </row>
    <row r="168" spans="1:5" x14ac:dyDescent="0.5">
      <c r="A168" t="s">
        <v>20</v>
      </c>
      <c r="B168">
        <v>137</v>
      </c>
      <c r="D168" t="s">
        <v>14</v>
      </c>
      <c r="E168">
        <v>94</v>
      </c>
    </row>
    <row r="169" spans="1:5" x14ac:dyDescent="0.5">
      <c r="A169" t="s">
        <v>20</v>
      </c>
      <c r="B169">
        <v>138</v>
      </c>
      <c r="D169" t="s">
        <v>14</v>
      </c>
      <c r="E169">
        <v>94</v>
      </c>
    </row>
    <row r="170" spans="1:5" x14ac:dyDescent="0.5">
      <c r="A170" t="s">
        <v>20</v>
      </c>
      <c r="B170">
        <v>138</v>
      </c>
      <c r="D170" t="s">
        <v>14</v>
      </c>
      <c r="E170">
        <v>100</v>
      </c>
    </row>
    <row r="171" spans="1:5" x14ac:dyDescent="0.5">
      <c r="A171" t="s">
        <v>20</v>
      </c>
      <c r="B171">
        <v>138</v>
      </c>
      <c r="D171" t="s">
        <v>14</v>
      </c>
      <c r="E171">
        <v>101</v>
      </c>
    </row>
    <row r="172" spans="1:5" x14ac:dyDescent="0.5">
      <c r="A172" t="s">
        <v>20</v>
      </c>
      <c r="B172">
        <v>139</v>
      </c>
      <c r="D172" t="s">
        <v>14</v>
      </c>
      <c r="E172">
        <v>102</v>
      </c>
    </row>
    <row r="173" spans="1:5" x14ac:dyDescent="0.5">
      <c r="A173" t="s">
        <v>20</v>
      </c>
      <c r="B173">
        <v>139</v>
      </c>
      <c r="D173" t="s">
        <v>14</v>
      </c>
      <c r="E173">
        <v>104</v>
      </c>
    </row>
    <row r="174" spans="1:5" x14ac:dyDescent="0.5">
      <c r="A174" t="s">
        <v>20</v>
      </c>
      <c r="B174">
        <v>140</v>
      </c>
      <c r="D174" t="s">
        <v>14</v>
      </c>
      <c r="E174">
        <v>105</v>
      </c>
    </row>
    <row r="175" spans="1:5" x14ac:dyDescent="0.5">
      <c r="A175" t="s">
        <v>20</v>
      </c>
      <c r="B175">
        <v>140</v>
      </c>
      <c r="D175" t="s">
        <v>14</v>
      </c>
      <c r="E175">
        <v>105</v>
      </c>
    </row>
    <row r="176" spans="1:5" x14ac:dyDescent="0.5">
      <c r="A176" t="s">
        <v>20</v>
      </c>
      <c r="B176">
        <v>140</v>
      </c>
      <c r="D176" t="s">
        <v>14</v>
      </c>
      <c r="E176">
        <v>106</v>
      </c>
    </row>
    <row r="177" spans="1:5" x14ac:dyDescent="0.5">
      <c r="A177" t="s">
        <v>20</v>
      </c>
      <c r="B177">
        <v>142</v>
      </c>
      <c r="D177" t="s">
        <v>14</v>
      </c>
      <c r="E177">
        <v>107</v>
      </c>
    </row>
    <row r="178" spans="1:5" x14ac:dyDescent="0.5">
      <c r="A178" t="s">
        <v>20</v>
      </c>
      <c r="B178">
        <v>142</v>
      </c>
      <c r="D178" t="s">
        <v>14</v>
      </c>
      <c r="E178">
        <v>108</v>
      </c>
    </row>
    <row r="179" spans="1:5" x14ac:dyDescent="0.5">
      <c r="A179" t="s">
        <v>20</v>
      </c>
      <c r="B179">
        <v>142</v>
      </c>
      <c r="D179" t="s">
        <v>14</v>
      </c>
      <c r="E179">
        <v>111</v>
      </c>
    </row>
    <row r="180" spans="1:5" x14ac:dyDescent="0.5">
      <c r="A180" t="s">
        <v>20</v>
      </c>
      <c r="B180">
        <v>142</v>
      </c>
      <c r="D180" t="s">
        <v>14</v>
      </c>
      <c r="E180">
        <v>112</v>
      </c>
    </row>
    <row r="181" spans="1:5" x14ac:dyDescent="0.5">
      <c r="A181" t="s">
        <v>20</v>
      </c>
      <c r="B181">
        <v>143</v>
      </c>
      <c r="D181" t="s">
        <v>14</v>
      </c>
      <c r="E181">
        <v>112</v>
      </c>
    </row>
    <row r="182" spans="1:5" x14ac:dyDescent="0.5">
      <c r="A182" t="s">
        <v>20</v>
      </c>
      <c r="B182">
        <v>144</v>
      </c>
      <c r="D182" t="s">
        <v>14</v>
      </c>
      <c r="E182">
        <v>113</v>
      </c>
    </row>
    <row r="183" spans="1:5" x14ac:dyDescent="0.5">
      <c r="A183" t="s">
        <v>20</v>
      </c>
      <c r="B183">
        <v>144</v>
      </c>
      <c r="D183" t="s">
        <v>14</v>
      </c>
      <c r="E183">
        <v>114</v>
      </c>
    </row>
    <row r="184" spans="1:5" x14ac:dyDescent="0.5">
      <c r="A184" t="s">
        <v>20</v>
      </c>
      <c r="B184">
        <v>144</v>
      </c>
      <c r="D184" t="s">
        <v>14</v>
      </c>
      <c r="E184">
        <v>115</v>
      </c>
    </row>
    <row r="185" spans="1:5" x14ac:dyDescent="0.5">
      <c r="A185" t="s">
        <v>20</v>
      </c>
      <c r="B185">
        <v>144</v>
      </c>
      <c r="D185" t="s">
        <v>14</v>
      </c>
      <c r="E185">
        <v>117</v>
      </c>
    </row>
    <row r="186" spans="1:5" x14ac:dyDescent="0.5">
      <c r="A186" t="s">
        <v>20</v>
      </c>
      <c r="B186">
        <v>146</v>
      </c>
      <c r="D186" t="s">
        <v>14</v>
      </c>
      <c r="E186">
        <v>118</v>
      </c>
    </row>
    <row r="187" spans="1:5" x14ac:dyDescent="0.5">
      <c r="A187" t="s">
        <v>20</v>
      </c>
      <c r="B187">
        <v>147</v>
      </c>
      <c r="D187" t="s">
        <v>14</v>
      </c>
      <c r="E187">
        <v>120</v>
      </c>
    </row>
    <row r="188" spans="1:5" x14ac:dyDescent="0.5">
      <c r="A188" t="s">
        <v>20</v>
      </c>
      <c r="B188">
        <v>147</v>
      </c>
      <c r="D188" t="s">
        <v>14</v>
      </c>
      <c r="E188">
        <v>120</v>
      </c>
    </row>
    <row r="189" spans="1:5" x14ac:dyDescent="0.5">
      <c r="A189" t="s">
        <v>20</v>
      </c>
      <c r="B189">
        <v>147</v>
      </c>
      <c r="D189" t="s">
        <v>14</v>
      </c>
      <c r="E189">
        <v>121</v>
      </c>
    </row>
    <row r="190" spans="1:5" x14ac:dyDescent="0.5">
      <c r="A190" t="s">
        <v>20</v>
      </c>
      <c r="B190">
        <v>148</v>
      </c>
      <c r="D190" t="s">
        <v>14</v>
      </c>
      <c r="E190">
        <v>127</v>
      </c>
    </row>
    <row r="191" spans="1:5" x14ac:dyDescent="0.5">
      <c r="A191" t="s">
        <v>20</v>
      </c>
      <c r="B191">
        <v>148</v>
      </c>
      <c r="D191" t="s">
        <v>14</v>
      </c>
      <c r="E191">
        <v>128</v>
      </c>
    </row>
    <row r="192" spans="1:5" x14ac:dyDescent="0.5">
      <c r="A192" t="s">
        <v>20</v>
      </c>
      <c r="B192">
        <v>149</v>
      </c>
      <c r="D192" t="s">
        <v>14</v>
      </c>
      <c r="E192">
        <v>130</v>
      </c>
    </row>
    <row r="193" spans="1:5" x14ac:dyDescent="0.5">
      <c r="A193" t="s">
        <v>20</v>
      </c>
      <c r="B193">
        <v>149</v>
      </c>
      <c r="D193" t="s">
        <v>14</v>
      </c>
      <c r="E193">
        <v>131</v>
      </c>
    </row>
    <row r="194" spans="1:5" x14ac:dyDescent="0.5">
      <c r="A194" t="s">
        <v>20</v>
      </c>
      <c r="B194">
        <v>150</v>
      </c>
      <c r="D194" t="s">
        <v>14</v>
      </c>
      <c r="E194">
        <v>132</v>
      </c>
    </row>
    <row r="195" spans="1:5" x14ac:dyDescent="0.5">
      <c r="A195" t="s">
        <v>20</v>
      </c>
      <c r="B195">
        <v>150</v>
      </c>
      <c r="D195" t="s">
        <v>14</v>
      </c>
      <c r="E195">
        <v>133</v>
      </c>
    </row>
    <row r="196" spans="1:5" x14ac:dyDescent="0.5">
      <c r="A196" t="s">
        <v>20</v>
      </c>
      <c r="B196">
        <v>154</v>
      </c>
      <c r="D196" t="s">
        <v>14</v>
      </c>
      <c r="E196">
        <v>133</v>
      </c>
    </row>
    <row r="197" spans="1:5" x14ac:dyDescent="0.5">
      <c r="A197" t="s">
        <v>20</v>
      </c>
      <c r="B197">
        <v>154</v>
      </c>
      <c r="D197" t="s">
        <v>14</v>
      </c>
      <c r="E197">
        <v>136</v>
      </c>
    </row>
    <row r="198" spans="1:5" x14ac:dyDescent="0.5">
      <c r="A198" t="s">
        <v>20</v>
      </c>
      <c r="B198">
        <v>154</v>
      </c>
      <c r="D198" t="s">
        <v>14</v>
      </c>
      <c r="E198">
        <v>137</v>
      </c>
    </row>
    <row r="199" spans="1:5" x14ac:dyDescent="0.5">
      <c r="A199" t="s">
        <v>20</v>
      </c>
      <c r="B199">
        <v>154</v>
      </c>
      <c r="D199" t="s">
        <v>14</v>
      </c>
      <c r="E199">
        <v>141</v>
      </c>
    </row>
    <row r="200" spans="1:5" x14ac:dyDescent="0.5">
      <c r="A200" t="s">
        <v>20</v>
      </c>
      <c r="B200">
        <v>155</v>
      </c>
      <c r="D200" t="s">
        <v>14</v>
      </c>
      <c r="E200">
        <v>143</v>
      </c>
    </row>
    <row r="201" spans="1:5" x14ac:dyDescent="0.5">
      <c r="A201" t="s">
        <v>20</v>
      </c>
      <c r="B201">
        <v>155</v>
      </c>
      <c r="D201" t="s">
        <v>14</v>
      </c>
      <c r="E201">
        <v>147</v>
      </c>
    </row>
    <row r="202" spans="1:5" x14ac:dyDescent="0.5">
      <c r="A202" t="s">
        <v>20</v>
      </c>
      <c r="B202">
        <v>155</v>
      </c>
      <c r="D202" t="s">
        <v>14</v>
      </c>
      <c r="E202">
        <v>151</v>
      </c>
    </row>
    <row r="203" spans="1:5" x14ac:dyDescent="0.5">
      <c r="A203" t="s">
        <v>20</v>
      </c>
      <c r="B203">
        <v>155</v>
      </c>
      <c r="D203" t="s">
        <v>14</v>
      </c>
      <c r="E203">
        <v>154</v>
      </c>
    </row>
    <row r="204" spans="1:5" x14ac:dyDescent="0.5">
      <c r="A204" t="s">
        <v>20</v>
      </c>
      <c r="B204">
        <v>156</v>
      </c>
      <c r="D204" t="s">
        <v>14</v>
      </c>
      <c r="E204">
        <v>156</v>
      </c>
    </row>
    <row r="205" spans="1:5" x14ac:dyDescent="0.5">
      <c r="A205" t="s">
        <v>20</v>
      </c>
      <c r="B205">
        <v>156</v>
      </c>
      <c r="D205" t="s">
        <v>14</v>
      </c>
      <c r="E205">
        <v>157</v>
      </c>
    </row>
    <row r="206" spans="1:5" x14ac:dyDescent="0.5">
      <c r="A206" t="s">
        <v>20</v>
      </c>
      <c r="B206">
        <v>157</v>
      </c>
      <c r="D206" t="s">
        <v>14</v>
      </c>
      <c r="E206">
        <v>162</v>
      </c>
    </row>
    <row r="207" spans="1:5" x14ac:dyDescent="0.5">
      <c r="A207" t="s">
        <v>20</v>
      </c>
      <c r="B207">
        <v>157</v>
      </c>
      <c r="D207" t="s">
        <v>14</v>
      </c>
      <c r="E207">
        <v>168</v>
      </c>
    </row>
    <row r="208" spans="1:5" x14ac:dyDescent="0.5">
      <c r="A208" t="s">
        <v>20</v>
      </c>
      <c r="B208">
        <v>157</v>
      </c>
      <c r="D208" t="s">
        <v>14</v>
      </c>
      <c r="E208">
        <v>180</v>
      </c>
    </row>
    <row r="209" spans="1:5" x14ac:dyDescent="0.5">
      <c r="A209" t="s">
        <v>20</v>
      </c>
      <c r="B209">
        <v>157</v>
      </c>
      <c r="D209" t="s">
        <v>14</v>
      </c>
      <c r="E209">
        <v>181</v>
      </c>
    </row>
    <row r="210" spans="1:5" x14ac:dyDescent="0.5">
      <c r="A210" t="s">
        <v>20</v>
      </c>
      <c r="B210">
        <v>157</v>
      </c>
      <c r="D210" t="s">
        <v>14</v>
      </c>
      <c r="E210">
        <v>183</v>
      </c>
    </row>
    <row r="211" spans="1:5" x14ac:dyDescent="0.5">
      <c r="A211" t="s">
        <v>20</v>
      </c>
      <c r="B211">
        <v>158</v>
      </c>
      <c r="D211" t="s">
        <v>14</v>
      </c>
      <c r="E211">
        <v>186</v>
      </c>
    </row>
    <row r="212" spans="1:5" x14ac:dyDescent="0.5">
      <c r="A212" t="s">
        <v>20</v>
      </c>
      <c r="B212">
        <v>158</v>
      </c>
      <c r="D212" t="s">
        <v>14</v>
      </c>
      <c r="E212">
        <v>191</v>
      </c>
    </row>
    <row r="213" spans="1:5" x14ac:dyDescent="0.5">
      <c r="A213" t="s">
        <v>20</v>
      </c>
      <c r="B213">
        <v>159</v>
      </c>
      <c r="D213" t="s">
        <v>14</v>
      </c>
      <c r="E213">
        <v>191</v>
      </c>
    </row>
    <row r="214" spans="1:5" x14ac:dyDescent="0.5">
      <c r="A214" t="s">
        <v>20</v>
      </c>
      <c r="B214">
        <v>159</v>
      </c>
      <c r="D214" t="s">
        <v>14</v>
      </c>
      <c r="E214">
        <v>200</v>
      </c>
    </row>
    <row r="215" spans="1:5" x14ac:dyDescent="0.5">
      <c r="A215" t="s">
        <v>20</v>
      </c>
      <c r="B215">
        <v>159</v>
      </c>
      <c r="D215" t="s">
        <v>14</v>
      </c>
      <c r="E215">
        <v>210</v>
      </c>
    </row>
    <row r="216" spans="1:5" x14ac:dyDescent="0.5">
      <c r="A216" t="s">
        <v>20</v>
      </c>
      <c r="B216">
        <v>160</v>
      </c>
      <c r="D216" t="s">
        <v>14</v>
      </c>
      <c r="E216">
        <v>210</v>
      </c>
    </row>
    <row r="217" spans="1:5" x14ac:dyDescent="0.5">
      <c r="A217" t="s">
        <v>20</v>
      </c>
      <c r="B217">
        <v>160</v>
      </c>
      <c r="D217" t="s">
        <v>14</v>
      </c>
      <c r="E217">
        <v>225</v>
      </c>
    </row>
    <row r="218" spans="1:5" x14ac:dyDescent="0.5">
      <c r="A218" t="s">
        <v>20</v>
      </c>
      <c r="B218">
        <v>161</v>
      </c>
      <c r="D218" t="s">
        <v>14</v>
      </c>
      <c r="E218">
        <v>226</v>
      </c>
    </row>
    <row r="219" spans="1:5" x14ac:dyDescent="0.5">
      <c r="A219" t="s">
        <v>20</v>
      </c>
      <c r="B219">
        <v>163</v>
      </c>
      <c r="D219" t="s">
        <v>14</v>
      </c>
      <c r="E219">
        <v>243</v>
      </c>
    </row>
    <row r="220" spans="1:5" x14ac:dyDescent="0.5">
      <c r="A220" t="s">
        <v>20</v>
      </c>
      <c r="B220">
        <v>163</v>
      </c>
      <c r="D220" t="s">
        <v>14</v>
      </c>
      <c r="E220">
        <v>243</v>
      </c>
    </row>
    <row r="221" spans="1:5" x14ac:dyDescent="0.5">
      <c r="A221" t="s">
        <v>20</v>
      </c>
      <c r="B221">
        <v>164</v>
      </c>
      <c r="D221" t="s">
        <v>14</v>
      </c>
      <c r="E221">
        <v>245</v>
      </c>
    </row>
    <row r="222" spans="1:5" x14ac:dyDescent="0.5">
      <c r="A222" t="s">
        <v>20</v>
      </c>
      <c r="B222">
        <v>164</v>
      </c>
      <c r="D222" t="s">
        <v>14</v>
      </c>
      <c r="E222">
        <v>245</v>
      </c>
    </row>
    <row r="223" spans="1:5" x14ac:dyDescent="0.5">
      <c r="A223" t="s">
        <v>20</v>
      </c>
      <c r="B223">
        <v>164</v>
      </c>
      <c r="D223" t="s">
        <v>14</v>
      </c>
      <c r="E223">
        <v>248</v>
      </c>
    </row>
    <row r="224" spans="1:5" x14ac:dyDescent="0.5">
      <c r="A224" t="s">
        <v>20</v>
      </c>
      <c r="B224">
        <v>164</v>
      </c>
      <c r="D224" t="s">
        <v>14</v>
      </c>
      <c r="E224">
        <v>252</v>
      </c>
    </row>
    <row r="225" spans="1:5" x14ac:dyDescent="0.5">
      <c r="A225" t="s">
        <v>20</v>
      </c>
      <c r="B225">
        <v>164</v>
      </c>
      <c r="D225" t="s">
        <v>14</v>
      </c>
      <c r="E225">
        <v>253</v>
      </c>
    </row>
    <row r="226" spans="1:5" x14ac:dyDescent="0.5">
      <c r="A226" t="s">
        <v>20</v>
      </c>
      <c r="B226">
        <v>165</v>
      </c>
      <c r="D226" t="s">
        <v>14</v>
      </c>
      <c r="E226">
        <v>257</v>
      </c>
    </row>
    <row r="227" spans="1:5" x14ac:dyDescent="0.5">
      <c r="A227" t="s">
        <v>20</v>
      </c>
      <c r="B227">
        <v>165</v>
      </c>
      <c r="D227" t="s">
        <v>14</v>
      </c>
      <c r="E227">
        <v>263</v>
      </c>
    </row>
    <row r="228" spans="1:5" x14ac:dyDescent="0.5">
      <c r="A228" t="s">
        <v>20</v>
      </c>
      <c r="B228">
        <v>165</v>
      </c>
      <c r="D228" t="s">
        <v>14</v>
      </c>
      <c r="E228">
        <v>296</v>
      </c>
    </row>
    <row r="229" spans="1:5" x14ac:dyDescent="0.5">
      <c r="A229" t="s">
        <v>20</v>
      </c>
      <c r="B229">
        <v>165</v>
      </c>
      <c r="D229" t="s">
        <v>14</v>
      </c>
      <c r="E229">
        <v>326</v>
      </c>
    </row>
    <row r="230" spans="1:5" x14ac:dyDescent="0.5">
      <c r="A230" t="s">
        <v>20</v>
      </c>
      <c r="B230">
        <v>166</v>
      </c>
      <c r="D230" t="s">
        <v>14</v>
      </c>
      <c r="E230">
        <v>328</v>
      </c>
    </row>
    <row r="231" spans="1:5" x14ac:dyDescent="0.5">
      <c r="A231" t="s">
        <v>20</v>
      </c>
      <c r="B231">
        <v>168</v>
      </c>
      <c r="D231" t="s">
        <v>14</v>
      </c>
      <c r="E231">
        <v>331</v>
      </c>
    </row>
    <row r="232" spans="1:5" x14ac:dyDescent="0.5">
      <c r="A232" t="s">
        <v>20</v>
      </c>
      <c r="B232">
        <v>168</v>
      </c>
      <c r="D232" t="s">
        <v>14</v>
      </c>
      <c r="E232">
        <v>347</v>
      </c>
    </row>
    <row r="233" spans="1:5" x14ac:dyDescent="0.5">
      <c r="A233" t="s">
        <v>20</v>
      </c>
      <c r="B233">
        <v>169</v>
      </c>
      <c r="D233" t="s">
        <v>14</v>
      </c>
      <c r="E233">
        <v>355</v>
      </c>
    </row>
    <row r="234" spans="1:5" x14ac:dyDescent="0.5">
      <c r="A234" t="s">
        <v>20</v>
      </c>
      <c r="B234">
        <v>170</v>
      </c>
      <c r="D234" t="s">
        <v>14</v>
      </c>
      <c r="E234">
        <v>362</v>
      </c>
    </row>
    <row r="235" spans="1:5" x14ac:dyDescent="0.5">
      <c r="A235" t="s">
        <v>20</v>
      </c>
      <c r="B235">
        <v>170</v>
      </c>
      <c r="D235" t="s">
        <v>14</v>
      </c>
      <c r="E235">
        <v>374</v>
      </c>
    </row>
    <row r="236" spans="1:5" x14ac:dyDescent="0.5">
      <c r="A236" t="s">
        <v>20</v>
      </c>
      <c r="B236">
        <v>170</v>
      </c>
      <c r="D236" t="s">
        <v>14</v>
      </c>
      <c r="E236">
        <v>393</v>
      </c>
    </row>
    <row r="237" spans="1:5" x14ac:dyDescent="0.5">
      <c r="A237" t="s">
        <v>20</v>
      </c>
      <c r="B237">
        <v>172</v>
      </c>
      <c r="D237" t="s">
        <v>14</v>
      </c>
      <c r="E237">
        <v>395</v>
      </c>
    </row>
    <row r="238" spans="1:5" x14ac:dyDescent="0.5">
      <c r="A238" t="s">
        <v>20</v>
      </c>
      <c r="B238">
        <v>173</v>
      </c>
      <c r="D238" t="s">
        <v>14</v>
      </c>
      <c r="E238">
        <v>418</v>
      </c>
    </row>
    <row r="239" spans="1:5" x14ac:dyDescent="0.5">
      <c r="A239" t="s">
        <v>20</v>
      </c>
      <c r="B239">
        <v>174</v>
      </c>
      <c r="D239" t="s">
        <v>14</v>
      </c>
      <c r="E239">
        <v>424</v>
      </c>
    </row>
    <row r="240" spans="1:5" x14ac:dyDescent="0.5">
      <c r="A240" t="s">
        <v>20</v>
      </c>
      <c r="B240">
        <v>174</v>
      </c>
      <c r="D240" t="s">
        <v>14</v>
      </c>
      <c r="E240">
        <v>435</v>
      </c>
    </row>
    <row r="241" spans="1:5" x14ac:dyDescent="0.5">
      <c r="A241" t="s">
        <v>20</v>
      </c>
      <c r="B241">
        <v>175</v>
      </c>
      <c r="D241" t="s">
        <v>14</v>
      </c>
      <c r="E241">
        <v>441</v>
      </c>
    </row>
    <row r="242" spans="1:5" x14ac:dyDescent="0.5">
      <c r="A242" t="s">
        <v>20</v>
      </c>
      <c r="B242">
        <v>176</v>
      </c>
      <c r="D242" t="s">
        <v>14</v>
      </c>
      <c r="E242">
        <v>452</v>
      </c>
    </row>
    <row r="243" spans="1:5" x14ac:dyDescent="0.5">
      <c r="A243" t="s">
        <v>20</v>
      </c>
      <c r="B243">
        <v>179</v>
      </c>
      <c r="D243" t="s">
        <v>14</v>
      </c>
      <c r="E243">
        <v>452</v>
      </c>
    </row>
    <row r="244" spans="1:5" x14ac:dyDescent="0.5">
      <c r="A244" t="s">
        <v>20</v>
      </c>
      <c r="B244">
        <v>180</v>
      </c>
      <c r="D244" t="s">
        <v>14</v>
      </c>
      <c r="E244">
        <v>454</v>
      </c>
    </row>
    <row r="245" spans="1:5" x14ac:dyDescent="0.5">
      <c r="A245" t="s">
        <v>20</v>
      </c>
      <c r="B245">
        <v>180</v>
      </c>
      <c r="D245" t="s">
        <v>14</v>
      </c>
      <c r="E245">
        <v>504</v>
      </c>
    </row>
    <row r="246" spans="1:5" x14ac:dyDescent="0.5">
      <c r="A246" t="s">
        <v>20</v>
      </c>
      <c r="B246">
        <v>180</v>
      </c>
      <c r="D246" t="s">
        <v>14</v>
      </c>
      <c r="E246">
        <v>513</v>
      </c>
    </row>
    <row r="247" spans="1:5" x14ac:dyDescent="0.5">
      <c r="A247" t="s">
        <v>20</v>
      </c>
      <c r="B247">
        <v>180</v>
      </c>
      <c r="D247" t="s">
        <v>14</v>
      </c>
      <c r="E247">
        <v>523</v>
      </c>
    </row>
    <row r="248" spans="1:5" x14ac:dyDescent="0.5">
      <c r="A248" t="s">
        <v>20</v>
      </c>
      <c r="B248">
        <v>181</v>
      </c>
      <c r="D248" t="s">
        <v>14</v>
      </c>
      <c r="E248">
        <v>526</v>
      </c>
    </row>
    <row r="249" spans="1:5" x14ac:dyDescent="0.5">
      <c r="A249" t="s">
        <v>20</v>
      </c>
      <c r="B249">
        <v>181</v>
      </c>
      <c r="D249" t="s">
        <v>14</v>
      </c>
      <c r="E249">
        <v>535</v>
      </c>
    </row>
    <row r="250" spans="1:5" x14ac:dyDescent="0.5">
      <c r="A250" t="s">
        <v>20</v>
      </c>
      <c r="B250">
        <v>182</v>
      </c>
      <c r="D250" t="s">
        <v>14</v>
      </c>
      <c r="E250">
        <v>554</v>
      </c>
    </row>
    <row r="251" spans="1:5" x14ac:dyDescent="0.5">
      <c r="A251" t="s">
        <v>20</v>
      </c>
      <c r="B251">
        <v>183</v>
      </c>
      <c r="D251" t="s">
        <v>14</v>
      </c>
      <c r="E251">
        <v>558</v>
      </c>
    </row>
    <row r="252" spans="1:5" x14ac:dyDescent="0.5">
      <c r="A252" t="s">
        <v>20</v>
      </c>
      <c r="B252">
        <v>183</v>
      </c>
      <c r="D252" t="s">
        <v>14</v>
      </c>
      <c r="E252">
        <v>558</v>
      </c>
    </row>
    <row r="253" spans="1:5" x14ac:dyDescent="0.5">
      <c r="A253" t="s">
        <v>20</v>
      </c>
      <c r="B253">
        <v>184</v>
      </c>
      <c r="D253" t="s">
        <v>14</v>
      </c>
      <c r="E253">
        <v>575</v>
      </c>
    </row>
    <row r="254" spans="1:5" x14ac:dyDescent="0.5">
      <c r="A254" t="s">
        <v>20</v>
      </c>
      <c r="B254">
        <v>185</v>
      </c>
      <c r="D254" t="s">
        <v>14</v>
      </c>
      <c r="E254">
        <v>579</v>
      </c>
    </row>
    <row r="255" spans="1:5" x14ac:dyDescent="0.5">
      <c r="A255" t="s">
        <v>20</v>
      </c>
      <c r="B255">
        <v>186</v>
      </c>
      <c r="D255" t="s">
        <v>14</v>
      </c>
      <c r="E255">
        <v>594</v>
      </c>
    </row>
    <row r="256" spans="1:5" x14ac:dyDescent="0.5">
      <c r="A256" t="s">
        <v>20</v>
      </c>
      <c r="B256">
        <v>186</v>
      </c>
      <c r="D256" t="s">
        <v>14</v>
      </c>
      <c r="E256">
        <v>602</v>
      </c>
    </row>
    <row r="257" spans="1:5" x14ac:dyDescent="0.5">
      <c r="A257" t="s">
        <v>20</v>
      </c>
      <c r="B257">
        <v>186</v>
      </c>
      <c r="D257" t="s">
        <v>14</v>
      </c>
      <c r="E257">
        <v>605</v>
      </c>
    </row>
    <row r="258" spans="1:5" x14ac:dyDescent="0.5">
      <c r="A258" t="s">
        <v>20</v>
      </c>
      <c r="B258">
        <v>186</v>
      </c>
      <c r="D258" t="s">
        <v>14</v>
      </c>
      <c r="E258">
        <v>648</v>
      </c>
    </row>
    <row r="259" spans="1:5" x14ac:dyDescent="0.5">
      <c r="A259" t="s">
        <v>20</v>
      </c>
      <c r="B259">
        <v>186</v>
      </c>
      <c r="D259" t="s">
        <v>14</v>
      </c>
      <c r="E259">
        <v>648</v>
      </c>
    </row>
    <row r="260" spans="1:5" x14ac:dyDescent="0.5">
      <c r="A260" t="s">
        <v>20</v>
      </c>
      <c r="B260">
        <v>187</v>
      </c>
      <c r="D260" t="s">
        <v>14</v>
      </c>
      <c r="E260">
        <v>656</v>
      </c>
    </row>
    <row r="261" spans="1:5" x14ac:dyDescent="0.5">
      <c r="A261" t="s">
        <v>20</v>
      </c>
      <c r="B261">
        <v>189</v>
      </c>
      <c r="D261" t="s">
        <v>14</v>
      </c>
      <c r="E261">
        <v>662</v>
      </c>
    </row>
    <row r="262" spans="1:5" x14ac:dyDescent="0.5">
      <c r="A262" t="s">
        <v>20</v>
      </c>
      <c r="B262">
        <v>189</v>
      </c>
      <c r="D262" t="s">
        <v>14</v>
      </c>
      <c r="E262">
        <v>672</v>
      </c>
    </row>
    <row r="263" spans="1:5" x14ac:dyDescent="0.5">
      <c r="A263" t="s">
        <v>20</v>
      </c>
      <c r="B263">
        <v>190</v>
      </c>
      <c r="D263" t="s">
        <v>14</v>
      </c>
      <c r="E263">
        <v>674</v>
      </c>
    </row>
    <row r="264" spans="1:5" x14ac:dyDescent="0.5">
      <c r="A264" t="s">
        <v>20</v>
      </c>
      <c r="B264">
        <v>190</v>
      </c>
      <c r="D264" t="s">
        <v>14</v>
      </c>
      <c r="E264">
        <v>676</v>
      </c>
    </row>
    <row r="265" spans="1:5" x14ac:dyDescent="0.5">
      <c r="A265" t="s">
        <v>20</v>
      </c>
      <c r="B265">
        <v>191</v>
      </c>
      <c r="D265" t="s">
        <v>14</v>
      </c>
      <c r="E265">
        <v>679</v>
      </c>
    </row>
    <row r="266" spans="1:5" x14ac:dyDescent="0.5">
      <c r="A266" t="s">
        <v>20</v>
      </c>
      <c r="B266">
        <v>191</v>
      </c>
      <c r="D266" t="s">
        <v>14</v>
      </c>
      <c r="E266">
        <v>679</v>
      </c>
    </row>
    <row r="267" spans="1:5" x14ac:dyDescent="0.5">
      <c r="A267" t="s">
        <v>20</v>
      </c>
      <c r="B267">
        <v>191</v>
      </c>
      <c r="D267" t="s">
        <v>14</v>
      </c>
      <c r="E267">
        <v>714</v>
      </c>
    </row>
    <row r="268" spans="1:5" x14ac:dyDescent="0.5">
      <c r="A268" t="s">
        <v>20</v>
      </c>
      <c r="B268">
        <v>192</v>
      </c>
      <c r="D268" t="s">
        <v>14</v>
      </c>
      <c r="E268">
        <v>742</v>
      </c>
    </row>
    <row r="269" spans="1:5" x14ac:dyDescent="0.5">
      <c r="A269" t="s">
        <v>20</v>
      </c>
      <c r="B269">
        <v>192</v>
      </c>
      <c r="D269" t="s">
        <v>14</v>
      </c>
      <c r="E269">
        <v>747</v>
      </c>
    </row>
    <row r="270" spans="1:5" x14ac:dyDescent="0.5">
      <c r="A270" t="s">
        <v>20</v>
      </c>
      <c r="B270">
        <v>193</v>
      </c>
      <c r="D270" t="s">
        <v>14</v>
      </c>
      <c r="E270">
        <v>750</v>
      </c>
    </row>
    <row r="271" spans="1:5" x14ac:dyDescent="0.5">
      <c r="A271" t="s">
        <v>20</v>
      </c>
      <c r="B271">
        <v>194</v>
      </c>
      <c r="D271" t="s">
        <v>14</v>
      </c>
      <c r="E271">
        <v>750</v>
      </c>
    </row>
    <row r="272" spans="1:5" x14ac:dyDescent="0.5">
      <c r="A272" t="s">
        <v>20</v>
      </c>
      <c r="B272">
        <v>194</v>
      </c>
      <c r="D272" t="s">
        <v>14</v>
      </c>
      <c r="E272">
        <v>752</v>
      </c>
    </row>
    <row r="273" spans="1:5" x14ac:dyDescent="0.5">
      <c r="A273" t="s">
        <v>20</v>
      </c>
      <c r="B273">
        <v>194</v>
      </c>
      <c r="D273" t="s">
        <v>14</v>
      </c>
      <c r="E273">
        <v>774</v>
      </c>
    </row>
    <row r="274" spans="1:5" x14ac:dyDescent="0.5">
      <c r="A274" t="s">
        <v>20</v>
      </c>
      <c r="B274">
        <v>194</v>
      </c>
      <c r="D274" t="s">
        <v>14</v>
      </c>
      <c r="E274">
        <v>782</v>
      </c>
    </row>
    <row r="275" spans="1:5" x14ac:dyDescent="0.5">
      <c r="A275" t="s">
        <v>20</v>
      </c>
      <c r="B275">
        <v>195</v>
      </c>
      <c r="D275" t="s">
        <v>14</v>
      </c>
      <c r="E275">
        <v>792</v>
      </c>
    </row>
    <row r="276" spans="1:5" x14ac:dyDescent="0.5">
      <c r="A276" t="s">
        <v>20</v>
      </c>
      <c r="B276">
        <v>195</v>
      </c>
      <c r="D276" t="s">
        <v>14</v>
      </c>
      <c r="E276">
        <v>803</v>
      </c>
    </row>
    <row r="277" spans="1:5" x14ac:dyDescent="0.5">
      <c r="A277" t="s">
        <v>20</v>
      </c>
      <c r="B277">
        <v>196</v>
      </c>
      <c r="D277" t="s">
        <v>14</v>
      </c>
      <c r="E277">
        <v>830</v>
      </c>
    </row>
    <row r="278" spans="1:5" x14ac:dyDescent="0.5">
      <c r="A278" t="s">
        <v>20</v>
      </c>
      <c r="B278">
        <v>198</v>
      </c>
      <c r="D278" t="s">
        <v>14</v>
      </c>
      <c r="E278">
        <v>830</v>
      </c>
    </row>
    <row r="279" spans="1:5" x14ac:dyDescent="0.5">
      <c r="A279" t="s">
        <v>20</v>
      </c>
      <c r="B279">
        <v>198</v>
      </c>
      <c r="D279" t="s">
        <v>14</v>
      </c>
      <c r="E279">
        <v>831</v>
      </c>
    </row>
    <row r="280" spans="1:5" x14ac:dyDescent="0.5">
      <c r="A280" t="s">
        <v>20</v>
      </c>
      <c r="B280">
        <v>198</v>
      </c>
      <c r="D280" t="s">
        <v>14</v>
      </c>
      <c r="E280">
        <v>838</v>
      </c>
    </row>
    <row r="281" spans="1:5" x14ac:dyDescent="0.5">
      <c r="A281" t="s">
        <v>20</v>
      </c>
      <c r="B281">
        <v>199</v>
      </c>
      <c r="D281" t="s">
        <v>14</v>
      </c>
      <c r="E281">
        <v>842</v>
      </c>
    </row>
    <row r="282" spans="1:5" x14ac:dyDescent="0.5">
      <c r="A282" t="s">
        <v>20</v>
      </c>
      <c r="B282">
        <v>199</v>
      </c>
      <c r="D282" t="s">
        <v>14</v>
      </c>
      <c r="E282">
        <v>846</v>
      </c>
    </row>
    <row r="283" spans="1:5" x14ac:dyDescent="0.5">
      <c r="A283" t="s">
        <v>20</v>
      </c>
      <c r="B283">
        <v>199</v>
      </c>
      <c r="D283" t="s">
        <v>14</v>
      </c>
      <c r="E283">
        <v>859</v>
      </c>
    </row>
    <row r="284" spans="1:5" x14ac:dyDescent="0.5">
      <c r="A284" t="s">
        <v>20</v>
      </c>
      <c r="B284">
        <v>201</v>
      </c>
      <c r="D284" t="s">
        <v>14</v>
      </c>
      <c r="E284">
        <v>886</v>
      </c>
    </row>
    <row r="285" spans="1:5" x14ac:dyDescent="0.5">
      <c r="A285" t="s">
        <v>20</v>
      </c>
      <c r="B285">
        <v>202</v>
      </c>
      <c r="D285" t="s">
        <v>14</v>
      </c>
      <c r="E285">
        <v>889</v>
      </c>
    </row>
    <row r="286" spans="1:5" x14ac:dyDescent="0.5">
      <c r="A286" t="s">
        <v>20</v>
      </c>
      <c r="B286">
        <v>202</v>
      </c>
      <c r="D286" t="s">
        <v>14</v>
      </c>
      <c r="E286">
        <v>908</v>
      </c>
    </row>
    <row r="287" spans="1:5" x14ac:dyDescent="0.5">
      <c r="A287" t="s">
        <v>20</v>
      </c>
      <c r="B287">
        <v>203</v>
      </c>
      <c r="D287" t="s">
        <v>14</v>
      </c>
      <c r="E287">
        <v>923</v>
      </c>
    </row>
    <row r="288" spans="1:5" x14ac:dyDescent="0.5">
      <c r="A288" t="s">
        <v>20</v>
      </c>
      <c r="B288">
        <v>203</v>
      </c>
      <c r="D288" t="s">
        <v>14</v>
      </c>
      <c r="E288">
        <v>926</v>
      </c>
    </row>
    <row r="289" spans="1:5" x14ac:dyDescent="0.5">
      <c r="A289" t="s">
        <v>20</v>
      </c>
      <c r="B289">
        <v>205</v>
      </c>
      <c r="D289" t="s">
        <v>14</v>
      </c>
      <c r="E289">
        <v>931</v>
      </c>
    </row>
    <row r="290" spans="1:5" x14ac:dyDescent="0.5">
      <c r="A290" t="s">
        <v>20</v>
      </c>
      <c r="B290">
        <v>206</v>
      </c>
      <c r="D290" t="s">
        <v>14</v>
      </c>
      <c r="E290">
        <v>934</v>
      </c>
    </row>
    <row r="291" spans="1:5" x14ac:dyDescent="0.5">
      <c r="A291" t="s">
        <v>20</v>
      </c>
      <c r="B291">
        <v>207</v>
      </c>
      <c r="D291" t="s">
        <v>14</v>
      </c>
      <c r="E291">
        <v>940</v>
      </c>
    </row>
    <row r="292" spans="1:5" x14ac:dyDescent="0.5">
      <c r="A292" t="s">
        <v>20</v>
      </c>
      <c r="B292">
        <v>207</v>
      </c>
      <c r="D292" t="s">
        <v>14</v>
      </c>
      <c r="E292">
        <v>941</v>
      </c>
    </row>
    <row r="293" spans="1:5" x14ac:dyDescent="0.5">
      <c r="A293" t="s">
        <v>20</v>
      </c>
      <c r="B293">
        <v>209</v>
      </c>
      <c r="D293" t="s">
        <v>14</v>
      </c>
      <c r="E293">
        <v>955</v>
      </c>
    </row>
    <row r="294" spans="1:5" x14ac:dyDescent="0.5">
      <c r="A294" t="s">
        <v>20</v>
      </c>
      <c r="B294">
        <v>210</v>
      </c>
      <c r="D294" t="s">
        <v>14</v>
      </c>
      <c r="E294">
        <v>1000</v>
      </c>
    </row>
    <row r="295" spans="1:5" x14ac:dyDescent="0.5">
      <c r="A295" t="s">
        <v>20</v>
      </c>
      <c r="B295">
        <v>211</v>
      </c>
      <c r="D295" t="s">
        <v>14</v>
      </c>
      <c r="E295">
        <v>1028</v>
      </c>
    </row>
    <row r="296" spans="1:5" x14ac:dyDescent="0.5">
      <c r="A296" t="s">
        <v>20</v>
      </c>
      <c r="B296">
        <v>211</v>
      </c>
      <c r="D296" t="s">
        <v>14</v>
      </c>
      <c r="E296">
        <v>1059</v>
      </c>
    </row>
    <row r="297" spans="1:5" x14ac:dyDescent="0.5">
      <c r="A297" t="s">
        <v>20</v>
      </c>
      <c r="B297">
        <v>214</v>
      </c>
      <c r="D297" t="s">
        <v>14</v>
      </c>
      <c r="E297">
        <v>1063</v>
      </c>
    </row>
    <row r="298" spans="1:5" x14ac:dyDescent="0.5">
      <c r="A298" t="s">
        <v>20</v>
      </c>
      <c r="B298">
        <v>216</v>
      </c>
      <c r="D298" t="s">
        <v>14</v>
      </c>
      <c r="E298">
        <v>1068</v>
      </c>
    </row>
    <row r="299" spans="1:5" x14ac:dyDescent="0.5">
      <c r="A299" t="s">
        <v>20</v>
      </c>
      <c r="B299">
        <v>217</v>
      </c>
      <c r="D299" t="s">
        <v>14</v>
      </c>
      <c r="E299">
        <v>1072</v>
      </c>
    </row>
    <row r="300" spans="1:5" x14ac:dyDescent="0.5">
      <c r="A300" t="s">
        <v>20</v>
      </c>
      <c r="B300">
        <v>218</v>
      </c>
      <c r="D300" t="s">
        <v>14</v>
      </c>
      <c r="E300">
        <v>1120</v>
      </c>
    </row>
    <row r="301" spans="1:5" x14ac:dyDescent="0.5">
      <c r="A301" t="s">
        <v>20</v>
      </c>
      <c r="B301">
        <v>218</v>
      </c>
      <c r="D301" t="s">
        <v>14</v>
      </c>
      <c r="E301">
        <v>1121</v>
      </c>
    </row>
    <row r="302" spans="1:5" x14ac:dyDescent="0.5">
      <c r="A302" t="s">
        <v>20</v>
      </c>
      <c r="B302">
        <v>219</v>
      </c>
      <c r="D302" t="s">
        <v>14</v>
      </c>
      <c r="E302">
        <v>1130</v>
      </c>
    </row>
    <row r="303" spans="1:5" x14ac:dyDescent="0.5">
      <c r="A303" t="s">
        <v>20</v>
      </c>
      <c r="B303">
        <v>220</v>
      </c>
      <c r="D303" t="s">
        <v>14</v>
      </c>
      <c r="E303">
        <v>1181</v>
      </c>
    </row>
    <row r="304" spans="1:5" x14ac:dyDescent="0.5">
      <c r="A304" t="s">
        <v>20</v>
      </c>
      <c r="B304">
        <v>220</v>
      </c>
      <c r="D304" t="s">
        <v>14</v>
      </c>
      <c r="E304">
        <v>1194</v>
      </c>
    </row>
    <row r="305" spans="1:5" x14ac:dyDescent="0.5">
      <c r="A305" t="s">
        <v>20</v>
      </c>
      <c r="B305">
        <v>221</v>
      </c>
      <c r="D305" t="s">
        <v>14</v>
      </c>
      <c r="E305">
        <v>1198</v>
      </c>
    </row>
    <row r="306" spans="1:5" x14ac:dyDescent="0.5">
      <c r="A306" t="s">
        <v>20</v>
      </c>
      <c r="B306">
        <v>221</v>
      </c>
      <c r="D306" t="s">
        <v>14</v>
      </c>
      <c r="E306">
        <v>1220</v>
      </c>
    </row>
    <row r="307" spans="1:5" x14ac:dyDescent="0.5">
      <c r="A307" t="s">
        <v>20</v>
      </c>
      <c r="B307">
        <v>222</v>
      </c>
      <c r="D307" t="s">
        <v>14</v>
      </c>
      <c r="E307">
        <v>1221</v>
      </c>
    </row>
    <row r="308" spans="1:5" x14ac:dyDescent="0.5">
      <c r="A308" t="s">
        <v>20</v>
      </c>
      <c r="B308">
        <v>222</v>
      </c>
      <c r="D308" t="s">
        <v>14</v>
      </c>
      <c r="E308">
        <v>1225</v>
      </c>
    </row>
    <row r="309" spans="1:5" x14ac:dyDescent="0.5">
      <c r="A309" t="s">
        <v>20</v>
      </c>
      <c r="B309">
        <v>223</v>
      </c>
      <c r="D309" t="s">
        <v>14</v>
      </c>
      <c r="E309">
        <v>1229</v>
      </c>
    </row>
    <row r="310" spans="1:5" x14ac:dyDescent="0.5">
      <c r="A310" t="s">
        <v>20</v>
      </c>
      <c r="B310">
        <v>225</v>
      </c>
      <c r="D310" t="s">
        <v>14</v>
      </c>
      <c r="E310">
        <v>1257</v>
      </c>
    </row>
    <row r="311" spans="1:5" x14ac:dyDescent="0.5">
      <c r="A311" t="s">
        <v>20</v>
      </c>
      <c r="B311">
        <v>226</v>
      </c>
      <c r="D311" t="s">
        <v>14</v>
      </c>
      <c r="E311">
        <v>1258</v>
      </c>
    </row>
    <row r="312" spans="1:5" x14ac:dyDescent="0.5">
      <c r="A312" t="s">
        <v>20</v>
      </c>
      <c r="B312">
        <v>226</v>
      </c>
      <c r="D312" t="s">
        <v>14</v>
      </c>
      <c r="E312">
        <v>1274</v>
      </c>
    </row>
    <row r="313" spans="1:5" x14ac:dyDescent="0.5">
      <c r="A313" t="s">
        <v>20</v>
      </c>
      <c r="B313">
        <v>227</v>
      </c>
      <c r="D313" t="s">
        <v>14</v>
      </c>
      <c r="E313">
        <v>1296</v>
      </c>
    </row>
    <row r="314" spans="1:5" x14ac:dyDescent="0.5">
      <c r="A314" t="s">
        <v>20</v>
      </c>
      <c r="B314">
        <v>233</v>
      </c>
      <c r="D314" t="s">
        <v>14</v>
      </c>
      <c r="E314">
        <v>1335</v>
      </c>
    </row>
    <row r="315" spans="1:5" x14ac:dyDescent="0.5">
      <c r="A315" t="s">
        <v>20</v>
      </c>
      <c r="B315">
        <v>234</v>
      </c>
      <c r="D315" t="s">
        <v>14</v>
      </c>
      <c r="E315">
        <v>1368</v>
      </c>
    </row>
    <row r="316" spans="1:5" x14ac:dyDescent="0.5">
      <c r="A316" t="s">
        <v>20</v>
      </c>
      <c r="B316">
        <v>235</v>
      </c>
      <c r="D316" t="s">
        <v>14</v>
      </c>
      <c r="E316">
        <v>1439</v>
      </c>
    </row>
    <row r="317" spans="1:5" x14ac:dyDescent="0.5">
      <c r="A317" t="s">
        <v>20</v>
      </c>
      <c r="B317">
        <v>236</v>
      </c>
      <c r="D317" t="s">
        <v>14</v>
      </c>
      <c r="E317">
        <v>1467</v>
      </c>
    </row>
    <row r="318" spans="1:5" x14ac:dyDescent="0.5">
      <c r="A318" t="s">
        <v>20</v>
      </c>
      <c r="B318">
        <v>236</v>
      </c>
      <c r="D318" t="s">
        <v>14</v>
      </c>
      <c r="E318">
        <v>1467</v>
      </c>
    </row>
    <row r="319" spans="1:5" x14ac:dyDescent="0.5">
      <c r="A319" t="s">
        <v>20</v>
      </c>
      <c r="B319">
        <v>237</v>
      </c>
      <c r="D319" t="s">
        <v>14</v>
      </c>
      <c r="E319">
        <v>1482</v>
      </c>
    </row>
    <row r="320" spans="1:5" x14ac:dyDescent="0.5">
      <c r="A320" t="s">
        <v>20</v>
      </c>
      <c r="B320">
        <v>238</v>
      </c>
      <c r="D320" t="s">
        <v>14</v>
      </c>
      <c r="E320">
        <v>1538</v>
      </c>
    </row>
    <row r="321" spans="1:5" x14ac:dyDescent="0.5">
      <c r="A321" t="s">
        <v>20</v>
      </c>
      <c r="B321">
        <v>238</v>
      </c>
      <c r="D321" t="s">
        <v>14</v>
      </c>
      <c r="E321">
        <v>1596</v>
      </c>
    </row>
    <row r="322" spans="1:5" x14ac:dyDescent="0.5">
      <c r="A322" t="s">
        <v>20</v>
      </c>
      <c r="B322">
        <v>239</v>
      </c>
      <c r="D322" t="s">
        <v>14</v>
      </c>
      <c r="E322">
        <v>1608</v>
      </c>
    </row>
    <row r="323" spans="1:5" x14ac:dyDescent="0.5">
      <c r="A323" t="s">
        <v>20</v>
      </c>
      <c r="B323">
        <v>241</v>
      </c>
      <c r="D323" t="s">
        <v>14</v>
      </c>
      <c r="E323">
        <v>1625</v>
      </c>
    </row>
    <row r="324" spans="1:5" x14ac:dyDescent="0.5">
      <c r="A324" t="s">
        <v>20</v>
      </c>
      <c r="B324">
        <v>244</v>
      </c>
      <c r="D324" t="s">
        <v>14</v>
      </c>
      <c r="E324">
        <v>1657</v>
      </c>
    </row>
    <row r="325" spans="1:5" x14ac:dyDescent="0.5">
      <c r="A325" t="s">
        <v>20</v>
      </c>
      <c r="B325">
        <v>244</v>
      </c>
      <c r="D325" t="s">
        <v>14</v>
      </c>
      <c r="E325">
        <v>1684</v>
      </c>
    </row>
    <row r="326" spans="1:5" x14ac:dyDescent="0.5">
      <c r="A326" t="s">
        <v>20</v>
      </c>
      <c r="B326">
        <v>245</v>
      </c>
      <c r="D326" t="s">
        <v>14</v>
      </c>
      <c r="E326">
        <v>1691</v>
      </c>
    </row>
    <row r="327" spans="1:5" x14ac:dyDescent="0.5">
      <c r="A327" t="s">
        <v>20</v>
      </c>
      <c r="B327">
        <v>246</v>
      </c>
      <c r="D327" t="s">
        <v>14</v>
      </c>
      <c r="E327">
        <v>1748</v>
      </c>
    </row>
    <row r="328" spans="1:5" x14ac:dyDescent="0.5">
      <c r="A328" t="s">
        <v>20</v>
      </c>
      <c r="B328">
        <v>246</v>
      </c>
      <c r="D328" t="s">
        <v>14</v>
      </c>
      <c r="E328">
        <v>1758</v>
      </c>
    </row>
    <row r="329" spans="1:5" x14ac:dyDescent="0.5">
      <c r="A329" t="s">
        <v>20</v>
      </c>
      <c r="B329">
        <v>247</v>
      </c>
      <c r="D329" t="s">
        <v>14</v>
      </c>
      <c r="E329">
        <v>1784</v>
      </c>
    </row>
    <row r="330" spans="1:5" x14ac:dyDescent="0.5">
      <c r="A330" t="s">
        <v>20</v>
      </c>
      <c r="B330">
        <v>247</v>
      </c>
      <c r="D330" t="s">
        <v>14</v>
      </c>
      <c r="E330">
        <v>1790</v>
      </c>
    </row>
    <row r="331" spans="1:5" x14ac:dyDescent="0.5">
      <c r="A331" t="s">
        <v>20</v>
      </c>
      <c r="B331">
        <v>249</v>
      </c>
      <c r="D331" t="s">
        <v>14</v>
      </c>
      <c r="E331">
        <v>1796</v>
      </c>
    </row>
    <row r="332" spans="1:5" x14ac:dyDescent="0.5">
      <c r="A332" t="s">
        <v>20</v>
      </c>
      <c r="B332">
        <v>249</v>
      </c>
      <c r="D332" t="s">
        <v>14</v>
      </c>
      <c r="E332">
        <v>1825</v>
      </c>
    </row>
    <row r="333" spans="1:5" x14ac:dyDescent="0.5">
      <c r="A333" t="s">
        <v>20</v>
      </c>
      <c r="B333">
        <v>250</v>
      </c>
      <c r="D333" t="s">
        <v>14</v>
      </c>
      <c r="E333">
        <v>1886</v>
      </c>
    </row>
    <row r="334" spans="1:5" x14ac:dyDescent="0.5">
      <c r="A334" t="s">
        <v>20</v>
      </c>
      <c r="B334">
        <v>252</v>
      </c>
      <c r="D334" t="s">
        <v>14</v>
      </c>
      <c r="E334">
        <v>1910</v>
      </c>
    </row>
    <row r="335" spans="1:5" x14ac:dyDescent="0.5">
      <c r="A335" t="s">
        <v>20</v>
      </c>
      <c r="B335">
        <v>253</v>
      </c>
      <c r="D335" t="s">
        <v>14</v>
      </c>
      <c r="E335">
        <v>1979</v>
      </c>
    </row>
    <row r="336" spans="1:5" x14ac:dyDescent="0.5">
      <c r="A336" t="s">
        <v>20</v>
      </c>
      <c r="B336">
        <v>254</v>
      </c>
      <c r="D336" t="s">
        <v>14</v>
      </c>
      <c r="E336">
        <v>1999</v>
      </c>
    </row>
    <row r="337" spans="1:5" x14ac:dyDescent="0.5">
      <c r="A337" t="s">
        <v>20</v>
      </c>
      <c r="B337">
        <v>255</v>
      </c>
      <c r="D337" t="s">
        <v>14</v>
      </c>
      <c r="E337">
        <v>2025</v>
      </c>
    </row>
    <row r="338" spans="1:5" x14ac:dyDescent="0.5">
      <c r="A338" t="s">
        <v>20</v>
      </c>
      <c r="B338">
        <v>261</v>
      </c>
      <c r="D338" t="s">
        <v>14</v>
      </c>
      <c r="E338">
        <v>2062</v>
      </c>
    </row>
    <row r="339" spans="1:5" x14ac:dyDescent="0.5">
      <c r="A339" t="s">
        <v>20</v>
      </c>
      <c r="B339">
        <v>261</v>
      </c>
      <c r="D339" t="s">
        <v>14</v>
      </c>
      <c r="E339">
        <v>2072</v>
      </c>
    </row>
    <row r="340" spans="1:5" x14ac:dyDescent="0.5">
      <c r="A340" t="s">
        <v>20</v>
      </c>
      <c r="B340">
        <v>264</v>
      </c>
      <c r="D340" t="s">
        <v>14</v>
      </c>
      <c r="E340">
        <v>2108</v>
      </c>
    </row>
    <row r="341" spans="1:5" x14ac:dyDescent="0.5">
      <c r="A341" t="s">
        <v>20</v>
      </c>
      <c r="B341">
        <v>266</v>
      </c>
      <c r="D341" t="s">
        <v>14</v>
      </c>
      <c r="E341">
        <v>2176</v>
      </c>
    </row>
    <row r="342" spans="1:5" x14ac:dyDescent="0.5">
      <c r="A342" t="s">
        <v>20</v>
      </c>
      <c r="B342">
        <v>268</v>
      </c>
      <c r="D342" t="s">
        <v>14</v>
      </c>
      <c r="E342">
        <v>2179</v>
      </c>
    </row>
    <row r="343" spans="1:5" x14ac:dyDescent="0.5">
      <c r="A343" t="s">
        <v>20</v>
      </c>
      <c r="B343">
        <v>269</v>
      </c>
      <c r="D343" t="s">
        <v>14</v>
      </c>
      <c r="E343">
        <v>2201</v>
      </c>
    </row>
    <row r="344" spans="1:5" x14ac:dyDescent="0.5">
      <c r="A344" t="s">
        <v>20</v>
      </c>
      <c r="B344">
        <v>270</v>
      </c>
      <c r="D344" t="s">
        <v>14</v>
      </c>
      <c r="E344">
        <v>2253</v>
      </c>
    </row>
    <row r="345" spans="1:5" x14ac:dyDescent="0.5">
      <c r="A345" t="s">
        <v>20</v>
      </c>
      <c r="B345">
        <v>272</v>
      </c>
      <c r="D345" t="s">
        <v>14</v>
      </c>
      <c r="E345">
        <v>2307</v>
      </c>
    </row>
    <row r="346" spans="1:5" x14ac:dyDescent="0.5">
      <c r="A346" t="s">
        <v>20</v>
      </c>
      <c r="B346">
        <v>275</v>
      </c>
      <c r="D346" t="s">
        <v>14</v>
      </c>
      <c r="E346">
        <v>2468</v>
      </c>
    </row>
    <row r="347" spans="1:5" x14ac:dyDescent="0.5">
      <c r="A347" t="s">
        <v>20</v>
      </c>
      <c r="B347">
        <v>279</v>
      </c>
      <c r="D347" t="s">
        <v>14</v>
      </c>
      <c r="E347">
        <v>2604</v>
      </c>
    </row>
    <row r="348" spans="1:5" x14ac:dyDescent="0.5">
      <c r="A348" t="s">
        <v>20</v>
      </c>
      <c r="B348">
        <v>280</v>
      </c>
      <c r="D348" t="s">
        <v>14</v>
      </c>
      <c r="E348">
        <v>2690</v>
      </c>
    </row>
    <row r="349" spans="1:5" x14ac:dyDescent="0.5">
      <c r="A349" t="s">
        <v>20</v>
      </c>
      <c r="B349">
        <v>282</v>
      </c>
      <c r="D349" t="s">
        <v>14</v>
      </c>
      <c r="E349">
        <v>2779</v>
      </c>
    </row>
    <row r="350" spans="1:5" x14ac:dyDescent="0.5">
      <c r="A350" t="s">
        <v>20</v>
      </c>
      <c r="B350">
        <v>288</v>
      </c>
      <c r="D350" t="s">
        <v>14</v>
      </c>
      <c r="E350">
        <v>2915</v>
      </c>
    </row>
    <row r="351" spans="1:5" x14ac:dyDescent="0.5">
      <c r="A351" t="s">
        <v>20</v>
      </c>
      <c r="B351">
        <v>290</v>
      </c>
      <c r="D351" t="s">
        <v>14</v>
      </c>
      <c r="E351">
        <v>2928</v>
      </c>
    </row>
    <row r="352" spans="1:5" x14ac:dyDescent="0.5">
      <c r="A352" t="s">
        <v>20</v>
      </c>
      <c r="B352">
        <v>295</v>
      </c>
      <c r="D352" t="s">
        <v>14</v>
      </c>
      <c r="E352">
        <v>2955</v>
      </c>
    </row>
    <row r="353" spans="1:5" x14ac:dyDescent="0.5">
      <c r="A353" t="s">
        <v>20</v>
      </c>
      <c r="B353">
        <v>296</v>
      </c>
      <c r="D353" t="s">
        <v>14</v>
      </c>
      <c r="E353">
        <v>3015</v>
      </c>
    </row>
    <row r="354" spans="1:5" x14ac:dyDescent="0.5">
      <c r="A354" t="s">
        <v>20</v>
      </c>
      <c r="B354">
        <v>297</v>
      </c>
      <c r="D354" t="s">
        <v>14</v>
      </c>
      <c r="E354">
        <v>3182</v>
      </c>
    </row>
    <row r="355" spans="1:5" x14ac:dyDescent="0.5">
      <c r="A355" t="s">
        <v>20</v>
      </c>
      <c r="B355">
        <v>299</v>
      </c>
      <c r="D355" t="s">
        <v>14</v>
      </c>
      <c r="E355">
        <v>3304</v>
      </c>
    </row>
    <row r="356" spans="1:5" x14ac:dyDescent="0.5">
      <c r="A356" t="s">
        <v>20</v>
      </c>
      <c r="B356">
        <v>300</v>
      </c>
      <c r="D356" t="s">
        <v>14</v>
      </c>
      <c r="E356">
        <v>3387</v>
      </c>
    </row>
    <row r="357" spans="1:5" x14ac:dyDescent="0.5">
      <c r="A357" t="s">
        <v>20</v>
      </c>
      <c r="B357">
        <v>300</v>
      </c>
      <c r="D357" t="s">
        <v>14</v>
      </c>
      <c r="E357">
        <v>3410</v>
      </c>
    </row>
    <row r="358" spans="1:5" x14ac:dyDescent="0.5">
      <c r="A358" t="s">
        <v>20</v>
      </c>
      <c r="B358">
        <v>303</v>
      </c>
      <c r="D358" t="s">
        <v>14</v>
      </c>
      <c r="E358">
        <v>3483</v>
      </c>
    </row>
    <row r="359" spans="1:5" x14ac:dyDescent="0.5">
      <c r="A359" t="s">
        <v>20</v>
      </c>
      <c r="B359">
        <v>307</v>
      </c>
      <c r="D359" t="s">
        <v>14</v>
      </c>
      <c r="E359">
        <v>3868</v>
      </c>
    </row>
    <row r="360" spans="1:5" x14ac:dyDescent="0.5">
      <c r="A360" t="s">
        <v>20</v>
      </c>
      <c r="B360">
        <v>307</v>
      </c>
      <c r="D360" t="s">
        <v>14</v>
      </c>
      <c r="E360">
        <v>4405</v>
      </c>
    </row>
    <row r="361" spans="1:5" x14ac:dyDescent="0.5">
      <c r="A361" t="s">
        <v>20</v>
      </c>
      <c r="B361">
        <v>316</v>
      </c>
      <c r="D361" t="s">
        <v>14</v>
      </c>
      <c r="E361">
        <v>4428</v>
      </c>
    </row>
    <row r="362" spans="1:5" x14ac:dyDescent="0.5">
      <c r="A362" t="s">
        <v>20</v>
      </c>
      <c r="B362">
        <v>323</v>
      </c>
      <c r="D362" t="s">
        <v>14</v>
      </c>
      <c r="E362">
        <v>4697</v>
      </c>
    </row>
    <row r="363" spans="1:5" x14ac:dyDescent="0.5">
      <c r="A363" t="s">
        <v>20</v>
      </c>
      <c r="B363">
        <v>329</v>
      </c>
      <c r="D363" t="s">
        <v>14</v>
      </c>
      <c r="E363">
        <v>5497</v>
      </c>
    </row>
    <row r="364" spans="1:5" x14ac:dyDescent="0.5">
      <c r="A364" t="s">
        <v>20</v>
      </c>
      <c r="B364">
        <v>330</v>
      </c>
      <c r="D364" t="s">
        <v>14</v>
      </c>
      <c r="E364">
        <v>5681</v>
      </c>
    </row>
    <row r="365" spans="1:5" x14ac:dyDescent="0.5">
      <c r="A365" t="s">
        <v>20</v>
      </c>
      <c r="B365">
        <v>331</v>
      </c>
      <c r="D365" t="s">
        <v>14</v>
      </c>
      <c r="E365">
        <v>6080</v>
      </c>
    </row>
    <row r="366" spans="1:5" x14ac:dyDescent="0.5">
      <c r="A366" t="s">
        <v>20</v>
      </c>
      <c r="B366">
        <v>336</v>
      </c>
    </row>
    <row r="367" spans="1:5" x14ac:dyDescent="0.5">
      <c r="A367" t="s">
        <v>20</v>
      </c>
      <c r="B367">
        <v>337</v>
      </c>
    </row>
    <row r="368" spans="1:5" x14ac:dyDescent="0.5">
      <c r="A368" t="s">
        <v>20</v>
      </c>
      <c r="B368">
        <v>340</v>
      </c>
    </row>
    <row r="369" spans="1:2" x14ac:dyDescent="0.5">
      <c r="A369" t="s">
        <v>20</v>
      </c>
      <c r="B369">
        <v>361</v>
      </c>
    </row>
    <row r="370" spans="1:2" x14ac:dyDescent="0.5">
      <c r="A370" t="s">
        <v>20</v>
      </c>
      <c r="B370">
        <v>363</v>
      </c>
    </row>
    <row r="371" spans="1:2" x14ac:dyDescent="0.5">
      <c r="A371" t="s">
        <v>20</v>
      </c>
      <c r="B371">
        <v>366</v>
      </c>
    </row>
    <row r="372" spans="1:2" x14ac:dyDescent="0.5">
      <c r="A372" t="s">
        <v>20</v>
      </c>
      <c r="B372">
        <v>369</v>
      </c>
    </row>
    <row r="373" spans="1:2" x14ac:dyDescent="0.5">
      <c r="A373" t="s">
        <v>20</v>
      </c>
      <c r="B373">
        <v>374</v>
      </c>
    </row>
    <row r="374" spans="1:2" x14ac:dyDescent="0.5">
      <c r="A374" t="s">
        <v>20</v>
      </c>
      <c r="B374">
        <v>375</v>
      </c>
    </row>
    <row r="375" spans="1:2" x14ac:dyDescent="0.5">
      <c r="A375" t="s">
        <v>20</v>
      </c>
      <c r="B375">
        <v>381</v>
      </c>
    </row>
    <row r="376" spans="1:2" x14ac:dyDescent="0.5">
      <c r="A376" t="s">
        <v>20</v>
      </c>
      <c r="B376">
        <v>381</v>
      </c>
    </row>
    <row r="377" spans="1:2" x14ac:dyDescent="0.5">
      <c r="A377" t="s">
        <v>20</v>
      </c>
      <c r="B377">
        <v>393</v>
      </c>
    </row>
    <row r="378" spans="1:2" x14ac:dyDescent="0.5">
      <c r="A378" t="s">
        <v>20</v>
      </c>
      <c r="B378">
        <v>397</v>
      </c>
    </row>
    <row r="379" spans="1:2" x14ac:dyDescent="0.5">
      <c r="A379" t="s">
        <v>20</v>
      </c>
      <c r="B379">
        <v>409</v>
      </c>
    </row>
    <row r="380" spans="1:2" x14ac:dyDescent="0.5">
      <c r="A380" t="s">
        <v>20</v>
      </c>
      <c r="B380">
        <v>411</v>
      </c>
    </row>
    <row r="381" spans="1:2" x14ac:dyDescent="0.5">
      <c r="A381" t="s">
        <v>20</v>
      </c>
      <c r="B381">
        <v>419</v>
      </c>
    </row>
    <row r="382" spans="1:2" x14ac:dyDescent="0.5">
      <c r="A382" t="s">
        <v>20</v>
      </c>
      <c r="B382">
        <v>432</v>
      </c>
    </row>
    <row r="383" spans="1:2" x14ac:dyDescent="0.5">
      <c r="A383" t="s">
        <v>20</v>
      </c>
      <c r="B383">
        <v>452</v>
      </c>
    </row>
    <row r="384" spans="1:2" x14ac:dyDescent="0.5">
      <c r="A384" t="s">
        <v>20</v>
      </c>
      <c r="B384">
        <v>454</v>
      </c>
    </row>
    <row r="385" spans="1:2" x14ac:dyDescent="0.5">
      <c r="A385" t="s">
        <v>20</v>
      </c>
      <c r="B385">
        <v>460</v>
      </c>
    </row>
    <row r="386" spans="1:2" x14ac:dyDescent="0.5">
      <c r="A386" t="s">
        <v>20</v>
      </c>
      <c r="B386">
        <v>462</v>
      </c>
    </row>
    <row r="387" spans="1:2" x14ac:dyDescent="0.5">
      <c r="A387" t="s">
        <v>20</v>
      </c>
      <c r="B387">
        <v>470</v>
      </c>
    </row>
    <row r="388" spans="1:2" x14ac:dyDescent="0.5">
      <c r="A388" t="s">
        <v>20</v>
      </c>
      <c r="B388">
        <v>480</v>
      </c>
    </row>
    <row r="389" spans="1:2" x14ac:dyDescent="0.5">
      <c r="A389" t="s">
        <v>20</v>
      </c>
      <c r="B389">
        <v>484</v>
      </c>
    </row>
    <row r="390" spans="1:2" x14ac:dyDescent="0.5">
      <c r="A390" t="s">
        <v>20</v>
      </c>
      <c r="B390">
        <v>498</v>
      </c>
    </row>
    <row r="391" spans="1:2" x14ac:dyDescent="0.5">
      <c r="A391" t="s">
        <v>20</v>
      </c>
      <c r="B391">
        <v>524</v>
      </c>
    </row>
    <row r="392" spans="1:2" x14ac:dyDescent="0.5">
      <c r="A392" t="s">
        <v>20</v>
      </c>
      <c r="B392">
        <v>533</v>
      </c>
    </row>
    <row r="393" spans="1:2" x14ac:dyDescent="0.5">
      <c r="A393" t="s">
        <v>20</v>
      </c>
      <c r="B393">
        <v>536</v>
      </c>
    </row>
    <row r="394" spans="1:2" x14ac:dyDescent="0.5">
      <c r="A394" t="s">
        <v>20</v>
      </c>
      <c r="B394">
        <v>546</v>
      </c>
    </row>
    <row r="395" spans="1:2" x14ac:dyDescent="0.5">
      <c r="A395" t="s">
        <v>20</v>
      </c>
      <c r="B395">
        <v>554</v>
      </c>
    </row>
    <row r="396" spans="1:2" x14ac:dyDescent="0.5">
      <c r="A396" t="s">
        <v>20</v>
      </c>
      <c r="B396">
        <v>555</v>
      </c>
    </row>
    <row r="397" spans="1:2" x14ac:dyDescent="0.5">
      <c r="A397" t="s">
        <v>20</v>
      </c>
      <c r="B397">
        <v>589</v>
      </c>
    </row>
    <row r="398" spans="1:2" x14ac:dyDescent="0.5">
      <c r="A398" t="s">
        <v>20</v>
      </c>
      <c r="B398">
        <v>645</v>
      </c>
    </row>
    <row r="399" spans="1:2" x14ac:dyDescent="0.5">
      <c r="A399" t="s">
        <v>20</v>
      </c>
      <c r="B399">
        <v>659</v>
      </c>
    </row>
    <row r="400" spans="1:2" x14ac:dyDescent="0.5">
      <c r="A400" t="s">
        <v>20</v>
      </c>
      <c r="B400">
        <v>676</v>
      </c>
    </row>
    <row r="401" spans="1:2" x14ac:dyDescent="0.5">
      <c r="A401" t="s">
        <v>20</v>
      </c>
      <c r="B401">
        <v>723</v>
      </c>
    </row>
    <row r="402" spans="1:2" x14ac:dyDescent="0.5">
      <c r="A402" t="s">
        <v>20</v>
      </c>
      <c r="B402">
        <v>762</v>
      </c>
    </row>
    <row r="403" spans="1:2" x14ac:dyDescent="0.5">
      <c r="A403" t="s">
        <v>20</v>
      </c>
      <c r="B403">
        <v>768</v>
      </c>
    </row>
    <row r="404" spans="1:2" x14ac:dyDescent="0.5">
      <c r="A404" t="s">
        <v>20</v>
      </c>
      <c r="B404">
        <v>820</v>
      </c>
    </row>
    <row r="405" spans="1:2" x14ac:dyDescent="0.5">
      <c r="A405" t="s">
        <v>20</v>
      </c>
      <c r="B405">
        <v>890</v>
      </c>
    </row>
    <row r="406" spans="1:2" x14ac:dyDescent="0.5">
      <c r="A406" t="s">
        <v>20</v>
      </c>
      <c r="B406">
        <v>903</v>
      </c>
    </row>
    <row r="407" spans="1:2" x14ac:dyDescent="0.5">
      <c r="A407" t="s">
        <v>20</v>
      </c>
      <c r="B407">
        <v>909</v>
      </c>
    </row>
    <row r="408" spans="1:2" x14ac:dyDescent="0.5">
      <c r="A408" t="s">
        <v>20</v>
      </c>
      <c r="B408">
        <v>943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1015</v>
      </c>
    </row>
    <row r="411" spans="1:2" x14ac:dyDescent="0.5">
      <c r="A411" t="s">
        <v>20</v>
      </c>
      <c r="B411">
        <v>1022</v>
      </c>
    </row>
    <row r="412" spans="1:2" x14ac:dyDescent="0.5">
      <c r="A412" t="s">
        <v>20</v>
      </c>
      <c r="B412">
        <v>1052</v>
      </c>
    </row>
    <row r="413" spans="1:2" x14ac:dyDescent="0.5">
      <c r="A413" t="s">
        <v>20</v>
      </c>
      <c r="B413">
        <v>1071</v>
      </c>
    </row>
    <row r="414" spans="1:2" x14ac:dyDescent="0.5">
      <c r="A414" t="s">
        <v>20</v>
      </c>
      <c r="B414">
        <v>1071</v>
      </c>
    </row>
    <row r="415" spans="1:2" x14ac:dyDescent="0.5">
      <c r="A415" t="s">
        <v>20</v>
      </c>
      <c r="B415">
        <v>1073</v>
      </c>
    </row>
    <row r="416" spans="1:2" x14ac:dyDescent="0.5">
      <c r="A416" t="s">
        <v>20</v>
      </c>
      <c r="B416">
        <v>1095</v>
      </c>
    </row>
    <row r="417" spans="1:2" x14ac:dyDescent="0.5">
      <c r="A417" t="s">
        <v>20</v>
      </c>
      <c r="B417">
        <v>1101</v>
      </c>
    </row>
    <row r="418" spans="1:2" x14ac:dyDescent="0.5">
      <c r="A418" t="s">
        <v>20</v>
      </c>
      <c r="B418">
        <v>1113</v>
      </c>
    </row>
    <row r="419" spans="1:2" x14ac:dyDescent="0.5">
      <c r="A419" t="s">
        <v>20</v>
      </c>
      <c r="B419">
        <v>1137</v>
      </c>
    </row>
    <row r="420" spans="1:2" x14ac:dyDescent="0.5">
      <c r="A420" t="s">
        <v>20</v>
      </c>
      <c r="B420">
        <v>1140</v>
      </c>
    </row>
    <row r="421" spans="1:2" x14ac:dyDescent="0.5">
      <c r="A421" t="s">
        <v>20</v>
      </c>
      <c r="B421">
        <v>1152</v>
      </c>
    </row>
    <row r="422" spans="1:2" x14ac:dyDescent="0.5">
      <c r="A422" t="s">
        <v>20</v>
      </c>
      <c r="B422">
        <v>1170</v>
      </c>
    </row>
    <row r="423" spans="1:2" x14ac:dyDescent="0.5">
      <c r="A423" t="s">
        <v>20</v>
      </c>
      <c r="B423">
        <v>1249</v>
      </c>
    </row>
    <row r="424" spans="1:2" x14ac:dyDescent="0.5">
      <c r="A424" t="s">
        <v>20</v>
      </c>
      <c r="B424">
        <v>1267</v>
      </c>
    </row>
    <row r="425" spans="1:2" x14ac:dyDescent="0.5">
      <c r="A425" t="s">
        <v>20</v>
      </c>
      <c r="B425">
        <v>1280</v>
      </c>
    </row>
    <row r="426" spans="1:2" x14ac:dyDescent="0.5">
      <c r="A426" t="s">
        <v>20</v>
      </c>
      <c r="B426">
        <v>1297</v>
      </c>
    </row>
    <row r="427" spans="1:2" x14ac:dyDescent="0.5">
      <c r="A427" t="s">
        <v>20</v>
      </c>
      <c r="B427">
        <v>1345</v>
      </c>
    </row>
    <row r="428" spans="1:2" x14ac:dyDescent="0.5">
      <c r="A428" t="s">
        <v>20</v>
      </c>
      <c r="B428">
        <v>1354</v>
      </c>
    </row>
    <row r="429" spans="1:2" x14ac:dyDescent="0.5">
      <c r="A429" t="s">
        <v>20</v>
      </c>
      <c r="B429">
        <v>1385</v>
      </c>
    </row>
    <row r="430" spans="1:2" x14ac:dyDescent="0.5">
      <c r="A430" t="s">
        <v>20</v>
      </c>
      <c r="B430">
        <v>1396</v>
      </c>
    </row>
    <row r="431" spans="1:2" x14ac:dyDescent="0.5">
      <c r="A431" t="s">
        <v>20</v>
      </c>
      <c r="B431">
        <v>1396</v>
      </c>
    </row>
    <row r="432" spans="1:2" x14ac:dyDescent="0.5">
      <c r="A432" t="s">
        <v>20</v>
      </c>
      <c r="B432">
        <v>1425</v>
      </c>
    </row>
    <row r="433" spans="1:2" x14ac:dyDescent="0.5">
      <c r="A433" t="s">
        <v>20</v>
      </c>
      <c r="B433">
        <v>1442</v>
      </c>
    </row>
    <row r="434" spans="1:2" x14ac:dyDescent="0.5">
      <c r="A434" t="s">
        <v>20</v>
      </c>
      <c r="B434">
        <v>1460</v>
      </c>
    </row>
    <row r="435" spans="1:2" x14ac:dyDescent="0.5">
      <c r="A435" t="s">
        <v>20</v>
      </c>
      <c r="B435">
        <v>1467</v>
      </c>
    </row>
    <row r="436" spans="1:2" x14ac:dyDescent="0.5">
      <c r="A436" t="s">
        <v>20</v>
      </c>
      <c r="B436">
        <v>1470</v>
      </c>
    </row>
    <row r="437" spans="1:2" x14ac:dyDescent="0.5">
      <c r="A437" t="s">
        <v>20</v>
      </c>
      <c r="B437">
        <v>1518</v>
      </c>
    </row>
    <row r="438" spans="1:2" x14ac:dyDescent="0.5">
      <c r="A438" t="s">
        <v>20</v>
      </c>
      <c r="B438">
        <v>1539</v>
      </c>
    </row>
    <row r="439" spans="1:2" x14ac:dyDescent="0.5">
      <c r="A439" t="s">
        <v>20</v>
      </c>
      <c r="B439">
        <v>1548</v>
      </c>
    </row>
    <row r="440" spans="1:2" x14ac:dyDescent="0.5">
      <c r="A440" t="s">
        <v>20</v>
      </c>
      <c r="B440">
        <v>1559</v>
      </c>
    </row>
    <row r="441" spans="1:2" x14ac:dyDescent="0.5">
      <c r="A441" t="s">
        <v>20</v>
      </c>
      <c r="B441">
        <v>1561</v>
      </c>
    </row>
    <row r="442" spans="1:2" x14ac:dyDescent="0.5">
      <c r="A442" t="s">
        <v>20</v>
      </c>
      <c r="B442">
        <v>1572</v>
      </c>
    </row>
    <row r="443" spans="1:2" x14ac:dyDescent="0.5">
      <c r="A443" t="s">
        <v>20</v>
      </c>
      <c r="B443">
        <v>1573</v>
      </c>
    </row>
    <row r="444" spans="1:2" x14ac:dyDescent="0.5">
      <c r="A444" t="s">
        <v>20</v>
      </c>
      <c r="B444">
        <v>1600</v>
      </c>
    </row>
    <row r="445" spans="1:2" x14ac:dyDescent="0.5">
      <c r="A445" t="s">
        <v>20</v>
      </c>
      <c r="B445">
        <v>1604</v>
      </c>
    </row>
    <row r="446" spans="1:2" x14ac:dyDescent="0.5">
      <c r="A446" t="s">
        <v>20</v>
      </c>
      <c r="B446">
        <v>1605</v>
      </c>
    </row>
    <row r="447" spans="1:2" x14ac:dyDescent="0.5">
      <c r="A447" t="s">
        <v>20</v>
      </c>
      <c r="B447">
        <v>1606</v>
      </c>
    </row>
    <row r="448" spans="1:2" x14ac:dyDescent="0.5">
      <c r="A448" t="s">
        <v>20</v>
      </c>
      <c r="B448">
        <v>1613</v>
      </c>
    </row>
    <row r="449" spans="1:2" x14ac:dyDescent="0.5">
      <c r="A449" t="s">
        <v>20</v>
      </c>
      <c r="B449">
        <v>1621</v>
      </c>
    </row>
    <row r="450" spans="1:2" x14ac:dyDescent="0.5">
      <c r="A450" t="s">
        <v>20</v>
      </c>
      <c r="B450">
        <v>1629</v>
      </c>
    </row>
    <row r="451" spans="1:2" x14ac:dyDescent="0.5">
      <c r="A451" t="s">
        <v>20</v>
      </c>
      <c r="B451">
        <v>1681</v>
      </c>
    </row>
    <row r="452" spans="1:2" x14ac:dyDescent="0.5">
      <c r="A452" t="s">
        <v>20</v>
      </c>
      <c r="B452">
        <v>1684</v>
      </c>
    </row>
    <row r="453" spans="1:2" x14ac:dyDescent="0.5">
      <c r="A453" t="s">
        <v>20</v>
      </c>
      <c r="B453">
        <v>1690</v>
      </c>
    </row>
    <row r="454" spans="1:2" x14ac:dyDescent="0.5">
      <c r="A454" t="s">
        <v>20</v>
      </c>
      <c r="B454">
        <v>1697</v>
      </c>
    </row>
    <row r="455" spans="1:2" x14ac:dyDescent="0.5">
      <c r="A455" t="s">
        <v>20</v>
      </c>
      <c r="B455">
        <v>1703</v>
      </c>
    </row>
    <row r="456" spans="1:2" x14ac:dyDescent="0.5">
      <c r="A456" t="s">
        <v>20</v>
      </c>
      <c r="B456">
        <v>1713</v>
      </c>
    </row>
    <row r="457" spans="1:2" x14ac:dyDescent="0.5">
      <c r="A457" t="s">
        <v>20</v>
      </c>
      <c r="B457">
        <v>1773</v>
      </c>
    </row>
    <row r="458" spans="1:2" x14ac:dyDescent="0.5">
      <c r="A458" t="s">
        <v>20</v>
      </c>
      <c r="B458">
        <v>1782</v>
      </c>
    </row>
    <row r="459" spans="1:2" x14ac:dyDescent="0.5">
      <c r="A459" t="s">
        <v>20</v>
      </c>
      <c r="B459">
        <v>1784</v>
      </c>
    </row>
    <row r="460" spans="1:2" x14ac:dyDescent="0.5">
      <c r="A460" t="s">
        <v>20</v>
      </c>
      <c r="B460">
        <v>1785</v>
      </c>
    </row>
    <row r="461" spans="1:2" x14ac:dyDescent="0.5">
      <c r="A461" t="s">
        <v>20</v>
      </c>
      <c r="B461">
        <v>1797</v>
      </c>
    </row>
    <row r="462" spans="1:2" x14ac:dyDescent="0.5">
      <c r="A462" t="s">
        <v>20</v>
      </c>
      <c r="B462">
        <v>1815</v>
      </c>
    </row>
    <row r="463" spans="1:2" x14ac:dyDescent="0.5">
      <c r="A463" t="s">
        <v>20</v>
      </c>
      <c r="B463">
        <v>1821</v>
      </c>
    </row>
    <row r="464" spans="1:2" x14ac:dyDescent="0.5">
      <c r="A464" t="s">
        <v>20</v>
      </c>
      <c r="B464">
        <v>1866</v>
      </c>
    </row>
    <row r="465" spans="1:2" x14ac:dyDescent="0.5">
      <c r="A465" t="s">
        <v>20</v>
      </c>
      <c r="B465">
        <v>1884</v>
      </c>
    </row>
    <row r="466" spans="1:2" x14ac:dyDescent="0.5">
      <c r="A466" t="s">
        <v>20</v>
      </c>
      <c r="B466">
        <v>1887</v>
      </c>
    </row>
    <row r="467" spans="1:2" x14ac:dyDescent="0.5">
      <c r="A467" t="s">
        <v>20</v>
      </c>
      <c r="B467">
        <v>1894</v>
      </c>
    </row>
    <row r="468" spans="1:2" x14ac:dyDescent="0.5">
      <c r="A468" t="s">
        <v>20</v>
      </c>
      <c r="B468">
        <v>1902</v>
      </c>
    </row>
    <row r="469" spans="1:2" x14ac:dyDescent="0.5">
      <c r="A469" t="s">
        <v>20</v>
      </c>
      <c r="B469">
        <v>1917</v>
      </c>
    </row>
    <row r="470" spans="1:2" x14ac:dyDescent="0.5">
      <c r="A470" t="s">
        <v>20</v>
      </c>
      <c r="B470">
        <v>1965</v>
      </c>
    </row>
    <row r="471" spans="1:2" x14ac:dyDescent="0.5">
      <c r="A471" t="s">
        <v>20</v>
      </c>
      <c r="B471">
        <v>1989</v>
      </c>
    </row>
    <row r="472" spans="1:2" x14ac:dyDescent="0.5">
      <c r="A472" t="s">
        <v>20</v>
      </c>
      <c r="B472">
        <v>1991</v>
      </c>
    </row>
    <row r="473" spans="1:2" x14ac:dyDescent="0.5">
      <c r="A473" t="s">
        <v>20</v>
      </c>
      <c r="B473">
        <v>2013</v>
      </c>
    </row>
    <row r="474" spans="1:2" x14ac:dyDescent="0.5">
      <c r="A474" t="s">
        <v>20</v>
      </c>
      <c r="B474">
        <v>2038</v>
      </c>
    </row>
    <row r="475" spans="1:2" x14ac:dyDescent="0.5">
      <c r="A475" t="s">
        <v>20</v>
      </c>
      <c r="B475">
        <v>2043</v>
      </c>
    </row>
    <row r="476" spans="1:2" x14ac:dyDescent="0.5">
      <c r="A476" t="s">
        <v>20</v>
      </c>
      <c r="B476">
        <v>2053</v>
      </c>
    </row>
    <row r="477" spans="1:2" x14ac:dyDescent="0.5">
      <c r="A477" t="s">
        <v>20</v>
      </c>
      <c r="B477">
        <v>2080</v>
      </c>
    </row>
    <row r="478" spans="1:2" x14ac:dyDescent="0.5">
      <c r="A478" t="s">
        <v>20</v>
      </c>
      <c r="B478">
        <v>2100</v>
      </c>
    </row>
    <row r="479" spans="1:2" x14ac:dyDescent="0.5">
      <c r="A479" t="s">
        <v>20</v>
      </c>
      <c r="B479">
        <v>2105</v>
      </c>
    </row>
    <row r="480" spans="1:2" x14ac:dyDescent="0.5">
      <c r="A480" t="s">
        <v>20</v>
      </c>
      <c r="B480">
        <v>2106</v>
      </c>
    </row>
    <row r="481" spans="1:2" x14ac:dyDescent="0.5">
      <c r="A481" t="s">
        <v>20</v>
      </c>
      <c r="B481">
        <v>2107</v>
      </c>
    </row>
    <row r="482" spans="1:2" x14ac:dyDescent="0.5">
      <c r="A482" t="s">
        <v>20</v>
      </c>
      <c r="B482">
        <v>2120</v>
      </c>
    </row>
    <row r="483" spans="1:2" x14ac:dyDescent="0.5">
      <c r="A483" t="s">
        <v>20</v>
      </c>
      <c r="B483">
        <v>2144</v>
      </c>
    </row>
    <row r="484" spans="1:2" x14ac:dyDescent="0.5">
      <c r="A484" t="s">
        <v>20</v>
      </c>
      <c r="B484">
        <v>2188</v>
      </c>
    </row>
    <row r="485" spans="1:2" x14ac:dyDescent="0.5">
      <c r="A485" t="s">
        <v>20</v>
      </c>
      <c r="B485">
        <v>2218</v>
      </c>
    </row>
    <row r="486" spans="1:2" x14ac:dyDescent="0.5">
      <c r="A486" t="s">
        <v>20</v>
      </c>
      <c r="B486">
        <v>2220</v>
      </c>
    </row>
    <row r="487" spans="1:2" x14ac:dyDescent="0.5">
      <c r="A487" t="s">
        <v>20</v>
      </c>
      <c r="B487">
        <v>2230</v>
      </c>
    </row>
    <row r="488" spans="1:2" x14ac:dyDescent="0.5">
      <c r="A488" t="s">
        <v>20</v>
      </c>
      <c r="B488">
        <v>2237</v>
      </c>
    </row>
    <row r="489" spans="1:2" x14ac:dyDescent="0.5">
      <c r="A489" t="s">
        <v>20</v>
      </c>
      <c r="B489">
        <v>2261</v>
      </c>
    </row>
    <row r="490" spans="1:2" x14ac:dyDescent="0.5">
      <c r="A490" t="s">
        <v>20</v>
      </c>
      <c r="B490">
        <v>2266</v>
      </c>
    </row>
    <row r="491" spans="1:2" x14ac:dyDescent="0.5">
      <c r="A491" t="s">
        <v>20</v>
      </c>
      <c r="B491">
        <v>2283</v>
      </c>
    </row>
    <row r="492" spans="1:2" x14ac:dyDescent="0.5">
      <c r="A492" t="s">
        <v>20</v>
      </c>
      <c r="B492">
        <v>2289</v>
      </c>
    </row>
    <row r="493" spans="1:2" x14ac:dyDescent="0.5">
      <c r="A493" t="s">
        <v>20</v>
      </c>
      <c r="B493">
        <v>2293</v>
      </c>
    </row>
    <row r="494" spans="1:2" x14ac:dyDescent="0.5">
      <c r="A494" t="s">
        <v>20</v>
      </c>
      <c r="B494">
        <v>2320</v>
      </c>
    </row>
    <row r="495" spans="1:2" x14ac:dyDescent="0.5">
      <c r="A495" t="s">
        <v>20</v>
      </c>
      <c r="B495">
        <v>2326</v>
      </c>
    </row>
    <row r="496" spans="1:2" x14ac:dyDescent="0.5">
      <c r="A496" t="s">
        <v>20</v>
      </c>
      <c r="B496">
        <v>2331</v>
      </c>
    </row>
    <row r="497" spans="1:2" x14ac:dyDescent="0.5">
      <c r="A497" t="s">
        <v>20</v>
      </c>
      <c r="B497">
        <v>2346</v>
      </c>
    </row>
    <row r="498" spans="1:2" x14ac:dyDescent="0.5">
      <c r="A498" t="s">
        <v>20</v>
      </c>
      <c r="B498">
        <v>2353</v>
      </c>
    </row>
    <row r="499" spans="1:2" x14ac:dyDescent="0.5">
      <c r="A499" t="s">
        <v>20</v>
      </c>
      <c r="B499">
        <v>2409</v>
      </c>
    </row>
    <row r="500" spans="1:2" x14ac:dyDescent="0.5">
      <c r="A500" t="s">
        <v>20</v>
      </c>
      <c r="B500">
        <v>2414</v>
      </c>
    </row>
    <row r="501" spans="1:2" x14ac:dyDescent="0.5">
      <c r="A501" t="s">
        <v>20</v>
      </c>
      <c r="B501">
        <v>2431</v>
      </c>
    </row>
    <row r="502" spans="1:2" x14ac:dyDescent="0.5">
      <c r="A502" t="s">
        <v>20</v>
      </c>
      <c r="B502">
        <v>2436</v>
      </c>
    </row>
    <row r="503" spans="1:2" x14ac:dyDescent="0.5">
      <c r="A503" t="s">
        <v>20</v>
      </c>
      <c r="B503">
        <v>2441</v>
      </c>
    </row>
    <row r="504" spans="1:2" x14ac:dyDescent="0.5">
      <c r="A504" t="s">
        <v>20</v>
      </c>
      <c r="B504">
        <v>2443</v>
      </c>
    </row>
    <row r="505" spans="1:2" x14ac:dyDescent="0.5">
      <c r="A505" t="s">
        <v>20</v>
      </c>
      <c r="B505">
        <v>2443</v>
      </c>
    </row>
    <row r="506" spans="1:2" x14ac:dyDescent="0.5">
      <c r="A506" t="s">
        <v>20</v>
      </c>
      <c r="B506">
        <v>2468</v>
      </c>
    </row>
    <row r="507" spans="1:2" x14ac:dyDescent="0.5">
      <c r="A507" t="s">
        <v>20</v>
      </c>
      <c r="B507">
        <v>2475</v>
      </c>
    </row>
    <row r="508" spans="1:2" x14ac:dyDescent="0.5">
      <c r="A508" t="s">
        <v>20</v>
      </c>
      <c r="B508">
        <v>2489</v>
      </c>
    </row>
    <row r="509" spans="1:2" x14ac:dyDescent="0.5">
      <c r="A509" t="s">
        <v>20</v>
      </c>
      <c r="B509">
        <v>2506</v>
      </c>
    </row>
    <row r="510" spans="1:2" x14ac:dyDescent="0.5">
      <c r="A510" t="s">
        <v>20</v>
      </c>
      <c r="B510">
        <v>2526</v>
      </c>
    </row>
    <row r="511" spans="1:2" x14ac:dyDescent="0.5">
      <c r="A511" t="s">
        <v>20</v>
      </c>
      <c r="B511">
        <v>2528</v>
      </c>
    </row>
    <row r="512" spans="1:2" x14ac:dyDescent="0.5">
      <c r="A512" t="s">
        <v>20</v>
      </c>
      <c r="B512">
        <v>2551</v>
      </c>
    </row>
    <row r="513" spans="1:2" x14ac:dyDescent="0.5">
      <c r="A513" t="s">
        <v>20</v>
      </c>
      <c r="B513">
        <v>2662</v>
      </c>
    </row>
    <row r="514" spans="1:2" x14ac:dyDescent="0.5">
      <c r="A514" t="s">
        <v>20</v>
      </c>
      <c r="B514">
        <v>2673</v>
      </c>
    </row>
    <row r="515" spans="1:2" x14ac:dyDescent="0.5">
      <c r="A515" t="s">
        <v>20</v>
      </c>
      <c r="B515">
        <v>2693</v>
      </c>
    </row>
    <row r="516" spans="1:2" x14ac:dyDescent="0.5">
      <c r="A516" t="s">
        <v>20</v>
      </c>
      <c r="B516">
        <v>2725</v>
      </c>
    </row>
    <row r="517" spans="1:2" x14ac:dyDescent="0.5">
      <c r="A517" t="s">
        <v>20</v>
      </c>
      <c r="B517">
        <v>2739</v>
      </c>
    </row>
    <row r="518" spans="1:2" x14ac:dyDescent="0.5">
      <c r="A518" t="s">
        <v>20</v>
      </c>
      <c r="B518">
        <v>2756</v>
      </c>
    </row>
    <row r="519" spans="1:2" x14ac:dyDescent="0.5">
      <c r="A519" t="s">
        <v>20</v>
      </c>
      <c r="B519">
        <v>2768</v>
      </c>
    </row>
    <row r="520" spans="1:2" x14ac:dyDescent="0.5">
      <c r="A520" t="s">
        <v>20</v>
      </c>
      <c r="B520">
        <v>2805</v>
      </c>
    </row>
    <row r="521" spans="1:2" x14ac:dyDescent="0.5">
      <c r="A521" t="s">
        <v>20</v>
      </c>
      <c r="B521">
        <v>2857</v>
      </c>
    </row>
    <row r="522" spans="1:2" x14ac:dyDescent="0.5">
      <c r="A522" t="s">
        <v>20</v>
      </c>
      <c r="B522">
        <v>2875</v>
      </c>
    </row>
    <row r="523" spans="1:2" x14ac:dyDescent="0.5">
      <c r="A523" t="s">
        <v>20</v>
      </c>
      <c r="B523">
        <v>2893</v>
      </c>
    </row>
    <row r="524" spans="1:2" x14ac:dyDescent="0.5">
      <c r="A524" t="s">
        <v>20</v>
      </c>
      <c r="B524">
        <v>2985</v>
      </c>
    </row>
    <row r="525" spans="1:2" x14ac:dyDescent="0.5">
      <c r="A525" t="s">
        <v>20</v>
      </c>
      <c r="B525">
        <v>3016</v>
      </c>
    </row>
    <row r="526" spans="1:2" x14ac:dyDescent="0.5">
      <c r="A526" t="s">
        <v>20</v>
      </c>
      <c r="B526">
        <v>3036</v>
      </c>
    </row>
    <row r="527" spans="1:2" x14ac:dyDescent="0.5">
      <c r="A527" t="s">
        <v>20</v>
      </c>
      <c r="B527">
        <v>3059</v>
      </c>
    </row>
    <row r="528" spans="1:2" x14ac:dyDescent="0.5">
      <c r="A528" t="s">
        <v>20</v>
      </c>
      <c r="B528">
        <v>3063</v>
      </c>
    </row>
    <row r="529" spans="1:2" x14ac:dyDescent="0.5">
      <c r="A529" t="s">
        <v>20</v>
      </c>
      <c r="B529">
        <v>3116</v>
      </c>
    </row>
    <row r="530" spans="1:2" x14ac:dyDescent="0.5">
      <c r="A530" t="s">
        <v>20</v>
      </c>
      <c r="B530">
        <v>3131</v>
      </c>
    </row>
    <row r="531" spans="1:2" x14ac:dyDescent="0.5">
      <c r="A531" t="s">
        <v>20</v>
      </c>
      <c r="B531">
        <v>3177</v>
      </c>
    </row>
    <row r="532" spans="1:2" x14ac:dyDescent="0.5">
      <c r="A532" t="s">
        <v>20</v>
      </c>
      <c r="B532">
        <v>3205</v>
      </c>
    </row>
    <row r="533" spans="1:2" x14ac:dyDescent="0.5">
      <c r="A533" t="s">
        <v>20</v>
      </c>
      <c r="B533">
        <v>3272</v>
      </c>
    </row>
    <row r="534" spans="1:2" x14ac:dyDescent="0.5">
      <c r="A534" t="s">
        <v>20</v>
      </c>
      <c r="B534">
        <v>3308</v>
      </c>
    </row>
    <row r="535" spans="1:2" x14ac:dyDescent="0.5">
      <c r="A535" t="s">
        <v>20</v>
      </c>
      <c r="B535">
        <v>3318</v>
      </c>
    </row>
    <row r="536" spans="1:2" x14ac:dyDescent="0.5">
      <c r="A536" t="s">
        <v>20</v>
      </c>
      <c r="B536">
        <v>3376</v>
      </c>
    </row>
    <row r="537" spans="1:2" x14ac:dyDescent="0.5">
      <c r="A537" t="s">
        <v>20</v>
      </c>
      <c r="B537">
        <v>3388</v>
      </c>
    </row>
    <row r="538" spans="1:2" x14ac:dyDescent="0.5">
      <c r="A538" t="s">
        <v>20</v>
      </c>
      <c r="B538">
        <v>3533</v>
      </c>
    </row>
    <row r="539" spans="1:2" x14ac:dyDescent="0.5">
      <c r="A539" t="s">
        <v>20</v>
      </c>
      <c r="B539">
        <v>3537</v>
      </c>
    </row>
    <row r="540" spans="1:2" x14ac:dyDescent="0.5">
      <c r="A540" t="s">
        <v>20</v>
      </c>
      <c r="B540">
        <v>3594</v>
      </c>
    </row>
    <row r="541" spans="1:2" x14ac:dyDescent="0.5">
      <c r="A541" t="s">
        <v>20</v>
      </c>
      <c r="B541">
        <v>3596</v>
      </c>
    </row>
    <row r="542" spans="1:2" x14ac:dyDescent="0.5">
      <c r="A542" t="s">
        <v>20</v>
      </c>
      <c r="B542">
        <v>3657</v>
      </c>
    </row>
    <row r="543" spans="1:2" x14ac:dyDescent="0.5">
      <c r="A543" t="s">
        <v>20</v>
      </c>
      <c r="B543">
        <v>3727</v>
      </c>
    </row>
    <row r="544" spans="1:2" x14ac:dyDescent="0.5">
      <c r="A544" t="s">
        <v>20</v>
      </c>
      <c r="B544">
        <v>3742</v>
      </c>
    </row>
    <row r="545" spans="1:2" x14ac:dyDescent="0.5">
      <c r="A545" t="s">
        <v>20</v>
      </c>
      <c r="B545">
        <v>3777</v>
      </c>
    </row>
    <row r="546" spans="1:2" x14ac:dyDescent="0.5">
      <c r="A546" t="s">
        <v>20</v>
      </c>
      <c r="B546">
        <v>3934</v>
      </c>
    </row>
    <row r="547" spans="1:2" x14ac:dyDescent="0.5">
      <c r="A547" t="s">
        <v>20</v>
      </c>
      <c r="B547">
        <v>4006</v>
      </c>
    </row>
    <row r="548" spans="1:2" x14ac:dyDescent="0.5">
      <c r="A548" t="s">
        <v>20</v>
      </c>
      <c r="B548">
        <v>4065</v>
      </c>
    </row>
    <row r="549" spans="1:2" x14ac:dyDescent="0.5">
      <c r="A549" t="s">
        <v>20</v>
      </c>
      <c r="B549">
        <v>4233</v>
      </c>
    </row>
    <row r="550" spans="1:2" x14ac:dyDescent="0.5">
      <c r="A550" t="s">
        <v>20</v>
      </c>
      <c r="B550">
        <v>4289</v>
      </c>
    </row>
    <row r="551" spans="1:2" x14ac:dyDescent="0.5">
      <c r="A551" t="s">
        <v>20</v>
      </c>
      <c r="B551">
        <v>4358</v>
      </c>
    </row>
    <row r="552" spans="1:2" x14ac:dyDescent="0.5">
      <c r="A552" t="s">
        <v>20</v>
      </c>
      <c r="B552">
        <v>4498</v>
      </c>
    </row>
    <row r="553" spans="1:2" x14ac:dyDescent="0.5">
      <c r="A553" t="s">
        <v>20</v>
      </c>
      <c r="B553">
        <v>4799</v>
      </c>
    </row>
    <row r="554" spans="1:2" x14ac:dyDescent="0.5">
      <c r="A554" t="s">
        <v>20</v>
      </c>
      <c r="B554">
        <v>5139</v>
      </c>
    </row>
    <row r="555" spans="1:2" x14ac:dyDescent="0.5">
      <c r="A555" t="s">
        <v>20</v>
      </c>
      <c r="B555">
        <v>5168</v>
      </c>
    </row>
    <row r="556" spans="1:2" x14ac:dyDescent="0.5">
      <c r="A556" t="s">
        <v>20</v>
      </c>
      <c r="B556">
        <v>5180</v>
      </c>
    </row>
    <row r="557" spans="1:2" x14ac:dyDescent="0.5">
      <c r="A557" t="s">
        <v>20</v>
      </c>
      <c r="B557">
        <v>5203</v>
      </c>
    </row>
    <row r="558" spans="1:2" x14ac:dyDescent="0.5">
      <c r="A558" t="s">
        <v>20</v>
      </c>
      <c r="B558">
        <v>5419</v>
      </c>
    </row>
    <row r="559" spans="1:2" x14ac:dyDescent="0.5">
      <c r="A559" t="s">
        <v>20</v>
      </c>
      <c r="B559">
        <v>5512</v>
      </c>
    </row>
    <row r="560" spans="1:2" x14ac:dyDescent="0.5">
      <c r="A560" t="s">
        <v>20</v>
      </c>
      <c r="B560">
        <v>5880</v>
      </c>
    </row>
    <row r="561" spans="1:2" x14ac:dyDescent="0.5">
      <c r="A561" t="s">
        <v>20</v>
      </c>
      <c r="B561">
        <v>5966</v>
      </c>
    </row>
    <row r="562" spans="1:2" x14ac:dyDescent="0.5">
      <c r="A562" t="s">
        <v>20</v>
      </c>
      <c r="B562">
        <v>6212</v>
      </c>
    </row>
    <row r="563" spans="1:2" x14ac:dyDescent="0.5">
      <c r="A563" t="s">
        <v>20</v>
      </c>
      <c r="B563">
        <v>6286</v>
      </c>
    </row>
    <row r="564" spans="1:2" x14ac:dyDescent="0.5">
      <c r="A564" t="s">
        <v>20</v>
      </c>
      <c r="B564">
        <v>6406</v>
      </c>
    </row>
    <row r="565" spans="1:2" x14ac:dyDescent="0.5">
      <c r="A565" t="s">
        <v>20</v>
      </c>
      <c r="B565">
        <v>6465</v>
      </c>
    </row>
    <row r="566" spans="1:2" x14ac:dyDescent="0.5">
      <c r="A566" t="s">
        <v>20</v>
      </c>
      <c r="B566">
        <v>7295</v>
      </c>
    </row>
  </sheetData>
  <sortState xmlns:xlrd2="http://schemas.microsoft.com/office/spreadsheetml/2017/richdata2" ref="D2:E365">
    <sortCondition ref="E2:E365"/>
  </sortState>
  <conditionalFormatting sqref="A1:A566">
    <cfRule type="containsText" dxfId="15" priority="16" operator="containsText" text="live">
      <formula>NOT(ISERROR(SEARCH("live",A1)))</formula>
    </cfRule>
    <cfRule type="containsText" dxfId="14" priority="17" stopIfTrue="1" operator="containsText" text="failed">
      <formula>NOT(ISERROR(SEARCH("failed",A1)))</formula>
    </cfRule>
    <cfRule type="containsText" dxfId="13" priority="18" stopIfTrue="1" operator="containsText" text="canceled">
      <formula>NOT(ISERROR(SEARCH("canceled",A1)))</formula>
    </cfRule>
    <cfRule type="containsText" dxfId="12" priority="19" stopIfTrue="1" operator="containsText" text="successful">
      <formula>NOT(ISERROR(SEARCH("successful",A1)))</formula>
    </cfRule>
    <cfRule type="containsText" priority="20" stopIfTrue="1" operator="containsText" text="failed">
      <formula>NOT(ISERROR(SEARCH("failed",A1)))</formula>
    </cfRule>
  </conditionalFormatting>
  <conditionalFormatting sqref="D1:D365">
    <cfRule type="containsText" dxfId="11" priority="11" operator="containsText" text="live">
      <formula>NOT(ISERROR(SEARCH("live",D1)))</formula>
    </cfRule>
    <cfRule type="containsText" dxfId="10" priority="12" stopIfTrue="1" operator="containsText" text="failed">
      <formula>NOT(ISERROR(SEARCH("failed",D1)))</formula>
    </cfRule>
    <cfRule type="containsText" dxfId="9" priority="13" stopIfTrue="1" operator="containsText" text="canceled">
      <formula>NOT(ISERROR(SEARCH("canceled",D1)))</formula>
    </cfRule>
    <cfRule type="containsText" dxfId="8" priority="14" stopIfTrue="1" operator="containsText" text="successful">
      <formula>NOT(ISERROR(SEARCH("successful",D1)))</formula>
    </cfRule>
    <cfRule type="containsText" priority="15" stopIfTrue="1" operator="containsText" text="failed">
      <formula>NOT(ISERROR(SEARCH("failed",D1)))</formula>
    </cfRule>
  </conditionalFormatting>
  <conditionalFormatting sqref="J7">
    <cfRule type="containsText" dxfId="7" priority="6" operator="containsText" text="live">
      <formula>NOT(ISERROR(SEARCH("live",J7)))</formula>
    </cfRule>
    <cfRule type="containsText" dxfId="6" priority="7" stopIfTrue="1" operator="containsText" text="failed">
      <formula>NOT(ISERROR(SEARCH("failed",J7)))</formula>
    </cfRule>
    <cfRule type="containsText" dxfId="5" priority="8" stopIfTrue="1" operator="containsText" text="canceled">
      <formula>NOT(ISERROR(SEARCH("canceled",J7)))</formula>
    </cfRule>
    <cfRule type="containsText" dxfId="4" priority="9" stopIfTrue="1" operator="containsText" text="successful">
      <formula>NOT(ISERROR(SEARCH("successful",J7)))</formula>
    </cfRule>
    <cfRule type="containsText" priority="10" stopIfTrue="1" operator="containsText" text="failed">
      <formula>NOT(ISERROR(SEARCH("failed",J7)))</formula>
    </cfRule>
  </conditionalFormatting>
  <conditionalFormatting sqref="M7">
    <cfRule type="containsText" dxfId="3" priority="1" operator="containsText" text="live">
      <formula>NOT(ISERROR(SEARCH("live",M7)))</formula>
    </cfRule>
    <cfRule type="containsText" dxfId="2" priority="2" stopIfTrue="1" operator="containsText" text="failed">
      <formula>NOT(ISERROR(SEARCH("failed",M7)))</formula>
    </cfRule>
    <cfRule type="containsText" dxfId="1" priority="3" stopIfTrue="1" operator="containsText" text="canceled">
      <formula>NOT(ISERROR(SEARCH("canceled",M7)))</formula>
    </cfRule>
    <cfRule type="containsText" dxfId="0" priority="4" stopIfTrue="1" operator="containsText" text="successful">
      <formula>NOT(ISERROR(SEARCH("successful",M7)))</formula>
    </cfRule>
    <cfRule type="containsText" priority="5" stopIfTrue="1" operator="containsText" text="failed">
      <formula>NOT(ISERROR(SEARCH("failed",M7)))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zoomScale="74" zoomScaleNormal="74" workbookViewId="0">
      <selection activeCell="F1" sqref="F1:G100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5" customWidth="1"/>
    <col min="10" max="11" width="11.1875" bestFit="1" customWidth="1"/>
    <col min="14" max="14" width="28" bestFit="1" customWidth="1"/>
    <col min="15" max="15" width="14.0625" customWidth="1"/>
    <col min="16" max="16" width="16.75" customWidth="1"/>
    <col min="17" max="17" width="15.8125" customWidth="1"/>
    <col min="18" max="18" width="16.9375" customWidth="1"/>
    <col min="19" max="19" width="23.625" style="7" customWidth="1"/>
    <col min="20" max="20" width="22.1875" style="7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8" t="s">
        <v>2071</v>
      </c>
      <c r="T1" s="8" t="s">
        <v>2072</v>
      </c>
      <c r="U1" s="1" t="s">
        <v>2073</v>
      </c>
    </row>
    <row r="2" spans="1:2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ROUND(E2/D2*100,0)</f>
        <v>0</v>
      </c>
      <c r="P2" s="4">
        <v>0</v>
      </c>
      <c r="Q2" t="str">
        <f>LEFT(N2,SEARCH("/",N2)-1)</f>
        <v>food</v>
      </c>
      <c r="R2" t="str">
        <f>RIGHT(N2,LEN(N2)-SEARCH("/",N2))</f>
        <v>food trucks</v>
      </c>
      <c r="S2" s="7">
        <f>(((J2/60)/60)/24)+DATE(1970,1,1)</f>
        <v>42336.25</v>
      </c>
      <c r="T2" s="7">
        <f>(((K2/60)/60)/24)+DATE(1970,1,1)</f>
        <v>42353.25</v>
      </c>
      <c r="U2">
        <f>YEAR(S2)</f>
        <v>2015</v>
      </c>
    </row>
    <row r="3" spans="1:21" hidden="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ROUND(E3/D3*100,0)</f>
        <v>1040</v>
      </c>
      <c r="P3" s="4">
        <f>E3/G3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7">
        <f t="shared" ref="S3:S66" si="3">(((J3/60)/60)/24)+DATE(1970,1,1)</f>
        <v>41870.208333333336</v>
      </c>
      <c r="T3" s="7">
        <f t="shared" ref="T3:T66" si="4">(((K3/60)/60)/24)+DATE(1970,1,1)</f>
        <v>41872.208333333336</v>
      </c>
      <c r="U3">
        <f t="shared" ref="U3:U66" si="5">YEAR(S3)</f>
        <v>2014</v>
      </c>
    </row>
    <row r="4" spans="1:21" ht="31.5" hidden="1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 s="4">
        <f t="shared" ref="P4:P67" si="6">E4/G4</f>
        <v>100.01614035087719</v>
      </c>
      <c r="Q4" t="str">
        <f t="shared" si="1"/>
        <v>technology</v>
      </c>
      <c r="R4" t="str">
        <f t="shared" si="2"/>
        <v>web</v>
      </c>
      <c r="S4" s="7">
        <f t="shared" si="3"/>
        <v>41595.25</v>
      </c>
      <c r="T4" s="7">
        <f t="shared" si="4"/>
        <v>41597.25</v>
      </c>
      <c r="U4">
        <f t="shared" si="5"/>
        <v>2013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 s="4">
        <f t="shared" si="6"/>
        <v>103.20833333333333</v>
      </c>
      <c r="Q5" t="str">
        <f t="shared" si="1"/>
        <v>music</v>
      </c>
      <c r="R5" t="str">
        <f t="shared" si="2"/>
        <v>rock</v>
      </c>
      <c r="S5" s="7">
        <f t="shared" si="3"/>
        <v>43688.208333333328</v>
      </c>
      <c r="T5" s="7">
        <f t="shared" si="4"/>
        <v>43728.208333333328</v>
      </c>
      <c r="U5">
        <f t="shared" si="5"/>
        <v>2019</v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 s="4">
        <f t="shared" si="6"/>
        <v>99.339622641509436</v>
      </c>
      <c r="Q6" t="str">
        <f t="shared" si="1"/>
        <v>theater</v>
      </c>
      <c r="R6" t="str">
        <f t="shared" si="2"/>
        <v>plays</v>
      </c>
      <c r="S6" s="7">
        <f t="shared" si="3"/>
        <v>43485.25</v>
      </c>
      <c r="T6" s="7">
        <f t="shared" si="4"/>
        <v>43489.25</v>
      </c>
      <c r="U6">
        <f t="shared" si="5"/>
        <v>2019</v>
      </c>
    </row>
    <row r="7" spans="1:21" hidden="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 s="4">
        <f t="shared" si="6"/>
        <v>75.833333333333329</v>
      </c>
      <c r="Q7" t="str">
        <f t="shared" si="1"/>
        <v>theater</v>
      </c>
      <c r="R7" t="str">
        <f t="shared" si="2"/>
        <v>plays</v>
      </c>
      <c r="S7" s="7">
        <f t="shared" si="3"/>
        <v>41149.208333333336</v>
      </c>
      <c r="T7" s="7">
        <f t="shared" si="4"/>
        <v>41160.208333333336</v>
      </c>
      <c r="U7">
        <f t="shared" si="5"/>
        <v>2012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 s="4">
        <f t="shared" si="6"/>
        <v>60.555555555555557</v>
      </c>
      <c r="Q8" t="str">
        <f t="shared" si="1"/>
        <v>film &amp; video</v>
      </c>
      <c r="R8" t="str">
        <f t="shared" si="2"/>
        <v>documentary</v>
      </c>
      <c r="S8" s="7">
        <f t="shared" si="3"/>
        <v>42991.208333333328</v>
      </c>
      <c r="T8" s="7">
        <f t="shared" si="4"/>
        <v>42992.208333333328</v>
      </c>
      <c r="U8">
        <f t="shared" si="5"/>
        <v>2017</v>
      </c>
    </row>
    <row r="9" spans="1:21" hidden="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 s="4">
        <f t="shared" si="6"/>
        <v>64.93832599118943</v>
      </c>
      <c r="Q9" t="str">
        <f t="shared" si="1"/>
        <v>theater</v>
      </c>
      <c r="R9" t="str">
        <f t="shared" si="2"/>
        <v>plays</v>
      </c>
      <c r="S9" s="7">
        <f t="shared" si="3"/>
        <v>42229.208333333328</v>
      </c>
      <c r="T9" s="7">
        <f t="shared" si="4"/>
        <v>42231.208333333328</v>
      </c>
      <c r="U9">
        <f t="shared" si="5"/>
        <v>2015</v>
      </c>
    </row>
    <row r="10" spans="1:21" hidden="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 s="4">
        <f t="shared" si="6"/>
        <v>30.997175141242938</v>
      </c>
      <c r="Q10" t="str">
        <f t="shared" si="1"/>
        <v>theater</v>
      </c>
      <c r="R10" t="str">
        <f t="shared" si="2"/>
        <v>plays</v>
      </c>
      <c r="S10" s="7">
        <f t="shared" si="3"/>
        <v>40399.208333333336</v>
      </c>
      <c r="T10" s="7">
        <f t="shared" si="4"/>
        <v>40401.208333333336</v>
      </c>
      <c r="U10">
        <f t="shared" si="5"/>
        <v>2010</v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 s="4">
        <f t="shared" si="6"/>
        <v>72.909090909090907</v>
      </c>
      <c r="Q11" t="str">
        <f t="shared" si="1"/>
        <v>music</v>
      </c>
      <c r="R11" t="str">
        <f t="shared" si="2"/>
        <v>electric music</v>
      </c>
      <c r="S11" s="7">
        <f t="shared" si="3"/>
        <v>41536.208333333336</v>
      </c>
      <c r="T11" s="7">
        <f t="shared" si="4"/>
        <v>41585.25</v>
      </c>
      <c r="U11">
        <f t="shared" si="5"/>
        <v>2013</v>
      </c>
    </row>
    <row r="12" spans="1:21" hidden="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 s="4">
        <f t="shared" si="6"/>
        <v>62.9</v>
      </c>
      <c r="Q12" t="str">
        <f t="shared" si="1"/>
        <v>film &amp; video</v>
      </c>
      <c r="R12" t="str">
        <f t="shared" si="2"/>
        <v>drama</v>
      </c>
      <c r="S12" s="7">
        <f t="shared" si="3"/>
        <v>40404.208333333336</v>
      </c>
      <c r="T12" s="7">
        <f t="shared" si="4"/>
        <v>40452.208333333336</v>
      </c>
      <c r="U12">
        <f t="shared" si="5"/>
        <v>2010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 s="4">
        <f t="shared" si="6"/>
        <v>112.22222222222223</v>
      </c>
      <c r="Q13" t="str">
        <f t="shared" si="1"/>
        <v>theater</v>
      </c>
      <c r="R13" t="str">
        <f t="shared" si="2"/>
        <v>plays</v>
      </c>
      <c r="S13" s="7">
        <f t="shared" si="3"/>
        <v>40442.208333333336</v>
      </c>
      <c r="T13" s="7">
        <f t="shared" si="4"/>
        <v>40448.208333333336</v>
      </c>
      <c r="U13">
        <f t="shared" si="5"/>
        <v>2010</v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 s="4">
        <f t="shared" si="6"/>
        <v>102.34545454545454</v>
      </c>
      <c r="Q14" t="str">
        <f t="shared" si="1"/>
        <v>film &amp; video</v>
      </c>
      <c r="R14" t="str">
        <f t="shared" si="2"/>
        <v>drama</v>
      </c>
      <c r="S14" s="7">
        <f t="shared" si="3"/>
        <v>43760.208333333328</v>
      </c>
      <c r="T14" s="7">
        <f t="shared" si="4"/>
        <v>43768.208333333328</v>
      </c>
      <c r="U14">
        <f t="shared" si="5"/>
        <v>2019</v>
      </c>
    </row>
    <row r="15" spans="1:21" ht="31.5" hidden="1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 s="4">
        <f t="shared" si="6"/>
        <v>105.05102040816327</v>
      </c>
      <c r="Q15" t="str">
        <f t="shared" si="1"/>
        <v>music</v>
      </c>
      <c r="R15" t="str">
        <f t="shared" si="2"/>
        <v>indie rock</v>
      </c>
      <c r="S15" s="7">
        <f t="shared" si="3"/>
        <v>42532.208333333328</v>
      </c>
      <c r="T15" s="7">
        <f t="shared" si="4"/>
        <v>42544.208333333328</v>
      </c>
      <c r="U15">
        <f t="shared" si="5"/>
        <v>2016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 s="4">
        <f t="shared" si="6"/>
        <v>94.144999999999996</v>
      </c>
      <c r="Q16" t="str">
        <f t="shared" si="1"/>
        <v>music</v>
      </c>
      <c r="R16" t="str">
        <f t="shared" si="2"/>
        <v>indie rock</v>
      </c>
      <c r="S16" s="7">
        <f t="shared" si="3"/>
        <v>40974.25</v>
      </c>
      <c r="T16" s="7">
        <f t="shared" si="4"/>
        <v>41001.208333333336</v>
      </c>
      <c r="U16">
        <f t="shared" si="5"/>
        <v>2012</v>
      </c>
    </row>
    <row r="17" spans="1:21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 s="4">
        <f t="shared" si="6"/>
        <v>84.986725663716811</v>
      </c>
      <c r="Q17" t="str">
        <f t="shared" si="1"/>
        <v>technology</v>
      </c>
      <c r="R17" t="str">
        <f t="shared" si="2"/>
        <v>wearables</v>
      </c>
      <c r="S17" s="7">
        <f t="shared" si="3"/>
        <v>43809.25</v>
      </c>
      <c r="T17" s="7">
        <f t="shared" si="4"/>
        <v>43813.25</v>
      </c>
      <c r="U17">
        <f t="shared" si="5"/>
        <v>2019</v>
      </c>
    </row>
    <row r="18" spans="1:21" hidden="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 s="4">
        <f t="shared" si="6"/>
        <v>110.41</v>
      </c>
      <c r="Q18" t="str">
        <f t="shared" si="1"/>
        <v>publishing</v>
      </c>
      <c r="R18" t="str">
        <f t="shared" si="2"/>
        <v>nonfiction</v>
      </c>
      <c r="S18" s="7">
        <f t="shared" si="3"/>
        <v>41661.25</v>
      </c>
      <c r="T18" s="7">
        <f t="shared" si="4"/>
        <v>41683.25</v>
      </c>
      <c r="U18">
        <f t="shared" si="5"/>
        <v>2014</v>
      </c>
    </row>
    <row r="19" spans="1:21" hidden="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 s="4">
        <f t="shared" si="6"/>
        <v>107.96236989591674</v>
      </c>
      <c r="Q19" t="str">
        <f t="shared" si="1"/>
        <v>film &amp; video</v>
      </c>
      <c r="R19" t="str">
        <f t="shared" si="2"/>
        <v>animation</v>
      </c>
      <c r="S19" s="7">
        <f t="shared" si="3"/>
        <v>40555.25</v>
      </c>
      <c r="T19" s="7">
        <f t="shared" si="4"/>
        <v>40556.25</v>
      </c>
      <c r="U19">
        <f t="shared" si="5"/>
        <v>2011</v>
      </c>
    </row>
    <row r="20" spans="1:21" hidden="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 s="4">
        <f t="shared" si="6"/>
        <v>45.103703703703701</v>
      </c>
      <c r="Q20" t="str">
        <f t="shared" si="1"/>
        <v>theater</v>
      </c>
      <c r="R20" t="str">
        <f t="shared" si="2"/>
        <v>plays</v>
      </c>
      <c r="S20" s="7">
        <f t="shared" si="3"/>
        <v>43351.208333333328</v>
      </c>
      <c r="T20" s="7">
        <f t="shared" si="4"/>
        <v>43359.208333333328</v>
      </c>
      <c r="U20">
        <f t="shared" si="5"/>
        <v>2018</v>
      </c>
    </row>
    <row r="21" spans="1:21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 s="4">
        <f t="shared" si="6"/>
        <v>45.001483679525222</v>
      </c>
      <c r="Q21" t="str">
        <f t="shared" si="1"/>
        <v>theater</v>
      </c>
      <c r="R21" t="str">
        <f t="shared" si="2"/>
        <v>plays</v>
      </c>
      <c r="S21" s="7">
        <f t="shared" si="3"/>
        <v>43528.25</v>
      </c>
      <c r="T21" s="7">
        <f t="shared" si="4"/>
        <v>43549.208333333328</v>
      </c>
      <c r="U21">
        <f t="shared" si="5"/>
        <v>2019</v>
      </c>
    </row>
    <row r="22" spans="1:21" hidden="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 s="4">
        <f t="shared" si="6"/>
        <v>105.97134670487107</v>
      </c>
      <c r="Q22" t="str">
        <f t="shared" si="1"/>
        <v>film &amp; video</v>
      </c>
      <c r="R22" t="str">
        <f t="shared" si="2"/>
        <v>drama</v>
      </c>
      <c r="S22" s="7">
        <f t="shared" si="3"/>
        <v>41848.208333333336</v>
      </c>
      <c r="T22" s="7">
        <f t="shared" si="4"/>
        <v>41848.208333333336</v>
      </c>
      <c r="U22">
        <f t="shared" si="5"/>
        <v>2014</v>
      </c>
    </row>
    <row r="23" spans="1:21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 s="4">
        <f t="shared" si="6"/>
        <v>69.055555555555557</v>
      </c>
      <c r="Q23" t="str">
        <f t="shared" si="1"/>
        <v>theater</v>
      </c>
      <c r="R23" t="str">
        <f t="shared" si="2"/>
        <v>plays</v>
      </c>
      <c r="S23" s="7">
        <f t="shared" si="3"/>
        <v>40770.208333333336</v>
      </c>
      <c r="T23" s="7">
        <f t="shared" si="4"/>
        <v>40804.208333333336</v>
      </c>
      <c r="U23">
        <f t="shared" si="5"/>
        <v>2011</v>
      </c>
    </row>
    <row r="24" spans="1:21" hidden="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 s="4">
        <f t="shared" si="6"/>
        <v>85.044943820224717</v>
      </c>
      <c r="Q24" t="str">
        <f t="shared" si="1"/>
        <v>theater</v>
      </c>
      <c r="R24" t="str">
        <f t="shared" si="2"/>
        <v>plays</v>
      </c>
      <c r="S24" s="7">
        <f t="shared" si="3"/>
        <v>43193.208333333328</v>
      </c>
      <c r="T24" s="7">
        <f t="shared" si="4"/>
        <v>43208.208333333328</v>
      </c>
      <c r="U24">
        <f t="shared" si="5"/>
        <v>2018</v>
      </c>
    </row>
    <row r="25" spans="1:21" hidden="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 s="4">
        <f t="shared" si="6"/>
        <v>105.22535211267606</v>
      </c>
      <c r="Q25" t="str">
        <f t="shared" si="1"/>
        <v>film &amp; video</v>
      </c>
      <c r="R25" t="str">
        <f t="shared" si="2"/>
        <v>documentary</v>
      </c>
      <c r="S25" s="7">
        <f t="shared" si="3"/>
        <v>43510.25</v>
      </c>
      <c r="T25" s="7">
        <f t="shared" si="4"/>
        <v>43563.208333333328</v>
      </c>
      <c r="U25">
        <f t="shared" si="5"/>
        <v>2019</v>
      </c>
    </row>
    <row r="26" spans="1:21" hidden="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 s="4">
        <f t="shared" si="6"/>
        <v>39.003741114852225</v>
      </c>
      <c r="Q26" t="str">
        <f t="shared" si="1"/>
        <v>technology</v>
      </c>
      <c r="R26" t="str">
        <f t="shared" si="2"/>
        <v>wearables</v>
      </c>
      <c r="S26" s="7">
        <f t="shared" si="3"/>
        <v>41811.208333333336</v>
      </c>
      <c r="T26" s="7">
        <f t="shared" si="4"/>
        <v>41813.208333333336</v>
      </c>
      <c r="U26">
        <f t="shared" si="5"/>
        <v>2014</v>
      </c>
    </row>
    <row r="27" spans="1:21" hidden="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 s="4">
        <f t="shared" si="6"/>
        <v>73.030674846625772</v>
      </c>
      <c r="Q27" t="str">
        <f t="shared" si="1"/>
        <v>games</v>
      </c>
      <c r="R27" t="str">
        <f t="shared" si="2"/>
        <v>video games</v>
      </c>
      <c r="S27" s="7">
        <f t="shared" si="3"/>
        <v>40681.208333333336</v>
      </c>
      <c r="T27" s="7">
        <f t="shared" si="4"/>
        <v>40701.208333333336</v>
      </c>
      <c r="U27">
        <f t="shared" si="5"/>
        <v>2011</v>
      </c>
    </row>
    <row r="28" spans="1:21" hidden="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 s="4">
        <f t="shared" si="6"/>
        <v>35.009459459459457</v>
      </c>
      <c r="Q28" t="str">
        <f t="shared" si="1"/>
        <v>theater</v>
      </c>
      <c r="R28" t="str">
        <f t="shared" si="2"/>
        <v>plays</v>
      </c>
      <c r="S28" s="7">
        <f t="shared" si="3"/>
        <v>43312.208333333328</v>
      </c>
      <c r="T28" s="7">
        <f t="shared" si="4"/>
        <v>43339.208333333328</v>
      </c>
      <c r="U28">
        <f t="shared" si="5"/>
        <v>2018</v>
      </c>
    </row>
    <row r="29" spans="1:21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 s="4">
        <f t="shared" si="6"/>
        <v>106.6</v>
      </c>
      <c r="Q29" t="str">
        <f t="shared" si="1"/>
        <v>music</v>
      </c>
      <c r="R29" t="str">
        <f t="shared" si="2"/>
        <v>rock</v>
      </c>
      <c r="S29" s="7">
        <f t="shared" si="3"/>
        <v>42280.208333333328</v>
      </c>
      <c r="T29" s="7">
        <f t="shared" si="4"/>
        <v>42288.208333333328</v>
      </c>
      <c r="U29">
        <f t="shared" si="5"/>
        <v>2015</v>
      </c>
    </row>
    <row r="30" spans="1:21" hidden="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 s="4">
        <f t="shared" si="6"/>
        <v>61.997747747747745</v>
      </c>
      <c r="Q30" t="str">
        <f t="shared" si="1"/>
        <v>theater</v>
      </c>
      <c r="R30" t="str">
        <f t="shared" si="2"/>
        <v>plays</v>
      </c>
      <c r="S30" s="7">
        <f t="shared" si="3"/>
        <v>40218.25</v>
      </c>
      <c r="T30" s="7">
        <f t="shared" si="4"/>
        <v>40241.25</v>
      </c>
      <c r="U30">
        <f t="shared" si="5"/>
        <v>2010</v>
      </c>
    </row>
    <row r="31" spans="1:21" hidden="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 s="4">
        <f t="shared" si="6"/>
        <v>94.000622665006233</v>
      </c>
      <c r="Q31" t="str">
        <f t="shared" si="1"/>
        <v>film &amp; video</v>
      </c>
      <c r="R31" t="str">
        <f t="shared" si="2"/>
        <v>shorts</v>
      </c>
      <c r="S31" s="7">
        <f t="shared" si="3"/>
        <v>43301.208333333328</v>
      </c>
      <c r="T31" s="7">
        <f t="shared" si="4"/>
        <v>43341.208333333328</v>
      </c>
      <c r="U31">
        <f t="shared" si="5"/>
        <v>2018</v>
      </c>
    </row>
    <row r="32" spans="1:21" hidden="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 s="4">
        <f t="shared" si="6"/>
        <v>112.05426356589147</v>
      </c>
      <c r="Q32" t="str">
        <f t="shared" si="1"/>
        <v>film &amp; video</v>
      </c>
      <c r="R32" t="str">
        <f t="shared" si="2"/>
        <v>animation</v>
      </c>
      <c r="S32" s="7">
        <f t="shared" si="3"/>
        <v>43609.208333333328</v>
      </c>
      <c r="T32" s="7">
        <f t="shared" si="4"/>
        <v>43614.208333333328</v>
      </c>
      <c r="U32">
        <f t="shared" si="5"/>
        <v>2019</v>
      </c>
    </row>
    <row r="33" spans="1:21" hidden="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4">
        <f t="shared" si="6"/>
        <v>48.008849557522126</v>
      </c>
      <c r="Q33" t="str">
        <f t="shared" si="1"/>
        <v>games</v>
      </c>
      <c r="R33" t="str">
        <f t="shared" si="2"/>
        <v>video games</v>
      </c>
      <c r="S33" s="7">
        <f t="shared" si="3"/>
        <v>42374.25</v>
      </c>
      <c r="T33" s="7">
        <f t="shared" si="4"/>
        <v>42402.25</v>
      </c>
      <c r="U33">
        <f t="shared" si="5"/>
        <v>2016</v>
      </c>
    </row>
    <row r="34" spans="1:21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 s="4">
        <f t="shared" si="6"/>
        <v>38.004334633723452</v>
      </c>
      <c r="Q34" t="str">
        <f t="shared" si="1"/>
        <v>film &amp; video</v>
      </c>
      <c r="R34" t="str">
        <f t="shared" si="2"/>
        <v>documentary</v>
      </c>
      <c r="S34" s="7">
        <f t="shared" si="3"/>
        <v>43110.25</v>
      </c>
      <c r="T34" s="7">
        <f t="shared" si="4"/>
        <v>43137.25</v>
      </c>
      <c r="U34">
        <f t="shared" si="5"/>
        <v>2018</v>
      </c>
    </row>
    <row r="35" spans="1:21" hidden="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 s="4">
        <f t="shared" si="6"/>
        <v>35.000184535892231</v>
      </c>
      <c r="Q35" t="str">
        <f t="shared" si="1"/>
        <v>theater</v>
      </c>
      <c r="R35" t="str">
        <f t="shared" si="2"/>
        <v>plays</v>
      </c>
      <c r="S35" s="7">
        <f t="shared" si="3"/>
        <v>41917.208333333336</v>
      </c>
      <c r="T35" s="7">
        <f t="shared" si="4"/>
        <v>41954.25</v>
      </c>
      <c r="U35">
        <f t="shared" si="5"/>
        <v>2014</v>
      </c>
    </row>
    <row r="36" spans="1:21" ht="31.5" hidden="1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 s="4">
        <f t="shared" si="6"/>
        <v>85</v>
      </c>
      <c r="Q36" t="str">
        <f t="shared" si="1"/>
        <v>film &amp; video</v>
      </c>
      <c r="R36" t="str">
        <f t="shared" si="2"/>
        <v>documentary</v>
      </c>
      <c r="S36" s="7">
        <f t="shared" si="3"/>
        <v>42817.208333333328</v>
      </c>
      <c r="T36" s="7">
        <f t="shared" si="4"/>
        <v>42822.208333333328</v>
      </c>
      <c r="U36">
        <f t="shared" si="5"/>
        <v>2017</v>
      </c>
    </row>
    <row r="37" spans="1:21" hidden="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 s="4">
        <f t="shared" si="6"/>
        <v>95.993893129770996</v>
      </c>
      <c r="Q37" t="str">
        <f t="shared" si="1"/>
        <v>film &amp; video</v>
      </c>
      <c r="R37" t="str">
        <f t="shared" si="2"/>
        <v>drama</v>
      </c>
      <c r="S37" s="7">
        <f t="shared" si="3"/>
        <v>43484.25</v>
      </c>
      <c r="T37" s="7">
        <f t="shared" si="4"/>
        <v>43526.25</v>
      </c>
      <c r="U37">
        <f t="shared" si="5"/>
        <v>2019</v>
      </c>
    </row>
    <row r="38" spans="1:21" hidden="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 s="4">
        <f t="shared" si="6"/>
        <v>68.8125</v>
      </c>
      <c r="Q38" t="str">
        <f t="shared" si="1"/>
        <v>theater</v>
      </c>
      <c r="R38" t="str">
        <f t="shared" si="2"/>
        <v>plays</v>
      </c>
      <c r="S38" s="7">
        <f t="shared" si="3"/>
        <v>40600.25</v>
      </c>
      <c r="T38" s="7">
        <f t="shared" si="4"/>
        <v>40625.208333333336</v>
      </c>
      <c r="U38">
        <f t="shared" si="5"/>
        <v>2011</v>
      </c>
    </row>
    <row r="39" spans="1:21" ht="31.5" hidden="1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 s="4">
        <f t="shared" si="6"/>
        <v>105.97196261682242</v>
      </c>
      <c r="Q39" t="str">
        <f t="shared" si="1"/>
        <v>publishing</v>
      </c>
      <c r="R39" t="str">
        <f t="shared" si="2"/>
        <v>fiction</v>
      </c>
      <c r="S39" s="7">
        <f t="shared" si="3"/>
        <v>43744.208333333328</v>
      </c>
      <c r="T39" s="7">
        <f t="shared" si="4"/>
        <v>43777.25</v>
      </c>
      <c r="U39">
        <f t="shared" si="5"/>
        <v>2019</v>
      </c>
    </row>
    <row r="40" spans="1:21" hidden="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 s="4">
        <f t="shared" si="6"/>
        <v>75.261194029850742</v>
      </c>
      <c r="Q40" t="str">
        <f t="shared" si="1"/>
        <v>photography</v>
      </c>
      <c r="R40" t="str">
        <f t="shared" si="2"/>
        <v>photography books</v>
      </c>
      <c r="S40" s="7">
        <f t="shared" si="3"/>
        <v>40469.208333333336</v>
      </c>
      <c r="T40" s="7">
        <f t="shared" si="4"/>
        <v>40474.208333333336</v>
      </c>
      <c r="U40">
        <f t="shared" si="5"/>
        <v>2010</v>
      </c>
    </row>
    <row r="41" spans="1:21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 s="4">
        <f t="shared" si="6"/>
        <v>57.125</v>
      </c>
      <c r="Q41" t="str">
        <f t="shared" si="1"/>
        <v>theater</v>
      </c>
      <c r="R41" t="str">
        <f t="shared" si="2"/>
        <v>plays</v>
      </c>
      <c r="S41" s="7">
        <f t="shared" si="3"/>
        <v>41330.25</v>
      </c>
      <c r="T41" s="7">
        <f t="shared" si="4"/>
        <v>41344.208333333336</v>
      </c>
      <c r="U41">
        <f t="shared" si="5"/>
        <v>2013</v>
      </c>
    </row>
    <row r="42" spans="1:21" hidden="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 s="4">
        <f t="shared" si="6"/>
        <v>75.141414141414145</v>
      </c>
      <c r="Q42" t="str">
        <f t="shared" si="1"/>
        <v>technology</v>
      </c>
      <c r="R42" t="str">
        <f t="shared" si="2"/>
        <v>wearables</v>
      </c>
      <c r="S42" s="7">
        <f t="shared" si="3"/>
        <v>40334.208333333336</v>
      </c>
      <c r="T42" s="7">
        <f t="shared" si="4"/>
        <v>40353.208333333336</v>
      </c>
      <c r="U42">
        <f t="shared" si="5"/>
        <v>2010</v>
      </c>
    </row>
    <row r="43" spans="1:21" hidden="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 s="4">
        <f t="shared" si="6"/>
        <v>107.42342342342343</v>
      </c>
      <c r="Q43" t="str">
        <f t="shared" si="1"/>
        <v>music</v>
      </c>
      <c r="R43" t="str">
        <f t="shared" si="2"/>
        <v>rock</v>
      </c>
      <c r="S43" s="7">
        <f t="shared" si="3"/>
        <v>41156.208333333336</v>
      </c>
      <c r="T43" s="7">
        <f t="shared" si="4"/>
        <v>41182.208333333336</v>
      </c>
      <c r="U43">
        <f t="shared" si="5"/>
        <v>2012</v>
      </c>
    </row>
    <row r="44" spans="1:21" hidden="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 s="4">
        <f t="shared" si="6"/>
        <v>35.995495495495497</v>
      </c>
      <c r="Q44" t="str">
        <f t="shared" si="1"/>
        <v>food</v>
      </c>
      <c r="R44" t="str">
        <f t="shared" si="2"/>
        <v>food trucks</v>
      </c>
      <c r="S44" s="7">
        <f t="shared" si="3"/>
        <v>40728.208333333336</v>
      </c>
      <c r="T44" s="7">
        <f t="shared" si="4"/>
        <v>40737.208333333336</v>
      </c>
      <c r="U44">
        <f t="shared" si="5"/>
        <v>2011</v>
      </c>
    </row>
    <row r="45" spans="1:21" hidden="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 s="4">
        <f t="shared" si="6"/>
        <v>26.998873148744366</v>
      </c>
      <c r="Q45" t="str">
        <f t="shared" si="1"/>
        <v>publishing</v>
      </c>
      <c r="R45" t="str">
        <f t="shared" si="2"/>
        <v>radio &amp; podcasts</v>
      </c>
      <c r="S45" s="7">
        <f t="shared" si="3"/>
        <v>41844.208333333336</v>
      </c>
      <c r="T45" s="7">
        <f t="shared" si="4"/>
        <v>41860.208333333336</v>
      </c>
      <c r="U45">
        <f t="shared" si="5"/>
        <v>2014</v>
      </c>
    </row>
    <row r="46" spans="1:21" hidden="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 s="4">
        <f t="shared" si="6"/>
        <v>107.56122448979592</v>
      </c>
      <c r="Q46" t="str">
        <f t="shared" si="1"/>
        <v>publishing</v>
      </c>
      <c r="R46" t="str">
        <f t="shared" si="2"/>
        <v>fiction</v>
      </c>
      <c r="S46" s="7">
        <f t="shared" si="3"/>
        <v>43541.208333333328</v>
      </c>
      <c r="T46" s="7">
        <f t="shared" si="4"/>
        <v>43542.208333333328</v>
      </c>
      <c r="U46">
        <f t="shared" si="5"/>
        <v>2019</v>
      </c>
    </row>
    <row r="47" spans="1:21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 s="4">
        <f t="shared" si="6"/>
        <v>94.375</v>
      </c>
      <c r="Q47" t="str">
        <f t="shared" si="1"/>
        <v>theater</v>
      </c>
      <c r="R47" t="str">
        <f t="shared" si="2"/>
        <v>plays</v>
      </c>
      <c r="S47" s="7">
        <f t="shared" si="3"/>
        <v>42676.208333333328</v>
      </c>
      <c r="T47" s="7">
        <f t="shared" si="4"/>
        <v>42691.25</v>
      </c>
      <c r="U47">
        <f t="shared" si="5"/>
        <v>2016</v>
      </c>
    </row>
    <row r="48" spans="1:21" hidden="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 s="4">
        <f t="shared" si="6"/>
        <v>46.163043478260867</v>
      </c>
      <c r="Q48" t="str">
        <f t="shared" si="1"/>
        <v>music</v>
      </c>
      <c r="R48" t="str">
        <f t="shared" si="2"/>
        <v>rock</v>
      </c>
      <c r="S48" s="7">
        <f t="shared" si="3"/>
        <v>40367.208333333336</v>
      </c>
      <c r="T48" s="7">
        <f t="shared" si="4"/>
        <v>40390.208333333336</v>
      </c>
      <c r="U48">
        <f t="shared" si="5"/>
        <v>2010</v>
      </c>
    </row>
    <row r="49" spans="1:21" hidden="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 s="4">
        <f t="shared" si="6"/>
        <v>47.845637583892618</v>
      </c>
      <c r="Q49" t="str">
        <f t="shared" si="1"/>
        <v>theater</v>
      </c>
      <c r="R49" t="str">
        <f t="shared" si="2"/>
        <v>plays</v>
      </c>
      <c r="S49" s="7">
        <f t="shared" si="3"/>
        <v>41727.208333333336</v>
      </c>
      <c r="T49" s="7">
        <f t="shared" si="4"/>
        <v>41757.208333333336</v>
      </c>
      <c r="U49">
        <f t="shared" si="5"/>
        <v>2014</v>
      </c>
    </row>
    <row r="50" spans="1:21" hidden="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 s="4">
        <f t="shared" si="6"/>
        <v>53.007815713698065</v>
      </c>
      <c r="Q50" t="str">
        <f t="shared" si="1"/>
        <v>theater</v>
      </c>
      <c r="R50" t="str">
        <f t="shared" si="2"/>
        <v>plays</v>
      </c>
      <c r="S50" s="7">
        <f t="shared" si="3"/>
        <v>42180.208333333328</v>
      </c>
      <c r="T50" s="7">
        <f t="shared" si="4"/>
        <v>42192.208333333328</v>
      </c>
      <c r="U50">
        <f t="shared" si="5"/>
        <v>2015</v>
      </c>
    </row>
    <row r="51" spans="1:21" hidden="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 s="4">
        <f t="shared" si="6"/>
        <v>45.059405940594061</v>
      </c>
      <c r="Q51" t="str">
        <f t="shared" si="1"/>
        <v>music</v>
      </c>
      <c r="R51" t="str">
        <f t="shared" si="2"/>
        <v>rock</v>
      </c>
      <c r="S51" s="7">
        <f t="shared" si="3"/>
        <v>43758.208333333328</v>
      </c>
      <c r="T51" s="7">
        <f t="shared" si="4"/>
        <v>43803.25</v>
      </c>
      <c r="U51">
        <f t="shared" si="5"/>
        <v>2019</v>
      </c>
    </row>
    <row r="52" spans="1:21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4">
        <f t="shared" si="6"/>
        <v>2</v>
      </c>
      <c r="Q52" t="str">
        <f t="shared" si="1"/>
        <v>music</v>
      </c>
      <c r="R52" t="str">
        <f t="shared" si="2"/>
        <v>metal</v>
      </c>
      <c r="S52" s="7">
        <f t="shared" si="3"/>
        <v>41487.208333333336</v>
      </c>
      <c r="T52" s="7">
        <f t="shared" si="4"/>
        <v>41515.208333333336</v>
      </c>
      <c r="U52">
        <f t="shared" si="5"/>
        <v>2013</v>
      </c>
    </row>
    <row r="53" spans="1:21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 s="4">
        <f t="shared" si="6"/>
        <v>99.006816632583508</v>
      </c>
      <c r="Q53" t="str">
        <f t="shared" si="1"/>
        <v>technology</v>
      </c>
      <c r="R53" t="str">
        <f t="shared" si="2"/>
        <v>wearables</v>
      </c>
      <c r="S53" s="7">
        <f t="shared" si="3"/>
        <v>40995.208333333336</v>
      </c>
      <c r="T53" s="7">
        <f t="shared" si="4"/>
        <v>41011.208333333336</v>
      </c>
      <c r="U53">
        <f t="shared" si="5"/>
        <v>2012</v>
      </c>
    </row>
    <row r="54" spans="1:21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 s="4">
        <f t="shared" si="6"/>
        <v>32.786666666666669</v>
      </c>
      <c r="Q54" t="str">
        <f t="shared" si="1"/>
        <v>theater</v>
      </c>
      <c r="R54" t="str">
        <f t="shared" si="2"/>
        <v>plays</v>
      </c>
      <c r="S54" s="7">
        <f t="shared" si="3"/>
        <v>40436.208333333336</v>
      </c>
      <c r="T54" s="7">
        <f t="shared" si="4"/>
        <v>40440.208333333336</v>
      </c>
      <c r="U54">
        <f t="shared" si="5"/>
        <v>2010</v>
      </c>
    </row>
    <row r="55" spans="1:21" hidden="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 s="4">
        <f t="shared" si="6"/>
        <v>59.119617224880386</v>
      </c>
      <c r="Q55" t="str">
        <f t="shared" si="1"/>
        <v>film &amp; video</v>
      </c>
      <c r="R55" t="str">
        <f t="shared" si="2"/>
        <v>drama</v>
      </c>
      <c r="S55" s="7">
        <f t="shared" si="3"/>
        <v>41779.208333333336</v>
      </c>
      <c r="T55" s="7">
        <f t="shared" si="4"/>
        <v>41818.208333333336</v>
      </c>
      <c r="U55">
        <f t="shared" si="5"/>
        <v>2014</v>
      </c>
    </row>
    <row r="56" spans="1:21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 s="4">
        <f t="shared" si="6"/>
        <v>44.93333333333333</v>
      </c>
      <c r="Q56" t="str">
        <f t="shared" si="1"/>
        <v>technology</v>
      </c>
      <c r="R56" t="str">
        <f t="shared" si="2"/>
        <v>wearables</v>
      </c>
      <c r="S56" s="7">
        <f t="shared" si="3"/>
        <v>43170.25</v>
      </c>
      <c r="T56" s="7">
        <f t="shared" si="4"/>
        <v>43176.208333333328</v>
      </c>
      <c r="U56">
        <f t="shared" si="5"/>
        <v>2018</v>
      </c>
    </row>
    <row r="57" spans="1:21" hidden="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 s="4">
        <f t="shared" si="6"/>
        <v>89.664122137404576</v>
      </c>
      <c r="Q57" t="str">
        <f t="shared" si="1"/>
        <v>music</v>
      </c>
      <c r="R57" t="str">
        <f t="shared" si="2"/>
        <v>jazz</v>
      </c>
      <c r="S57" s="7">
        <f t="shared" si="3"/>
        <v>43311.208333333328</v>
      </c>
      <c r="T57" s="7">
        <f t="shared" si="4"/>
        <v>43316.208333333328</v>
      </c>
      <c r="U57">
        <f t="shared" si="5"/>
        <v>2018</v>
      </c>
    </row>
    <row r="58" spans="1:21" ht="31.5" hidden="1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 s="4">
        <f t="shared" si="6"/>
        <v>70.079268292682926</v>
      </c>
      <c r="Q58" t="str">
        <f t="shared" si="1"/>
        <v>technology</v>
      </c>
      <c r="R58" t="str">
        <f t="shared" si="2"/>
        <v>wearables</v>
      </c>
      <c r="S58" s="7">
        <f t="shared" si="3"/>
        <v>42014.25</v>
      </c>
      <c r="T58" s="7">
        <f t="shared" si="4"/>
        <v>42021.25</v>
      </c>
      <c r="U58">
        <f t="shared" si="5"/>
        <v>2015</v>
      </c>
    </row>
    <row r="59" spans="1:21" hidden="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 s="4">
        <f t="shared" si="6"/>
        <v>31.059701492537314</v>
      </c>
      <c r="Q59" t="str">
        <f t="shared" si="1"/>
        <v>games</v>
      </c>
      <c r="R59" t="str">
        <f t="shared" si="2"/>
        <v>video games</v>
      </c>
      <c r="S59" s="7">
        <f t="shared" si="3"/>
        <v>42979.208333333328</v>
      </c>
      <c r="T59" s="7">
        <f t="shared" si="4"/>
        <v>42991.208333333328</v>
      </c>
      <c r="U59">
        <f t="shared" si="5"/>
        <v>2017</v>
      </c>
    </row>
    <row r="60" spans="1:21" hidden="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 s="4">
        <f t="shared" si="6"/>
        <v>29.061611374407583</v>
      </c>
      <c r="Q60" t="str">
        <f t="shared" si="1"/>
        <v>theater</v>
      </c>
      <c r="R60" t="str">
        <f t="shared" si="2"/>
        <v>plays</v>
      </c>
      <c r="S60" s="7">
        <f t="shared" si="3"/>
        <v>42268.208333333328</v>
      </c>
      <c r="T60" s="7">
        <f t="shared" si="4"/>
        <v>42281.208333333328</v>
      </c>
      <c r="U60">
        <f t="shared" si="5"/>
        <v>2015</v>
      </c>
    </row>
    <row r="61" spans="1:21" hidden="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 s="4">
        <f t="shared" si="6"/>
        <v>30.0859375</v>
      </c>
      <c r="Q61" t="str">
        <f t="shared" si="1"/>
        <v>theater</v>
      </c>
      <c r="R61" t="str">
        <f t="shared" si="2"/>
        <v>plays</v>
      </c>
      <c r="S61" s="7">
        <f t="shared" si="3"/>
        <v>42898.208333333328</v>
      </c>
      <c r="T61" s="7">
        <f t="shared" si="4"/>
        <v>42913.208333333328</v>
      </c>
      <c r="U61">
        <f t="shared" si="5"/>
        <v>2017</v>
      </c>
    </row>
    <row r="62" spans="1:21" hidden="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 s="4">
        <f t="shared" si="6"/>
        <v>84.998125000000002</v>
      </c>
      <c r="Q62" t="str">
        <f t="shared" si="1"/>
        <v>theater</v>
      </c>
      <c r="R62" t="str">
        <f t="shared" si="2"/>
        <v>plays</v>
      </c>
      <c r="S62" s="7">
        <f t="shared" si="3"/>
        <v>41107.208333333336</v>
      </c>
      <c r="T62" s="7">
        <f t="shared" si="4"/>
        <v>41110.208333333336</v>
      </c>
      <c r="U62">
        <f t="shared" si="5"/>
        <v>2012</v>
      </c>
    </row>
    <row r="63" spans="1:21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 s="4">
        <f t="shared" si="6"/>
        <v>82.001775410563695</v>
      </c>
      <c r="Q63" t="str">
        <f t="shared" si="1"/>
        <v>theater</v>
      </c>
      <c r="R63" t="str">
        <f t="shared" si="2"/>
        <v>plays</v>
      </c>
      <c r="S63" s="7">
        <f t="shared" si="3"/>
        <v>40595.25</v>
      </c>
      <c r="T63" s="7">
        <f t="shared" si="4"/>
        <v>40635.208333333336</v>
      </c>
      <c r="U63">
        <f t="shared" si="5"/>
        <v>2011</v>
      </c>
    </row>
    <row r="64" spans="1:21" hidden="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 s="4">
        <f t="shared" si="6"/>
        <v>58.040160642570278</v>
      </c>
      <c r="Q64" t="str">
        <f t="shared" si="1"/>
        <v>technology</v>
      </c>
      <c r="R64" t="str">
        <f t="shared" si="2"/>
        <v>web</v>
      </c>
      <c r="S64" s="7">
        <f t="shared" si="3"/>
        <v>42160.208333333328</v>
      </c>
      <c r="T64" s="7">
        <f t="shared" si="4"/>
        <v>42161.208333333328</v>
      </c>
      <c r="U64">
        <f t="shared" si="5"/>
        <v>2015</v>
      </c>
    </row>
    <row r="65" spans="1:21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 s="4">
        <f t="shared" si="6"/>
        <v>111.4</v>
      </c>
      <c r="Q65" t="str">
        <f t="shared" si="1"/>
        <v>theater</v>
      </c>
      <c r="R65" t="str">
        <f t="shared" si="2"/>
        <v>plays</v>
      </c>
      <c r="S65" s="7">
        <f t="shared" si="3"/>
        <v>42853.208333333328</v>
      </c>
      <c r="T65" s="7">
        <f t="shared" si="4"/>
        <v>42859.208333333328</v>
      </c>
      <c r="U65">
        <f t="shared" si="5"/>
        <v>2017</v>
      </c>
    </row>
    <row r="66" spans="1:21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 s="4">
        <f t="shared" si="6"/>
        <v>71.94736842105263</v>
      </c>
      <c r="Q66" t="str">
        <f t="shared" si="1"/>
        <v>technology</v>
      </c>
      <c r="R66" t="str">
        <f t="shared" si="2"/>
        <v>web</v>
      </c>
      <c r="S66" s="7">
        <f t="shared" si="3"/>
        <v>43283.208333333328</v>
      </c>
      <c r="T66" s="7">
        <f t="shared" si="4"/>
        <v>43298.208333333328</v>
      </c>
      <c r="U66">
        <f t="shared" si="5"/>
        <v>2018</v>
      </c>
    </row>
    <row r="67" spans="1:21" hidden="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7">ROUND(E67/D67*100,0)</f>
        <v>236</v>
      </c>
      <c r="P67" s="4">
        <f t="shared" si="6"/>
        <v>61.038135593220339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  <c r="U67">
        <f t="shared" ref="U67:U130" si="12">YEAR(S67)</f>
        <v>2011</v>
      </c>
    </row>
    <row r="68" spans="1:21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7"/>
        <v>45</v>
      </c>
      <c r="P68" s="4">
        <f t="shared" ref="P68:P131" si="13">E68/G68</f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  <c r="U68">
        <f t="shared" si="12"/>
        <v>2015</v>
      </c>
    </row>
    <row r="69" spans="1:21" ht="31.5" hidden="1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7"/>
        <v>162</v>
      </c>
      <c r="P69" s="4">
        <f t="shared" si="13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  <c r="U69">
        <f t="shared" si="12"/>
        <v>2010</v>
      </c>
    </row>
    <row r="70" spans="1:21" hidden="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7"/>
        <v>255</v>
      </c>
      <c r="P70" s="4">
        <f t="shared" si="13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  <c r="U70">
        <f t="shared" si="12"/>
        <v>2017</v>
      </c>
    </row>
    <row r="71" spans="1:21" hidden="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7"/>
        <v>24</v>
      </c>
      <c r="P71" s="4">
        <f t="shared" si="13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  <c r="U71">
        <f t="shared" si="12"/>
        <v>2010</v>
      </c>
    </row>
    <row r="72" spans="1:21" hidden="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7"/>
        <v>124</v>
      </c>
      <c r="P72" s="4">
        <f t="shared" si="13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  <c r="U72">
        <f t="shared" si="12"/>
        <v>2010</v>
      </c>
    </row>
    <row r="73" spans="1:21" ht="31.5" hidden="1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7"/>
        <v>108</v>
      </c>
      <c r="P73" s="4">
        <f t="shared" si="13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  <c r="U73">
        <f t="shared" si="12"/>
        <v>2019</v>
      </c>
    </row>
    <row r="74" spans="1:21" hidden="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7"/>
        <v>670</v>
      </c>
      <c r="P74" s="4">
        <f t="shared" si="13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  <c r="U74">
        <f t="shared" si="12"/>
        <v>2015</v>
      </c>
    </row>
    <row r="75" spans="1:21" hidden="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7"/>
        <v>661</v>
      </c>
      <c r="P75" s="4">
        <f t="shared" si="13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  <c r="U75">
        <f t="shared" si="12"/>
        <v>2016</v>
      </c>
    </row>
    <row r="76" spans="1:21" hidden="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7"/>
        <v>122</v>
      </c>
      <c r="P76" s="4">
        <f t="shared" si="13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  <c r="U76">
        <f t="shared" si="12"/>
        <v>2016</v>
      </c>
    </row>
    <row r="77" spans="1:21" hidden="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7"/>
        <v>151</v>
      </c>
      <c r="P77" s="4">
        <f t="shared" si="13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  <c r="U77">
        <f t="shared" si="12"/>
        <v>2018</v>
      </c>
    </row>
    <row r="78" spans="1:21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7"/>
        <v>78</v>
      </c>
      <c r="P78" s="4">
        <f t="shared" si="13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  <c r="U78">
        <f t="shared" si="12"/>
        <v>2015</v>
      </c>
    </row>
    <row r="79" spans="1:21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7"/>
        <v>47</v>
      </c>
      <c r="P79" s="4">
        <f t="shared" si="13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  <c r="U79">
        <f t="shared" si="12"/>
        <v>2010</v>
      </c>
    </row>
    <row r="80" spans="1:21" hidden="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7"/>
        <v>301</v>
      </c>
      <c r="P80" s="4">
        <f t="shared" si="13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  <c r="U80">
        <f t="shared" si="12"/>
        <v>2018</v>
      </c>
    </row>
    <row r="81" spans="1:21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7"/>
        <v>70</v>
      </c>
      <c r="P81" s="4">
        <f t="shared" si="13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  <c r="U81">
        <f t="shared" si="12"/>
        <v>2018</v>
      </c>
    </row>
    <row r="82" spans="1:21" hidden="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7"/>
        <v>637</v>
      </c>
      <c r="P82" s="4">
        <f t="shared" si="13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  <c r="U82">
        <f t="shared" si="12"/>
        <v>2017</v>
      </c>
    </row>
    <row r="83" spans="1:21" hidden="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7"/>
        <v>225</v>
      </c>
      <c r="P83" s="4">
        <f t="shared" si="13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  <c r="U83">
        <f t="shared" si="12"/>
        <v>2017</v>
      </c>
    </row>
    <row r="84" spans="1:21" hidden="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7"/>
        <v>1497</v>
      </c>
      <c r="P84" s="4">
        <f t="shared" si="13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  <c r="U84">
        <f t="shared" si="12"/>
        <v>2019</v>
      </c>
    </row>
    <row r="85" spans="1:21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7"/>
        <v>38</v>
      </c>
      <c r="P85" s="4">
        <f t="shared" si="13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  <c r="U85">
        <f t="shared" si="12"/>
        <v>2016</v>
      </c>
    </row>
    <row r="86" spans="1:21" hidden="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7"/>
        <v>132</v>
      </c>
      <c r="P86" s="4">
        <f t="shared" si="13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  <c r="U86">
        <f t="shared" si="12"/>
        <v>2012</v>
      </c>
    </row>
    <row r="87" spans="1:21" hidden="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7"/>
        <v>131</v>
      </c>
      <c r="P87" s="4">
        <f t="shared" si="13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  <c r="U87">
        <f t="shared" si="12"/>
        <v>2011</v>
      </c>
    </row>
    <row r="88" spans="1:21" hidden="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7"/>
        <v>168</v>
      </c>
      <c r="P88" s="4">
        <f t="shared" si="13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  <c r="U88">
        <f t="shared" si="12"/>
        <v>2015</v>
      </c>
    </row>
    <row r="89" spans="1:21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7"/>
        <v>62</v>
      </c>
      <c r="P89" s="4">
        <f t="shared" si="13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  <c r="U89">
        <f t="shared" si="12"/>
        <v>2011</v>
      </c>
    </row>
    <row r="90" spans="1:21" hidden="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7"/>
        <v>261</v>
      </c>
      <c r="P90" s="4">
        <f t="shared" si="13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  <c r="U90">
        <f t="shared" si="12"/>
        <v>2015</v>
      </c>
    </row>
    <row r="91" spans="1:21" hidden="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7"/>
        <v>253</v>
      </c>
      <c r="P91" s="4">
        <f t="shared" si="13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  <c r="U91">
        <f t="shared" si="12"/>
        <v>2010</v>
      </c>
    </row>
    <row r="92" spans="1:21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7"/>
        <v>79</v>
      </c>
      <c r="P92" s="4">
        <f t="shared" si="13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  <c r="U92">
        <f t="shared" si="12"/>
        <v>2016</v>
      </c>
    </row>
    <row r="93" spans="1:21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7"/>
        <v>48</v>
      </c>
      <c r="P93" s="4">
        <f t="shared" si="13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  <c r="U93">
        <f t="shared" si="12"/>
        <v>2016</v>
      </c>
    </row>
    <row r="94" spans="1:21" hidden="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7"/>
        <v>259</v>
      </c>
      <c r="P94" s="4">
        <f t="shared" si="13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  <c r="U94">
        <f t="shared" si="12"/>
        <v>2010</v>
      </c>
    </row>
    <row r="95" spans="1:21" hidden="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7"/>
        <v>61</v>
      </c>
      <c r="P95" s="4">
        <f t="shared" si="13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  <c r="U95">
        <f t="shared" si="12"/>
        <v>2012</v>
      </c>
    </row>
    <row r="96" spans="1:21" hidden="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7"/>
        <v>304</v>
      </c>
      <c r="P96" s="4">
        <f t="shared" si="13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  <c r="U96">
        <f t="shared" si="12"/>
        <v>2019</v>
      </c>
    </row>
    <row r="97" spans="1:21" ht="31.5" hidden="1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7"/>
        <v>113</v>
      </c>
      <c r="P97" s="4">
        <f t="shared" si="13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  <c r="U97">
        <f t="shared" si="12"/>
        <v>2019</v>
      </c>
    </row>
    <row r="98" spans="1:21" hidden="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7"/>
        <v>217</v>
      </c>
      <c r="P98" s="4">
        <f t="shared" si="13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  <c r="U98">
        <f t="shared" si="12"/>
        <v>2011</v>
      </c>
    </row>
    <row r="99" spans="1:21" hidden="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7"/>
        <v>927</v>
      </c>
      <c r="P99" s="4">
        <f t="shared" si="13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  <c r="U99">
        <f t="shared" si="12"/>
        <v>2015</v>
      </c>
    </row>
    <row r="100" spans="1:21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7"/>
        <v>34</v>
      </c>
      <c r="P100" s="4">
        <f t="shared" si="13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  <c r="U100">
        <f t="shared" si="12"/>
        <v>2015</v>
      </c>
    </row>
    <row r="101" spans="1:21" hidden="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7"/>
        <v>197</v>
      </c>
      <c r="P101" s="4">
        <f t="shared" si="13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  <c r="U101">
        <f t="shared" si="12"/>
        <v>2014</v>
      </c>
    </row>
    <row r="102" spans="1:21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7"/>
        <v>1</v>
      </c>
      <c r="P102" s="4">
        <f t="shared" si="13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  <c r="U102">
        <f t="shared" si="12"/>
        <v>2011</v>
      </c>
    </row>
    <row r="103" spans="1:21" hidden="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7"/>
        <v>1021</v>
      </c>
      <c r="P103" s="4">
        <f t="shared" si="13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  <c r="U103">
        <f t="shared" si="12"/>
        <v>2015</v>
      </c>
    </row>
    <row r="104" spans="1:21" hidden="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7"/>
        <v>282</v>
      </c>
      <c r="P104" s="4">
        <f t="shared" si="13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  <c r="U104">
        <f t="shared" si="12"/>
        <v>2018</v>
      </c>
    </row>
    <row r="105" spans="1:21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7"/>
        <v>25</v>
      </c>
      <c r="P105" s="4">
        <f t="shared" si="13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  <c r="U105">
        <f t="shared" si="12"/>
        <v>2010</v>
      </c>
    </row>
    <row r="106" spans="1:21" hidden="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7"/>
        <v>143</v>
      </c>
      <c r="P106" s="4">
        <f t="shared" si="13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  <c r="U106">
        <f t="shared" si="12"/>
        <v>2017</v>
      </c>
    </row>
    <row r="107" spans="1:21" hidden="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7"/>
        <v>145</v>
      </c>
      <c r="P107" s="4">
        <f t="shared" si="13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  <c r="U107">
        <f t="shared" si="12"/>
        <v>2013</v>
      </c>
    </row>
    <row r="108" spans="1:21" hidden="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7"/>
        <v>359</v>
      </c>
      <c r="P108" s="4">
        <f t="shared" si="13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  <c r="U108">
        <f t="shared" si="12"/>
        <v>2019</v>
      </c>
    </row>
    <row r="109" spans="1:21" ht="31.5" hidden="1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7"/>
        <v>186</v>
      </c>
      <c r="P109" s="4">
        <f t="shared" si="13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  <c r="U109">
        <f t="shared" si="12"/>
        <v>2018</v>
      </c>
    </row>
    <row r="110" spans="1:21" ht="31.5" hidden="1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7"/>
        <v>595</v>
      </c>
      <c r="P110" s="4">
        <f t="shared" si="13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  <c r="U110">
        <f t="shared" si="12"/>
        <v>2012</v>
      </c>
    </row>
    <row r="111" spans="1:21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7"/>
        <v>59</v>
      </c>
      <c r="P111" s="4">
        <f t="shared" si="13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  <c r="U111">
        <f t="shared" si="12"/>
        <v>2014</v>
      </c>
    </row>
    <row r="112" spans="1:21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7"/>
        <v>15</v>
      </c>
      <c r="P112" s="4">
        <f t="shared" si="13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  <c r="U112">
        <f t="shared" si="12"/>
        <v>2018</v>
      </c>
    </row>
    <row r="113" spans="1:21" hidden="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7"/>
        <v>120</v>
      </c>
      <c r="P113" s="4">
        <f t="shared" si="13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  <c r="U113">
        <f t="shared" si="12"/>
        <v>2012</v>
      </c>
    </row>
    <row r="114" spans="1:21" hidden="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7"/>
        <v>269</v>
      </c>
      <c r="P114" s="4">
        <f t="shared" si="13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  <c r="U114">
        <f t="shared" si="12"/>
        <v>2014</v>
      </c>
    </row>
    <row r="115" spans="1:21" hidden="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7"/>
        <v>377</v>
      </c>
      <c r="P115" s="4">
        <f t="shared" si="13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  <c r="U115">
        <f t="shared" si="12"/>
        <v>2017</v>
      </c>
    </row>
    <row r="116" spans="1:21" hidden="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7"/>
        <v>727</v>
      </c>
      <c r="P116" s="4">
        <f t="shared" si="13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  <c r="U116">
        <f t="shared" si="12"/>
        <v>2019</v>
      </c>
    </row>
    <row r="117" spans="1:21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7"/>
        <v>87</v>
      </c>
      <c r="P117" s="4">
        <f t="shared" si="13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  <c r="U117">
        <f t="shared" si="12"/>
        <v>2017</v>
      </c>
    </row>
    <row r="118" spans="1:21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7"/>
        <v>88</v>
      </c>
      <c r="P118" s="4">
        <f t="shared" si="13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  <c r="U118">
        <f t="shared" si="12"/>
        <v>2015</v>
      </c>
    </row>
    <row r="119" spans="1:21" hidden="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7"/>
        <v>174</v>
      </c>
      <c r="P119" s="4">
        <f t="shared" si="13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  <c r="U119">
        <f t="shared" si="12"/>
        <v>2011</v>
      </c>
    </row>
    <row r="120" spans="1:21" hidden="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7"/>
        <v>118</v>
      </c>
      <c r="P120" s="4">
        <f t="shared" si="13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  <c r="U120">
        <f t="shared" si="12"/>
        <v>2014</v>
      </c>
    </row>
    <row r="121" spans="1:21" ht="31.5" hidden="1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7"/>
        <v>215</v>
      </c>
      <c r="P121" s="4">
        <f t="shared" si="13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  <c r="U121">
        <f t="shared" si="12"/>
        <v>2014</v>
      </c>
    </row>
    <row r="122" spans="1:21" hidden="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7"/>
        <v>149</v>
      </c>
      <c r="P122" s="4">
        <f t="shared" si="13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  <c r="U122">
        <f t="shared" si="12"/>
        <v>2015</v>
      </c>
    </row>
    <row r="123" spans="1:21" hidden="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7"/>
        <v>219</v>
      </c>
      <c r="P123" s="4">
        <f t="shared" si="13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  <c r="U123">
        <f t="shared" si="12"/>
        <v>2014</v>
      </c>
    </row>
    <row r="124" spans="1:21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7"/>
        <v>64</v>
      </c>
      <c r="P124" s="4">
        <f t="shared" si="13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  <c r="U124">
        <f t="shared" si="12"/>
        <v>2014</v>
      </c>
    </row>
    <row r="125" spans="1:21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7"/>
        <v>19</v>
      </c>
      <c r="P125" s="4">
        <f t="shared" si="13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  <c r="U125">
        <f t="shared" si="12"/>
        <v>2015</v>
      </c>
    </row>
    <row r="126" spans="1:21" hidden="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7"/>
        <v>368</v>
      </c>
      <c r="P126" s="4">
        <f t="shared" si="13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  <c r="U126">
        <f t="shared" si="12"/>
        <v>2019</v>
      </c>
    </row>
    <row r="127" spans="1:21" hidden="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7"/>
        <v>160</v>
      </c>
      <c r="P127" s="4">
        <f t="shared" si="13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  <c r="U127">
        <f t="shared" si="12"/>
        <v>2018</v>
      </c>
    </row>
    <row r="128" spans="1:21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7"/>
        <v>39</v>
      </c>
      <c r="P128" s="4">
        <f t="shared" si="13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  <c r="U128">
        <f t="shared" si="12"/>
        <v>2016</v>
      </c>
    </row>
    <row r="129" spans="1:21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7"/>
        <v>51</v>
      </c>
      <c r="P129" s="4">
        <f t="shared" si="13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  <c r="U129">
        <f t="shared" si="12"/>
        <v>2010</v>
      </c>
    </row>
    <row r="130" spans="1:21" hidden="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7"/>
        <v>60</v>
      </c>
      <c r="P130" s="4">
        <f t="shared" si="13"/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  <c r="U130">
        <f t="shared" si="12"/>
        <v>2010</v>
      </c>
    </row>
    <row r="131" spans="1:21" hidden="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4">ROUND(E131/D131*100,0)</f>
        <v>3</v>
      </c>
      <c r="P131" s="4">
        <f t="shared" si="13"/>
        <v>86.472727272727269</v>
      </c>
      <c r="Q131" t="str">
        <f t="shared" ref="Q131:Q194" si="15">LEFT(N131,SEARCH("/",N131)-1)</f>
        <v>food</v>
      </c>
      <c r="R131" t="str">
        <f t="shared" ref="R131:R194" si="16">RIGHT(N131,LEN(N131)-SEARCH("/",N131))</f>
        <v>food trucks</v>
      </c>
      <c r="S131" s="7">
        <f t="shared" ref="S131:S194" si="17">(((J131/60)/60)/24)+DATE(1970,1,1)</f>
        <v>42038.25</v>
      </c>
      <c r="T131" s="7">
        <f t="shared" ref="T131:T194" si="18">(((K131/60)/60)/24)+DATE(1970,1,1)</f>
        <v>42063.25</v>
      </c>
      <c r="U131">
        <f t="shared" ref="U131:U194" si="19">YEAR(S131)</f>
        <v>2015</v>
      </c>
    </row>
    <row r="132" spans="1:21" hidden="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4"/>
        <v>155</v>
      </c>
      <c r="P132" s="4">
        <f t="shared" ref="P132:P195" si="20">E132/G132</f>
        <v>28.001876172607879</v>
      </c>
      <c r="Q132" t="str">
        <f t="shared" si="15"/>
        <v>film &amp; video</v>
      </c>
      <c r="R132" t="str">
        <f t="shared" si="16"/>
        <v>drama</v>
      </c>
      <c r="S132" s="7">
        <f t="shared" si="17"/>
        <v>40842.208333333336</v>
      </c>
      <c r="T132" s="7">
        <f t="shared" si="18"/>
        <v>40858.25</v>
      </c>
      <c r="U132">
        <f t="shared" si="19"/>
        <v>2011</v>
      </c>
    </row>
    <row r="133" spans="1:21" ht="31.5" hidden="1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4"/>
        <v>101</v>
      </c>
      <c r="P133" s="4">
        <f t="shared" si="20"/>
        <v>67.996725337699544</v>
      </c>
      <c r="Q133" t="str">
        <f t="shared" si="15"/>
        <v>technology</v>
      </c>
      <c r="R133" t="str">
        <f t="shared" si="16"/>
        <v>web</v>
      </c>
      <c r="S133" s="7">
        <f t="shared" si="17"/>
        <v>41607.25</v>
      </c>
      <c r="T133" s="7">
        <f t="shared" si="18"/>
        <v>41620.25</v>
      </c>
      <c r="U133">
        <f t="shared" si="19"/>
        <v>2013</v>
      </c>
    </row>
    <row r="134" spans="1:21" hidden="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4"/>
        <v>116</v>
      </c>
      <c r="P134" s="4">
        <f t="shared" si="20"/>
        <v>43.078651685393261</v>
      </c>
      <c r="Q134" t="str">
        <f t="shared" si="15"/>
        <v>theater</v>
      </c>
      <c r="R134" t="str">
        <f t="shared" si="16"/>
        <v>plays</v>
      </c>
      <c r="S134" s="7">
        <f t="shared" si="17"/>
        <v>43112.25</v>
      </c>
      <c r="T134" s="7">
        <f t="shared" si="18"/>
        <v>43128.25</v>
      </c>
      <c r="U134">
        <f t="shared" si="19"/>
        <v>2018</v>
      </c>
    </row>
    <row r="135" spans="1:21" hidden="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4"/>
        <v>311</v>
      </c>
      <c r="P135" s="4">
        <f t="shared" si="20"/>
        <v>87.95597484276729</v>
      </c>
      <c r="Q135" t="str">
        <f t="shared" si="15"/>
        <v>music</v>
      </c>
      <c r="R135" t="str">
        <f t="shared" si="16"/>
        <v>world music</v>
      </c>
      <c r="S135" s="7">
        <f t="shared" si="17"/>
        <v>40767.208333333336</v>
      </c>
      <c r="T135" s="7">
        <f t="shared" si="18"/>
        <v>40789.208333333336</v>
      </c>
      <c r="U135">
        <f t="shared" si="19"/>
        <v>2011</v>
      </c>
    </row>
    <row r="136" spans="1:21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4"/>
        <v>90</v>
      </c>
      <c r="P136" s="4">
        <f t="shared" si="20"/>
        <v>94.987234042553197</v>
      </c>
      <c r="Q136" t="str">
        <f t="shared" si="15"/>
        <v>film &amp; video</v>
      </c>
      <c r="R136" t="str">
        <f t="shared" si="16"/>
        <v>documentary</v>
      </c>
      <c r="S136" s="7">
        <f t="shared" si="17"/>
        <v>40713.208333333336</v>
      </c>
      <c r="T136" s="7">
        <f t="shared" si="18"/>
        <v>40762.208333333336</v>
      </c>
      <c r="U136">
        <f t="shared" si="19"/>
        <v>2011</v>
      </c>
    </row>
    <row r="137" spans="1:21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4"/>
        <v>71</v>
      </c>
      <c r="P137" s="4">
        <f t="shared" si="20"/>
        <v>46.905982905982903</v>
      </c>
      <c r="Q137" t="str">
        <f t="shared" si="15"/>
        <v>theater</v>
      </c>
      <c r="R137" t="str">
        <f t="shared" si="16"/>
        <v>plays</v>
      </c>
      <c r="S137" s="7">
        <f t="shared" si="17"/>
        <v>41340.25</v>
      </c>
      <c r="T137" s="7">
        <f t="shared" si="18"/>
        <v>41345.208333333336</v>
      </c>
      <c r="U137">
        <f t="shared" si="19"/>
        <v>2013</v>
      </c>
    </row>
    <row r="138" spans="1:21" hidden="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4"/>
        <v>3</v>
      </c>
      <c r="P138" s="4">
        <f t="shared" si="20"/>
        <v>46.913793103448278</v>
      </c>
      <c r="Q138" t="str">
        <f t="shared" si="15"/>
        <v>film &amp; video</v>
      </c>
      <c r="R138" t="str">
        <f t="shared" si="16"/>
        <v>drama</v>
      </c>
      <c r="S138" s="7">
        <f t="shared" si="17"/>
        <v>41797.208333333336</v>
      </c>
      <c r="T138" s="7">
        <f t="shared" si="18"/>
        <v>41809.208333333336</v>
      </c>
      <c r="U138">
        <f t="shared" si="19"/>
        <v>2014</v>
      </c>
    </row>
    <row r="139" spans="1:21" hidden="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4"/>
        <v>262</v>
      </c>
      <c r="P139" s="4">
        <f t="shared" si="20"/>
        <v>94.24</v>
      </c>
      <c r="Q139" t="str">
        <f t="shared" si="15"/>
        <v>publishing</v>
      </c>
      <c r="R139" t="str">
        <f t="shared" si="16"/>
        <v>nonfiction</v>
      </c>
      <c r="S139" s="7">
        <f t="shared" si="17"/>
        <v>40457.208333333336</v>
      </c>
      <c r="T139" s="7">
        <f t="shared" si="18"/>
        <v>40463.208333333336</v>
      </c>
      <c r="U139">
        <f t="shared" si="19"/>
        <v>2010</v>
      </c>
    </row>
    <row r="140" spans="1:21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4"/>
        <v>96</v>
      </c>
      <c r="P140" s="4">
        <f t="shared" si="20"/>
        <v>80.139130434782615</v>
      </c>
      <c r="Q140" t="str">
        <f t="shared" si="15"/>
        <v>games</v>
      </c>
      <c r="R140" t="str">
        <f t="shared" si="16"/>
        <v>mobile games</v>
      </c>
      <c r="S140" s="7">
        <f t="shared" si="17"/>
        <v>41180.208333333336</v>
      </c>
      <c r="T140" s="7">
        <f t="shared" si="18"/>
        <v>41186.208333333336</v>
      </c>
      <c r="U140">
        <f t="shared" si="19"/>
        <v>2012</v>
      </c>
    </row>
    <row r="141" spans="1:21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4"/>
        <v>21</v>
      </c>
      <c r="P141" s="4">
        <f t="shared" si="20"/>
        <v>59.036809815950917</v>
      </c>
      <c r="Q141" t="str">
        <f t="shared" si="15"/>
        <v>technology</v>
      </c>
      <c r="R141" t="str">
        <f t="shared" si="16"/>
        <v>wearables</v>
      </c>
      <c r="S141" s="7">
        <f t="shared" si="17"/>
        <v>42115.208333333328</v>
      </c>
      <c r="T141" s="7">
        <f t="shared" si="18"/>
        <v>42131.208333333328</v>
      </c>
      <c r="U141">
        <f t="shared" si="19"/>
        <v>2015</v>
      </c>
    </row>
    <row r="142" spans="1:21" ht="31.5" hidden="1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4"/>
        <v>223</v>
      </c>
      <c r="P142" s="4">
        <f t="shared" si="20"/>
        <v>65.989247311827953</v>
      </c>
      <c r="Q142" t="str">
        <f t="shared" si="15"/>
        <v>film &amp; video</v>
      </c>
      <c r="R142" t="str">
        <f t="shared" si="16"/>
        <v>documentary</v>
      </c>
      <c r="S142" s="7">
        <f t="shared" si="17"/>
        <v>43156.25</v>
      </c>
      <c r="T142" s="7">
        <f t="shared" si="18"/>
        <v>43161.25</v>
      </c>
      <c r="U142">
        <f t="shared" si="19"/>
        <v>2018</v>
      </c>
    </row>
    <row r="143" spans="1:21" hidden="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4"/>
        <v>102</v>
      </c>
      <c r="P143" s="4">
        <f t="shared" si="20"/>
        <v>60.992530345471522</v>
      </c>
      <c r="Q143" t="str">
        <f t="shared" si="15"/>
        <v>technology</v>
      </c>
      <c r="R143" t="str">
        <f t="shared" si="16"/>
        <v>web</v>
      </c>
      <c r="S143" s="7">
        <f t="shared" si="17"/>
        <v>42167.208333333328</v>
      </c>
      <c r="T143" s="7">
        <f t="shared" si="18"/>
        <v>42173.208333333328</v>
      </c>
      <c r="U143">
        <f t="shared" si="19"/>
        <v>2015</v>
      </c>
    </row>
    <row r="144" spans="1:21" hidden="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4"/>
        <v>230</v>
      </c>
      <c r="P144" s="4">
        <f t="shared" si="20"/>
        <v>98.307692307692307</v>
      </c>
      <c r="Q144" t="str">
        <f t="shared" si="15"/>
        <v>technology</v>
      </c>
      <c r="R144" t="str">
        <f t="shared" si="16"/>
        <v>web</v>
      </c>
      <c r="S144" s="7">
        <f t="shared" si="17"/>
        <v>41005.208333333336</v>
      </c>
      <c r="T144" s="7">
        <f t="shared" si="18"/>
        <v>41046.208333333336</v>
      </c>
      <c r="U144">
        <f t="shared" si="19"/>
        <v>2012</v>
      </c>
    </row>
    <row r="145" spans="1:21" hidden="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4"/>
        <v>136</v>
      </c>
      <c r="P145" s="4">
        <f t="shared" si="20"/>
        <v>104.6</v>
      </c>
      <c r="Q145" t="str">
        <f t="shared" si="15"/>
        <v>music</v>
      </c>
      <c r="R145" t="str">
        <f t="shared" si="16"/>
        <v>indie rock</v>
      </c>
      <c r="S145" s="7">
        <f t="shared" si="17"/>
        <v>40357.208333333336</v>
      </c>
      <c r="T145" s="7">
        <f t="shared" si="18"/>
        <v>40377.208333333336</v>
      </c>
      <c r="U145">
        <f t="shared" si="19"/>
        <v>2010</v>
      </c>
    </row>
    <row r="146" spans="1:21" hidden="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4"/>
        <v>129</v>
      </c>
      <c r="P146" s="4">
        <f t="shared" si="20"/>
        <v>86.066666666666663</v>
      </c>
      <c r="Q146" t="str">
        <f t="shared" si="15"/>
        <v>theater</v>
      </c>
      <c r="R146" t="str">
        <f t="shared" si="16"/>
        <v>plays</v>
      </c>
      <c r="S146" s="7">
        <f t="shared" si="17"/>
        <v>43633.208333333328</v>
      </c>
      <c r="T146" s="7">
        <f t="shared" si="18"/>
        <v>43641.208333333328</v>
      </c>
      <c r="U146">
        <f t="shared" si="19"/>
        <v>2019</v>
      </c>
    </row>
    <row r="147" spans="1:21" hidden="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4"/>
        <v>237</v>
      </c>
      <c r="P147" s="4">
        <f t="shared" si="20"/>
        <v>76.989583333333329</v>
      </c>
      <c r="Q147" t="str">
        <f t="shared" si="15"/>
        <v>technology</v>
      </c>
      <c r="R147" t="str">
        <f t="shared" si="16"/>
        <v>wearables</v>
      </c>
      <c r="S147" s="7">
        <f t="shared" si="17"/>
        <v>41889.208333333336</v>
      </c>
      <c r="T147" s="7">
        <f t="shared" si="18"/>
        <v>41894.208333333336</v>
      </c>
      <c r="U147">
        <f t="shared" si="19"/>
        <v>2014</v>
      </c>
    </row>
    <row r="148" spans="1:21" ht="31.5" hidden="1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4"/>
        <v>17</v>
      </c>
      <c r="P148" s="4">
        <f t="shared" si="20"/>
        <v>29.764705882352942</v>
      </c>
      <c r="Q148" t="str">
        <f t="shared" si="15"/>
        <v>theater</v>
      </c>
      <c r="R148" t="str">
        <f t="shared" si="16"/>
        <v>plays</v>
      </c>
      <c r="S148" s="7">
        <f t="shared" si="17"/>
        <v>40855.25</v>
      </c>
      <c r="T148" s="7">
        <f t="shared" si="18"/>
        <v>40875.25</v>
      </c>
      <c r="U148">
        <f t="shared" si="19"/>
        <v>2011</v>
      </c>
    </row>
    <row r="149" spans="1:21" ht="31.5" hidden="1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4"/>
        <v>112</v>
      </c>
      <c r="P149" s="4">
        <f t="shared" si="20"/>
        <v>46.91959798994975</v>
      </c>
      <c r="Q149" t="str">
        <f t="shared" si="15"/>
        <v>theater</v>
      </c>
      <c r="R149" t="str">
        <f t="shared" si="16"/>
        <v>plays</v>
      </c>
      <c r="S149" s="7">
        <f t="shared" si="17"/>
        <v>42534.208333333328</v>
      </c>
      <c r="T149" s="7">
        <f t="shared" si="18"/>
        <v>42540.208333333328</v>
      </c>
      <c r="U149">
        <f t="shared" si="19"/>
        <v>2016</v>
      </c>
    </row>
    <row r="150" spans="1:21" hidden="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4"/>
        <v>121</v>
      </c>
      <c r="P150" s="4">
        <f t="shared" si="20"/>
        <v>105.18691588785046</v>
      </c>
      <c r="Q150" t="str">
        <f t="shared" si="15"/>
        <v>technology</v>
      </c>
      <c r="R150" t="str">
        <f t="shared" si="16"/>
        <v>wearables</v>
      </c>
      <c r="S150" s="7">
        <f t="shared" si="17"/>
        <v>42941.208333333328</v>
      </c>
      <c r="T150" s="7">
        <f t="shared" si="18"/>
        <v>42950.208333333328</v>
      </c>
      <c r="U150">
        <f t="shared" si="19"/>
        <v>2017</v>
      </c>
    </row>
    <row r="151" spans="1:21" hidden="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4"/>
        <v>220</v>
      </c>
      <c r="P151" s="4">
        <f t="shared" si="20"/>
        <v>69.907692307692301</v>
      </c>
      <c r="Q151" t="str">
        <f t="shared" si="15"/>
        <v>music</v>
      </c>
      <c r="R151" t="str">
        <f t="shared" si="16"/>
        <v>indie rock</v>
      </c>
      <c r="S151" s="7">
        <f t="shared" si="17"/>
        <v>41275.25</v>
      </c>
      <c r="T151" s="7">
        <f t="shared" si="18"/>
        <v>41327.25</v>
      </c>
      <c r="U151">
        <f t="shared" si="19"/>
        <v>2013</v>
      </c>
    </row>
    <row r="152" spans="1:21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4"/>
        <v>1</v>
      </c>
      <c r="P152" s="4">
        <f t="shared" si="20"/>
        <v>1</v>
      </c>
      <c r="Q152" t="str">
        <f t="shared" si="15"/>
        <v>music</v>
      </c>
      <c r="R152" t="str">
        <f t="shared" si="16"/>
        <v>rock</v>
      </c>
      <c r="S152" s="7">
        <f t="shared" si="17"/>
        <v>43450.25</v>
      </c>
      <c r="T152" s="7">
        <f t="shared" si="18"/>
        <v>43451.25</v>
      </c>
      <c r="U152">
        <f t="shared" si="19"/>
        <v>2018</v>
      </c>
    </row>
    <row r="153" spans="1:21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4"/>
        <v>64</v>
      </c>
      <c r="P153" s="4">
        <f t="shared" si="20"/>
        <v>60.011588275391958</v>
      </c>
      <c r="Q153" t="str">
        <f t="shared" si="15"/>
        <v>music</v>
      </c>
      <c r="R153" t="str">
        <f t="shared" si="16"/>
        <v>electric music</v>
      </c>
      <c r="S153" s="7">
        <f t="shared" si="17"/>
        <v>41799.208333333336</v>
      </c>
      <c r="T153" s="7">
        <f t="shared" si="18"/>
        <v>41850.208333333336</v>
      </c>
      <c r="U153">
        <f t="shared" si="19"/>
        <v>2014</v>
      </c>
    </row>
    <row r="154" spans="1:21" hidden="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4"/>
        <v>423</v>
      </c>
      <c r="P154" s="4">
        <f t="shared" si="20"/>
        <v>52.006220379146917</v>
      </c>
      <c r="Q154" t="str">
        <f t="shared" si="15"/>
        <v>music</v>
      </c>
      <c r="R154" t="str">
        <f t="shared" si="16"/>
        <v>indie rock</v>
      </c>
      <c r="S154" s="7">
        <f t="shared" si="17"/>
        <v>42783.25</v>
      </c>
      <c r="T154" s="7">
        <f t="shared" si="18"/>
        <v>42790.25</v>
      </c>
      <c r="U154">
        <f t="shared" si="19"/>
        <v>2017</v>
      </c>
    </row>
    <row r="155" spans="1:21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4"/>
        <v>93</v>
      </c>
      <c r="P155" s="4">
        <f t="shared" si="20"/>
        <v>31.000176025347649</v>
      </c>
      <c r="Q155" t="str">
        <f t="shared" si="15"/>
        <v>theater</v>
      </c>
      <c r="R155" t="str">
        <f t="shared" si="16"/>
        <v>plays</v>
      </c>
      <c r="S155" s="7">
        <f t="shared" si="17"/>
        <v>41201.208333333336</v>
      </c>
      <c r="T155" s="7">
        <f t="shared" si="18"/>
        <v>41207.208333333336</v>
      </c>
      <c r="U155">
        <f t="shared" si="19"/>
        <v>2012</v>
      </c>
    </row>
    <row r="156" spans="1:21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4"/>
        <v>59</v>
      </c>
      <c r="P156" s="4">
        <f t="shared" si="20"/>
        <v>95.042492917847028</v>
      </c>
      <c r="Q156" t="str">
        <f t="shared" si="15"/>
        <v>music</v>
      </c>
      <c r="R156" t="str">
        <f t="shared" si="16"/>
        <v>indie rock</v>
      </c>
      <c r="S156" s="7">
        <f t="shared" si="17"/>
        <v>42502.208333333328</v>
      </c>
      <c r="T156" s="7">
        <f t="shared" si="18"/>
        <v>42525.208333333328</v>
      </c>
      <c r="U156">
        <f t="shared" si="19"/>
        <v>2016</v>
      </c>
    </row>
    <row r="157" spans="1:21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4"/>
        <v>65</v>
      </c>
      <c r="P157" s="4">
        <f t="shared" si="20"/>
        <v>75.968174204355108</v>
      </c>
      <c r="Q157" t="str">
        <f t="shared" si="15"/>
        <v>theater</v>
      </c>
      <c r="R157" t="str">
        <f t="shared" si="16"/>
        <v>plays</v>
      </c>
      <c r="S157" s="7">
        <f t="shared" si="17"/>
        <v>40262.208333333336</v>
      </c>
      <c r="T157" s="7">
        <f t="shared" si="18"/>
        <v>40277.208333333336</v>
      </c>
      <c r="U157">
        <f t="shared" si="19"/>
        <v>2010</v>
      </c>
    </row>
    <row r="158" spans="1:21" hidden="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4"/>
        <v>74</v>
      </c>
      <c r="P158" s="4">
        <f t="shared" si="20"/>
        <v>71.013192612137203</v>
      </c>
      <c r="Q158" t="str">
        <f t="shared" si="15"/>
        <v>music</v>
      </c>
      <c r="R158" t="str">
        <f t="shared" si="16"/>
        <v>rock</v>
      </c>
      <c r="S158" s="7">
        <f t="shared" si="17"/>
        <v>43743.208333333328</v>
      </c>
      <c r="T158" s="7">
        <f t="shared" si="18"/>
        <v>43767.208333333328</v>
      </c>
      <c r="U158">
        <f t="shared" si="19"/>
        <v>2019</v>
      </c>
    </row>
    <row r="159" spans="1:21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4"/>
        <v>53</v>
      </c>
      <c r="P159" s="4">
        <f t="shared" si="20"/>
        <v>73.733333333333334</v>
      </c>
      <c r="Q159" t="str">
        <f t="shared" si="15"/>
        <v>photography</v>
      </c>
      <c r="R159" t="str">
        <f t="shared" si="16"/>
        <v>photography books</v>
      </c>
      <c r="S159" s="7">
        <f t="shared" si="17"/>
        <v>41638.25</v>
      </c>
      <c r="T159" s="7">
        <f t="shared" si="18"/>
        <v>41650.25</v>
      </c>
      <c r="U159">
        <f t="shared" si="19"/>
        <v>2013</v>
      </c>
    </row>
    <row r="160" spans="1:21" hidden="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4"/>
        <v>221</v>
      </c>
      <c r="P160" s="4">
        <f t="shared" si="20"/>
        <v>113.17073170731707</v>
      </c>
      <c r="Q160" t="str">
        <f t="shared" si="15"/>
        <v>music</v>
      </c>
      <c r="R160" t="str">
        <f t="shared" si="16"/>
        <v>rock</v>
      </c>
      <c r="S160" s="7">
        <f t="shared" si="17"/>
        <v>42346.25</v>
      </c>
      <c r="T160" s="7">
        <f t="shared" si="18"/>
        <v>42347.25</v>
      </c>
      <c r="U160">
        <f t="shared" si="19"/>
        <v>2015</v>
      </c>
    </row>
    <row r="161" spans="1:21" hidden="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4"/>
        <v>100</v>
      </c>
      <c r="P161" s="4">
        <f t="shared" si="20"/>
        <v>105.00933552992861</v>
      </c>
      <c r="Q161" t="str">
        <f t="shared" si="15"/>
        <v>theater</v>
      </c>
      <c r="R161" t="str">
        <f t="shared" si="16"/>
        <v>plays</v>
      </c>
      <c r="S161" s="7">
        <f t="shared" si="17"/>
        <v>43551.208333333328</v>
      </c>
      <c r="T161" s="7">
        <f t="shared" si="18"/>
        <v>43569.208333333328</v>
      </c>
      <c r="U161">
        <f t="shared" si="19"/>
        <v>2019</v>
      </c>
    </row>
    <row r="162" spans="1:21" hidden="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4"/>
        <v>162</v>
      </c>
      <c r="P162" s="4">
        <f t="shared" si="20"/>
        <v>79.176829268292678</v>
      </c>
      <c r="Q162" t="str">
        <f t="shared" si="15"/>
        <v>technology</v>
      </c>
      <c r="R162" t="str">
        <f t="shared" si="16"/>
        <v>wearables</v>
      </c>
      <c r="S162" s="7">
        <f t="shared" si="17"/>
        <v>43582.208333333328</v>
      </c>
      <c r="T162" s="7">
        <f t="shared" si="18"/>
        <v>43598.208333333328</v>
      </c>
      <c r="U162">
        <f t="shared" si="19"/>
        <v>2019</v>
      </c>
    </row>
    <row r="163" spans="1:21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4"/>
        <v>78</v>
      </c>
      <c r="P163" s="4">
        <f t="shared" si="20"/>
        <v>57.333333333333336</v>
      </c>
      <c r="Q163" t="str">
        <f t="shared" si="15"/>
        <v>technology</v>
      </c>
      <c r="R163" t="str">
        <f t="shared" si="16"/>
        <v>web</v>
      </c>
      <c r="S163" s="7">
        <f t="shared" si="17"/>
        <v>42270.208333333328</v>
      </c>
      <c r="T163" s="7">
        <f t="shared" si="18"/>
        <v>42276.208333333328</v>
      </c>
      <c r="U163">
        <f t="shared" si="19"/>
        <v>2015</v>
      </c>
    </row>
    <row r="164" spans="1:21" ht="31.5" hidden="1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4"/>
        <v>150</v>
      </c>
      <c r="P164" s="4">
        <f t="shared" si="20"/>
        <v>58.178343949044589</v>
      </c>
      <c r="Q164" t="str">
        <f t="shared" si="15"/>
        <v>music</v>
      </c>
      <c r="R164" t="str">
        <f t="shared" si="16"/>
        <v>rock</v>
      </c>
      <c r="S164" s="7">
        <f t="shared" si="17"/>
        <v>43442.25</v>
      </c>
      <c r="T164" s="7">
        <f t="shared" si="18"/>
        <v>43472.25</v>
      </c>
      <c r="U164">
        <f t="shared" si="19"/>
        <v>2018</v>
      </c>
    </row>
    <row r="165" spans="1:21" hidden="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4"/>
        <v>253</v>
      </c>
      <c r="P165" s="4">
        <f t="shared" si="20"/>
        <v>36.032520325203251</v>
      </c>
      <c r="Q165" t="str">
        <f t="shared" si="15"/>
        <v>photography</v>
      </c>
      <c r="R165" t="str">
        <f t="shared" si="16"/>
        <v>photography books</v>
      </c>
      <c r="S165" s="7">
        <f t="shared" si="17"/>
        <v>43028.208333333328</v>
      </c>
      <c r="T165" s="7">
        <f t="shared" si="18"/>
        <v>43077.25</v>
      </c>
      <c r="U165">
        <f t="shared" si="19"/>
        <v>2017</v>
      </c>
    </row>
    <row r="166" spans="1:21" hidden="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4"/>
        <v>100</v>
      </c>
      <c r="P166" s="4">
        <f t="shared" si="20"/>
        <v>107.99068767908309</v>
      </c>
      <c r="Q166" t="str">
        <f t="shared" si="15"/>
        <v>theater</v>
      </c>
      <c r="R166" t="str">
        <f t="shared" si="16"/>
        <v>plays</v>
      </c>
      <c r="S166" s="7">
        <f t="shared" si="17"/>
        <v>43016.208333333328</v>
      </c>
      <c r="T166" s="7">
        <f t="shared" si="18"/>
        <v>43017.208333333328</v>
      </c>
      <c r="U166">
        <f t="shared" si="19"/>
        <v>2017</v>
      </c>
    </row>
    <row r="167" spans="1:21" hidden="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4"/>
        <v>122</v>
      </c>
      <c r="P167" s="4">
        <f t="shared" si="20"/>
        <v>44.005985634477256</v>
      </c>
      <c r="Q167" t="str">
        <f t="shared" si="15"/>
        <v>technology</v>
      </c>
      <c r="R167" t="str">
        <f t="shared" si="16"/>
        <v>web</v>
      </c>
      <c r="S167" s="7">
        <f t="shared" si="17"/>
        <v>42948.208333333328</v>
      </c>
      <c r="T167" s="7">
        <f t="shared" si="18"/>
        <v>42980.208333333328</v>
      </c>
      <c r="U167">
        <f t="shared" si="19"/>
        <v>2017</v>
      </c>
    </row>
    <row r="168" spans="1:21" hidden="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4"/>
        <v>137</v>
      </c>
      <c r="P168" s="4">
        <f t="shared" si="20"/>
        <v>55.077868852459019</v>
      </c>
      <c r="Q168" t="str">
        <f t="shared" si="15"/>
        <v>photography</v>
      </c>
      <c r="R168" t="str">
        <f t="shared" si="16"/>
        <v>photography books</v>
      </c>
      <c r="S168" s="7">
        <f t="shared" si="17"/>
        <v>40534.25</v>
      </c>
      <c r="T168" s="7">
        <f t="shared" si="18"/>
        <v>40538.25</v>
      </c>
      <c r="U168">
        <f t="shared" si="19"/>
        <v>2010</v>
      </c>
    </row>
    <row r="169" spans="1:21" hidden="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4"/>
        <v>416</v>
      </c>
      <c r="P169" s="4">
        <f t="shared" si="20"/>
        <v>74</v>
      </c>
      <c r="Q169" t="str">
        <f t="shared" si="15"/>
        <v>theater</v>
      </c>
      <c r="R169" t="str">
        <f t="shared" si="16"/>
        <v>plays</v>
      </c>
      <c r="S169" s="7">
        <f t="shared" si="17"/>
        <v>41435.208333333336</v>
      </c>
      <c r="T169" s="7">
        <f t="shared" si="18"/>
        <v>41445.208333333336</v>
      </c>
      <c r="U169">
        <f t="shared" si="19"/>
        <v>2013</v>
      </c>
    </row>
    <row r="170" spans="1:21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4"/>
        <v>31</v>
      </c>
      <c r="P170" s="4">
        <f t="shared" si="20"/>
        <v>41.996858638743454</v>
      </c>
      <c r="Q170" t="str">
        <f t="shared" si="15"/>
        <v>music</v>
      </c>
      <c r="R170" t="str">
        <f t="shared" si="16"/>
        <v>indie rock</v>
      </c>
      <c r="S170" s="7">
        <f t="shared" si="17"/>
        <v>43518.25</v>
      </c>
      <c r="T170" s="7">
        <f t="shared" si="18"/>
        <v>43541.208333333328</v>
      </c>
      <c r="U170">
        <f t="shared" si="19"/>
        <v>2019</v>
      </c>
    </row>
    <row r="171" spans="1:21" hidden="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4"/>
        <v>424</v>
      </c>
      <c r="P171" s="4">
        <f t="shared" si="20"/>
        <v>77.988161010260455</v>
      </c>
      <c r="Q171" t="str">
        <f t="shared" si="15"/>
        <v>film &amp; video</v>
      </c>
      <c r="R171" t="str">
        <f t="shared" si="16"/>
        <v>shorts</v>
      </c>
      <c r="S171" s="7">
        <f t="shared" si="17"/>
        <v>41077.208333333336</v>
      </c>
      <c r="T171" s="7">
        <f t="shared" si="18"/>
        <v>41105.208333333336</v>
      </c>
      <c r="U171">
        <f t="shared" si="19"/>
        <v>2012</v>
      </c>
    </row>
    <row r="172" spans="1:21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4"/>
        <v>3</v>
      </c>
      <c r="P172" s="4">
        <f t="shared" si="20"/>
        <v>82.507462686567166</v>
      </c>
      <c r="Q172" t="str">
        <f t="shared" si="15"/>
        <v>music</v>
      </c>
      <c r="R172" t="str">
        <f t="shared" si="16"/>
        <v>indie rock</v>
      </c>
      <c r="S172" s="7">
        <f t="shared" si="17"/>
        <v>42950.208333333328</v>
      </c>
      <c r="T172" s="7">
        <f t="shared" si="18"/>
        <v>42957.208333333328</v>
      </c>
      <c r="U172">
        <f t="shared" si="19"/>
        <v>2017</v>
      </c>
    </row>
    <row r="173" spans="1:21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4"/>
        <v>11</v>
      </c>
      <c r="P173" s="4">
        <f t="shared" si="20"/>
        <v>104.2</v>
      </c>
      <c r="Q173" t="str">
        <f t="shared" si="15"/>
        <v>publishing</v>
      </c>
      <c r="R173" t="str">
        <f t="shared" si="16"/>
        <v>translations</v>
      </c>
      <c r="S173" s="7">
        <f t="shared" si="17"/>
        <v>41718.208333333336</v>
      </c>
      <c r="T173" s="7">
        <f t="shared" si="18"/>
        <v>41740.208333333336</v>
      </c>
      <c r="U173">
        <f t="shared" si="19"/>
        <v>2014</v>
      </c>
    </row>
    <row r="174" spans="1:21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4"/>
        <v>83</v>
      </c>
      <c r="P174" s="4">
        <f t="shared" si="20"/>
        <v>25.5</v>
      </c>
      <c r="Q174" t="str">
        <f t="shared" si="15"/>
        <v>film &amp; video</v>
      </c>
      <c r="R174" t="str">
        <f t="shared" si="16"/>
        <v>documentary</v>
      </c>
      <c r="S174" s="7">
        <f t="shared" si="17"/>
        <v>41839.208333333336</v>
      </c>
      <c r="T174" s="7">
        <f t="shared" si="18"/>
        <v>41854.208333333336</v>
      </c>
      <c r="U174">
        <f t="shared" si="19"/>
        <v>2014</v>
      </c>
    </row>
    <row r="175" spans="1:21" hidden="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4"/>
        <v>163</v>
      </c>
      <c r="P175" s="4">
        <f t="shared" si="20"/>
        <v>100.98334401024984</v>
      </c>
      <c r="Q175" t="str">
        <f t="shared" si="15"/>
        <v>theater</v>
      </c>
      <c r="R175" t="str">
        <f t="shared" si="16"/>
        <v>plays</v>
      </c>
      <c r="S175" s="7">
        <f t="shared" si="17"/>
        <v>41412.208333333336</v>
      </c>
      <c r="T175" s="7">
        <f t="shared" si="18"/>
        <v>41418.208333333336</v>
      </c>
      <c r="U175">
        <f t="shared" si="19"/>
        <v>2013</v>
      </c>
    </row>
    <row r="176" spans="1:21" hidden="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4"/>
        <v>895</v>
      </c>
      <c r="P176" s="4">
        <f t="shared" si="20"/>
        <v>111.83333333333333</v>
      </c>
      <c r="Q176" t="str">
        <f t="shared" si="15"/>
        <v>technology</v>
      </c>
      <c r="R176" t="str">
        <f t="shared" si="16"/>
        <v>wearables</v>
      </c>
      <c r="S176" s="7">
        <f t="shared" si="17"/>
        <v>42282.208333333328</v>
      </c>
      <c r="T176" s="7">
        <f t="shared" si="18"/>
        <v>42283.208333333328</v>
      </c>
      <c r="U176">
        <f t="shared" si="19"/>
        <v>2015</v>
      </c>
    </row>
    <row r="177" spans="1:21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4"/>
        <v>26</v>
      </c>
      <c r="P177" s="4">
        <f t="shared" si="20"/>
        <v>41.999115044247787</v>
      </c>
      <c r="Q177" t="str">
        <f t="shared" si="15"/>
        <v>theater</v>
      </c>
      <c r="R177" t="str">
        <f t="shared" si="16"/>
        <v>plays</v>
      </c>
      <c r="S177" s="7">
        <f t="shared" si="17"/>
        <v>42613.208333333328</v>
      </c>
      <c r="T177" s="7">
        <f t="shared" si="18"/>
        <v>42632.208333333328</v>
      </c>
      <c r="U177">
        <f t="shared" si="19"/>
        <v>2016</v>
      </c>
    </row>
    <row r="178" spans="1:21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4"/>
        <v>75</v>
      </c>
      <c r="P178" s="4">
        <f t="shared" si="20"/>
        <v>110.05115089514067</v>
      </c>
      <c r="Q178" t="str">
        <f t="shared" si="15"/>
        <v>theater</v>
      </c>
      <c r="R178" t="str">
        <f t="shared" si="16"/>
        <v>plays</v>
      </c>
      <c r="S178" s="7">
        <f t="shared" si="17"/>
        <v>42616.208333333328</v>
      </c>
      <c r="T178" s="7">
        <f t="shared" si="18"/>
        <v>42625.208333333328</v>
      </c>
      <c r="U178">
        <f t="shared" si="19"/>
        <v>2016</v>
      </c>
    </row>
    <row r="179" spans="1:21" hidden="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4"/>
        <v>416</v>
      </c>
      <c r="P179" s="4">
        <f t="shared" si="20"/>
        <v>58.997079225994888</v>
      </c>
      <c r="Q179" t="str">
        <f t="shared" si="15"/>
        <v>theater</v>
      </c>
      <c r="R179" t="str">
        <f t="shared" si="16"/>
        <v>plays</v>
      </c>
      <c r="S179" s="7">
        <f t="shared" si="17"/>
        <v>40497.25</v>
      </c>
      <c r="T179" s="7">
        <f t="shared" si="18"/>
        <v>40522.25</v>
      </c>
      <c r="U179">
        <f t="shared" si="19"/>
        <v>2010</v>
      </c>
    </row>
    <row r="180" spans="1:21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4"/>
        <v>96</v>
      </c>
      <c r="P180" s="4">
        <f t="shared" si="20"/>
        <v>32.985714285714288</v>
      </c>
      <c r="Q180" t="str">
        <f t="shared" si="15"/>
        <v>food</v>
      </c>
      <c r="R180" t="str">
        <f t="shared" si="16"/>
        <v>food trucks</v>
      </c>
      <c r="S180" s="7">
        <f t="shared" si="17"/>
        <v>42999.208333333328</v>
      </c>
      <c r="T180" s="7">
        <f t="shared" si="18"/>
        <v>43008.208333333328</v>
      </c>
      <c r="U180">
        <f t="shared" si="19"/>
        <v>2017</v>
      </c>
    </row>
    <row r="181" spans="1:21" ht="31.5" hidden="1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4"/>
        <v>358</v>
      </c>
      <c r="P181" s="4">
        <f t="shared" si="20"/>
        <v>45.005654509471306</v>
      </c>
      <c r="Q181" t="str">
        <f t="shared" si="15"/>
        <v>theater</v>
      </c>
      <c r="R181" t="str">
        <f t="shared" si="16"/>
        <v>plays</v>
      </c>
      <c r="S181" s="7">
        <f t="shared" si="17"/>
        <v>41350.208333333336</v>
      </c>
      <c r="T181" s="7">
        <f t="shared" si="18"/>
        <v>41351.208333333336</v>
      </c>
      <c r="U181">
        <f t="shared" si="19"/>
        <v>2013</v>
      </c>
    </row>
    <row r="182" spans="1:21" hidden="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4"/>
        <v>308</v>
      </c>
      <c r="P182" s="4">
        <f t="shared" si="20"/>
        <v>81.98196487897485</v>
      </c>
      <c r="Q182" t="str">
        <f t="shared" si="15"/>
        <v>technology</v>
      </c>
      <c r="R182" t="str">
        <f t="shared" si="16"/>
        <v>wearables</v>
      </c>
      <c r="S182" s="7">
        <f t="shared" si="17"/>
        <v>40259.208333333336</v>
      </c>
      <c r="T182" s="7">
        <f t="shared" si="18"/>
        <v>40264.208333333336</v>
      </c>
      <c r="U182">
        <f t="shared" si="19"/>
        <v>2010</v>
      </c>
    </row>
    <row r="183" spans="1:21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4"/>
        <v>62</v>
      </c>
      <c r="P183" s="4">
        <f t="shared" si="20"/>
        <v>39.080882352941174</v>
      </c>
      <c r="Q183" t="str">
        <f t="shared" si="15"/>
        <v>technology</v>
      </c>
      <c r="R183" t="str">
        <f t="shared" si="16"/>
        <v>web</v>
      </c>
      <c r="S183" s="7">
        <f t="shared" si="17"/>
        <v>43012.208333333328</v>
      </c>
      <c r="T183" s="7">
        <f t="shared" si="18"/>
        <v>43030.208333333328</v>
      </c>
      <c r="U183">
        <f t="shared" si="19"/>
        <v>2017</v>
      </c>
    </row>
    <row r="184" spans="1:21" ht="31.5" hidden="1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4"/>
        <v>722</v>
      </c>
      <c r="P184" s="4">
        <f t="shared" si="20"/>
        <v>58.996383363471971</v>
      </c>
      <c r="Q184" t="str">
        <f t="shared" si="15"/>
        <v>theater</v>
      </c>
      <c r="R184" t="str">
        <f t="shared" si="16"/>
        <v>plays</v>
      </c>
      <c r="S184" s="7">
        <f t="shared" si="17"/>
        <v>43631.208333333328</v>
      </c>
      <c r="T184" s="7">
        <f t="shared" si="18"/>
        <v>43647.208333333328</v>
      </c>
      <c r="U184">
        <f t="shared" si="19"/>
        <v>2019</v>
      </c>
    </row>
    <row r="185" spans="1:21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4"/>
        <v>69</v>
      </c>
      <c r="P185" s="4">
        <f t="shared" si="20"/>
        <v>40.988372093023258</v>
      </c>
      <c r="Q185" t="str">
        <f t="shared" si="15"/>
        <v>music</v>
      </c>
      <c r="R185" t="str">
        <f t="shared" si="16"/>
        <v>rock</v>
      </c>
      <c r="S185" s="7">
        <f t="shared" si="17"/>
        <v>40430.208333333336</v>
      </c>
      <c r="T185" s="7">
        <f t="shared" si="18"/>
        <v>40443.208333333336</v>
      </c>
      <c r="U185">
        <f t="shared" si="19"/>
        <v>2010</v>
      </c>
    </row>
    <row r="186" spans="1:21" hidden="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4"/>
        <v>293</v>
      </c>
      <c r="P186" s="4">
        <f t="shared" si="20"/>
        <v>31.029411764705884</v>
      </c>
      <c r="Q186" t="str">
        <f t="shared" si="15"/>
        <v>theater</v>
      </c>
      <c r="R186" t="str">
        <f t="shared" si="16"/>
        <v>plays</v>
      </c>
      <c r="S186" s="7">
        <f t="shared" si="17"/>
        <v>43588.208333333328</v>
      </c>
      <c r="T186" s="7">
        <f t="shared" si="18"/>
        <v>43589.208333333328</v>
      </c>
      <c r="U186">
        <f t="shared" si="19"/>
        <v>2019</v>
      </c>
    </row>
    <row r="187" spans="1:21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4"/>
        <v>72</v>
      </c>
      <c r="P187" s="4">
        <f t="shared" si="20"/>
        <v>37.789473684210527</v>
      </c>
      <c r="Q187" t="str">
        <f t="shared" si="15"/>
        <v>film &amp; video</v>
      </c>
      <c r="R187" t="str">
        <f t="shared" si="16"/>
        <v>television</v>
      </c>
      <c r="S187" s="7">
        <f t="shared" si="17"/>
        <v>43233.208333333328</v>
      </c>
      <c r="T187" s="7">
        <f t="shared" si="18"/>
        <v>43244.208333333328</v>
      </c>
      <c r="U187">
        <f t="shared" si="19"/>
        <v>2018</v>
      </c>
    </row>
    <row r="188" spans="1:21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4"/>
        <v>32</v>
      </c>
      <c r="P188" s="4">
        <f t="shared" si="20"/>
        <v>32.006772009029348</v>
      </c>
      <c r="Q188" t="str">
        <f t="shared" si="15"/>
        <v>theater</v>
      </c>
      <c r="R188" t="str">
        <f t="shared" si="16"/>
        <v>plays</v>
      </c>
      <c r="S188" s="7">
        <f t="shared" si="17"/>
        <v>41782.208333333336</v>
      </c>
      <c r="T188" s="7">
        <f t="shared" si="18"/>
        <v>41797.208333333336</v>
      </c>
      <c r="U188">
        <f t="shared" si="19"/>
        <v>2014</v>
      </c>
    </row>
    <row r="189" spans="1:21" hidden="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4"/>
        <v>230</v>
      </c>
      <c r="P189" s="4">
        <f t="shared" si="20"/>
        <v>95.966712898751737</v>
      </c>
      <c r="Q189" t="str">
        <f t="shared" si="15"/>
        <v>film &amp; video</v>
      </c>
      <c r="R189" t="str">
        <f t="shared" si="16"/>
        <v>shorts</v>
      </c>
      <c r="S189" s="7">
        <f t="shared" si="17"/>
        <v>41328.25</v>
      </c>
      <c r="T189" s="7">
        <f t="shared" si="18"/>
        <v>41356.208333333336</v>
      </c>
      <c r="U189">
        <f t="shared" si="19"/>
        <v>2013</v>
      </c>
    </row>
    <row r="190" spans="1:21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4"/>
        <v>32</v>
      </c>
      <c r="P190" s="4">
        <f t="shared" si="20"/>
        <v>75</v>
      </c>
      <c r="Q190" t="str">
        <f t="shared" si="15"/>
        <v>theater</v>
      </c>
      <c r="R190" t="str">
        <f t="shared" si="16"/>
        <v>plays</v>
      </c>
      <c r="S190" s="7">
        <f t="shared" si="17"/>
        <v>41975.25</v>
      </c>
      <c r="T190" s="7">
        <f t="shared" si="18"/>
        <v>41976.25</v>
      </c>
      <c r="U190">
        <f t="shared" si="19"/>
        <v>2014</v>
      </c>
    </row>
    <row r="191" spans="1:21" hidden="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4"/>
        <v>24</v>
      </c>
      <c r="P191" s="4">
        <f t="shared" si="20"/>
        <v>102.0498866213152</v>
      </c>
      <c r="Q191" t="str">
        <f t="shared" si="15"/>
        <v>theater</v>
      </c>
      <c r="R191" t="str">
        <f t="shared" si="16"/>
        <v>plays</v>
      </c>
      <c r="S191" s="7">
        <f t="shared" si="17"/>
        <v>42433.25</v>
      </c>
      <c r="T191" s="7">
        <f t="shared" si="18"/>
        <v>42433.25</v>
      </c>
      <c r="U191">
        <f t="shared" si="19"/>
        <v>2016</v>
      </c>
    </row>
    <row r="192" spans="1:21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4"/>
        <v>69</v>
      </c>
      <c r="P192" s="4">
        <f t="shared" si="20"/>
        <v>105.75</v>
      </c>
      <c r="Q192" t="str">
        <f t="shared" si="15"/>
        <v>theater</v>
      </c>
      <c r="R192" t="str">
        <f t="shared" si="16"/>
        <v>plays</v>
      </c>
      <c r="S192" s="7">
        <f t="shared" si="17"/>
        <v>41429.208333333336</v>
      </c>
      <c r="T192" s="7">
        <f t="shared" si="18"/>
        <v>41430.208333333336</v>
      </c>
      <c r="U192">
        <f t="shared" si="19"/>
        <v>2013</v>
      </c>
    </row>
    <row r="193" spans="1:21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4"/>
        <v>38</v>
      </c>
      <c r="P193" s="4">
        <f t="shared" si="20"/>
        <v>37.069767441860463</v>
      </c>
      <c r="Q193" t="str">
        <f t="shared" si="15"/>
        <v>theater</v>
      </c>
      <c r="R193" t="str">
        <f t="shared" si="16"/>
        <v>plays</v>
      </c>
      <c r="S193" s="7">
        <f t="shared" si="17"/>
        <v>43536.208333333328</v>
      </c>
      <c r="T193" s="7">
        <f t="shared" si="18"/>
        <v>43539.208333333328</v>
      </c>
      <c r="U193">
        <f t="shared" si="19"/>
        <v>2019</v>
      </c>
    </row>
    <row r="194" spans="1:21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4"/>
        <v>20</v>
      </c>
      <c r="P194" s="4">
        <f t="shared" si="20"/>
        <v>35.049382716049379</v>
      </c>
      <c r="Q194" t="str">
        <f t="shared" si="15"/>
        <v>music</v>
      </c>
      <c r="R194" t="str">
        <f t="shared" si="16"/>
        <v>rock</v>
      </c>
      <c r="S194" s="7">
        <f t="shared" si="17"/>
        <v>41817.208333333336</v>
      </c>
      <c r="T194" s="7">
        <f t="shared" si="18"/>
        <v>41821.208333333336</v>
      </c>
      <c r="U194">
        <f t="shared" si="19"/>
        <v>2014</v>
      </c>
    </row>
    <row r="195" spans="1:21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21">ROUND(E195/D195*100,0)</f>
        <v>46</v>
      </c>
      <c r="P195" s="4">
        <f t="shared" si="20"/>
        <v>46.338461538461537</v>
      </c>
      <c r="Q195" t="str">
        <f t="shared" ref="Q195:Q258" si="22">LEFT(N195,SEARCH("/",N195)-1)</f>
        <v>music</v>
      </c>
      <c r="R195" t="str">
        <f t="shared" ref="R195:R258" si="23">RIGHT(N195,LEN(N195)-SEARCH("/",N195))</f>
        <v>indie rock</v>
      </c>
      <c r="S195" s="7">
        <f t="shared" ref="S195:S258" si="24">(((J195/60)/60)/24)+DATE(1970,1,1)</f>
        <v>43198.208333333328</v>
      </c>
      <c r="T195" s="7">
        <f t="shared" ref="T195:T258" si="25">(((K195/60)/60)/24)+DATE(1970,1,1)</f>
        <v>43202.208333333328</v>
      </c>
      <c r="U195">
        <f t="shared" ref="U195:U258" si="26">YEAR(S195)</f>
        <v>2018</v>
      </c>
    </row>
    <row r="196" spans="1:21" hidden="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21"/>
        <v>123</v>
      </c>
      <c r="P196" s="4">
        <f t="shared" ref="P196:P259" si="27">E196/G196</f>
        <v>69.174603174603178</v>
      </c>
      <c r="Q196" t="str">
        <f t="shared" si="22"/>
        <v>music</v>
      </c>
      <c r="R196" t="str">
        <f t="shared" si="23"/>
        <v>metal</v>
      </c>
      <c r="S196" s="7">
        <f t="shared" si="24"/>
        <v>42261.208333333328</v>
      </c>
      <c r="T196" s="7">
        <f t="shared" si="25"/>
        <v>42277.208333333328</v>
      </c>
      <c r="U196">
        <f t="shared" si="26"/>
        <v>2015</v>
      </c>
    </row>
    <row r="197" spans="1:21" hidden="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21"/>
        <v>362</v>
      </c>
      <c r="P197" s="4">
        <f t="shared" si="27"/>
        <v>109.07824427480917</v>
      </c>
      <c r="Q197" t="str">
        <f t="shared" si="22"/>
        <v>music</v>
      </c>
      <c r="R197" t="str">
        <f t="shared" si="23"/>
        <v>electric music</v>
      </c>
      <c r="S197" s="7">
        <f t="shared" si="24"/>
        <v>43310.208333333328</v>
      </c>
      <c r="T197" s="7">
        <f t="shared" si="25"/>
        <v>43317.208333333328</v>
      </c>
      <c r="U197">
        <f t="shared" si="26"/>
        <v>2018</v>
      </c>
    </row>
    <row r="198" spans="1:21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21"/>
        <v>63</v>
      </c>
      <c r="P198" s="4">
        <f t="shared" si="27"/>
        <v>51.78</v>
      </c>
      <c r="Q198" t="str">
        <f t="shared" si="22"/>
        <v>technology</v>
      </c>
      <c r="R198" t="str">
        <f t="shared" si="23"/>
        <v>wearables</v>
      </c>
      <c r="S198" s="7">
        <f t="shared" si="24"/>
        <v>42616.208333333328</v>
      </c>
      <c r="T198" s="7">
        <f t="shared" si="25"/>
        <v>42635.208333333328</v>
      </c>
      <c r="U198">
        <f t="shared" si="26"/>
        <v>2016</v>
      </c>
    </row>
    <row r="199" spans="1:21" hidden="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21"/>
        <v>298</v>
      </c>
      <c r="P199" s="4">
        <f t="shared" si="27"/>
        <v>82.010055304172951</v>
      </c>
      <c r="Q199" t="str">
        <f t="shared" si="22"/>
        <v>film &amp; video</v>
      </c>
      <c r="R199" t="str">
        <f t="shared" si="23"/>
        <v>drama</v>
      </c>
      <c r="S199" s="7">
        <f t="shared" si="24"/>
        <v>42909.208333333328</v>
      </c>
      <c r="T199" s="7">
        <f t="shared" si="25"/>
        <v>42923.208333333328</v>
      </c>
      <c r="U199">
        <f t="shared" si="26"/>
        <v>2017</v>
      </c>
    </row>
    <row r="200" spans="1:21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21"/>
        <v>10</v>
      </c>
      <c r="P200" s="4">
        <f t="shared" si="27"/>
        <v>35.958333333333336</v>
      </c>
      <c r="Q200" t="str">
        <f t="shared" si="22"/>
        <v>music</v>
      </c>
      <c r="R200" t="str">
        <f t="shared" si="23"/>
        <v>electric music</v>
      </c>
      <c r="S200" s="7">
        <f t="shared" si="24"/>
        <v>40396.208333333336</v>
      </c>
      <c r="T200" s="7">
        <f t="shared" si="25"/>
        <v>40425.208333333336</v>
      </c>
      <c r="U200">
        <f t="shared" si="26"/>
        <v>2010</v>
      </c>
    </row>
    <row r="201" spans="1:21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21"/>
        <v>54</v>
      </c>
      <c r="P201" s="4">
        <f t="shared" si="27"/>
        <v>74.461538461538467</v>
      </c>
      <c r="Q201" t="str">
        <f t="shared" si="22"/>
        <v>music</v>
      </c>
      <c r="R201" t="str">
        <f t="shared" si="23"/>
        <v>rock</v>
      </c>
      <c r="S201" s="7">
        <f t="shared" si="24"/>
        <v>42192.208333333328</v>
      </c>
      <c r="T201" s="7">
        <f t="shared" si="25"/>
        <v>42196.208333333328</v>
      </c>
      <c r="U201">
        <f t="shared" si="26"/>
        <v>2015</v>
      </c>
    </row>
    <row r="202" spans="1:21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21"/>
        <v>2</v>
      </c>
      <c r="P202" s="4">
        <f t="shared" si="27"/>
        <v>2</v>
      </c>
      <c r="Q202" t="str">
        <f t="shared" si="22"/>
        <v>theater</v>
      </c>
      <c r="R202" t="str">
        <f t="shared" si="23"/>
        <v>plays</v>
      </c>
      <c r="S202" s="7">
        <f t="shared" si="24"/>
        <v>40262.208333333336</v>
      </c>
      <c r="T202" s="7">
        <f t="shared" si="25"/>
        <v>40273.208333333336</v>
      </c>
      <c r="U202">
        <f t="shared" si="26"/>
        <v>2010</v>
      </c>
    </row>
    <row r="203" spans="1:21" hidden="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21"/>
        <v>681</v>
      </c>
      <c r="P203" s="4">
        <f t="shared" si="27"/>
        <v>91.114649681528661</v>
      </c>
      <c r="Q203" t="str">
        <f t="shared" si="22"/>
        <v>technology</v>
      </c>
      <c r="R203" t="str">
        <f t="shared" si="23"/>
        <v>web</v>
      </c>
      <c r="S203" s="7">
        <f t="shared" si="24"/>
        <v>41845.208333333336</v>
      </c>
      <c r="T203" s="7">
        <f t="shared" si="25"/>
        <v>41863.208333333336</v>
      </c>
      <c r="U203">
        <f t="shared" si="26"/>
        <v>2014</v>
      </c>
    </row>
    <row r="204" spans="1:21" hidden="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21"/>
        <v>79</v>
      </c>
      <c r="P204" s="4">
        <f t="shared" si="27"/>
        <v>79.792682926829272</v>
      </c>
      <c r="Q204" t="str">
        <f t="shared" si="22"/>
        <v>food</v>
      </c>
      <c r="R204" t="str">
        <f t="shared" si="23"/>
        <v>food trucks</v>
      </c>
      <c r="S204" s="7">
        <f t="shared" si="24"/>
        <v>40818.208333333336</v>
      </c>
      <c r="T204" s="7">
        <f t="shared" si="25"/>
        <v>40822.208333333336</v>
      </c>
      <c r="U204">
        <f t="shared" si="26"/>
        <v>2011</v>
      </c>
    </row>
    <row r="205" spans="1:21" ht="31.5" hidden="1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21"/>
        <v>134</v>
      </c>
      <c r="P205" s="4">
        <f t="shared" si="27"/>
        <v>42.999777678968428</v>
      </c>
      <c r="Q205" t="str">
        <f t="shared" si="22"/>
        <v>theater</v>
      </c>
      <c r="R205" t="str">
        <f t="shared" si="23"/>
        <v>plays</v>
      </c>
      <c r="S205" s="7">
        <f t="shared" si="24"/>
        <v>42752.25</v>
      </c>
      <c r="T205" s="7">
        <f t="shared" si="25"/>
        <v>42754.25</v>
      </c>
      <c r="U205">
        <f t="shared" si="26"/>
        <v>2017</v>
      </c>
    </row>
    <row r="206" spans="1:21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21"/>
        <v>3</v>
      </c>
      <c r="P206" s="4">
        <f t="shared" si="27"/>
        <v>63.225000000000001</v>
      </c>
      <c r="Q206" t="str">
        <f t="shared" si="22"/>
        <v>music</v>
      </c>
      <c r="R206" t="str">
        <f t="shared" si="23"/>
        <v>jazz</v>
      </c>
      <c r="S206" s="7">
        <f t="shared" si="24"/>
        <v>40636.208333333336</v>
      </c>
      <c r="T206" s="7">
        <f t="shared" si="25"/>
        <v>40646.208333333336</v>
      </c>
      <c r="U206">
        <f t="shared" si="26"/>
        <v>2011</v>
      </c>
    </row>
    <row r="207" spans="1:21" hidden="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21"/>
        <v>432</v>
      </c>
      <c r="P207" s="4">
        <f t="shared" si="27"/>
        <v>70.174999999999997</v>
      </c>
      <c r="Q207" t="str">
        <f t="shared" si="22"/>
        <v>theater</v>
      </c>
      <c r="R207" t="str">
        <f t="shared" si="23"/>
        <v>plays</v>
      </c>
      <c r="S207" s="7">
        <f t="shared" si="24"/>
        <v>43390.208333333328</v>
      </c>
      <c r="T207" s="7">
        <f t="shared" si="25"/>
        <v>43402.208333333328</v>
      </c>
      <c r="U207">
        <f t="shared" si="26"/>
        <v>2018</v>
      </c>
    </row>
    <row r="208" spans="1:21" hidden="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21"/>
        <v>39</v>
      </c>
      <c r="P208" s="4">
        <f t="shared" si="27"/>
        <v>61.333333333333336</v>
      </c>
      <c r="Q208" t="str">
        <f t="shared" si="22"/>
        <v>publishing</v>
      </c>
      <c r="R208" t="str">
        <f t="shared" si="23"/>
        <v>fiction</v>
      </c>
      <c r="S208" s="7">
        <f t="shared" si="24"/>
        <v>40236.25</v>
      </c>
      <c r="T208" s="7">
        <f t="shared" si="25"/>
        <v>40245.25</v>
      </c>
      <c r="U208">
        <f t="shared" si="26"/>
        <v>2010</v>
      </c>
    </row>
    <row r="209" spans="1:21" hidden="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21"/>
        <v>426</v>
      </c>
      <c r="P209" s="4">
        <f t="shared" si="27"/>
        <v>99</v>
      </c>
      <c r="Q209" t="str">
        <f t="shared" si="22"/>
        <v>music</v>
      </c>
      <c r="R209" t="str">
        <f t="shared" si="23"/>
        <v>rock</v>
      </c>
      <c r="S209" s="7">
        <f t="shared" si="24"/>
        <v>43340.208333333328</v>
      </c>
      <c r="T209" s="7">
        <f t="shared" si="25"/>
        <v>43360.208333333328</v>
      </c>
      <c r="U209">
        <f t="shared" si="26"/>
        <v>2018</v>
      </c>
    </row>
    <row r="210" spans="1:21" hidden="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21"/>
        <v>101</v>
      </c>
      <c r="P210" s="4">
        <f t="shared" si="27"/>
        <v>96.984900146127615</v>
      </c>
      <c r="Q210" t="str">
        <f t="shared" si="22"/>
        <v>film &amp; video</v>
      </c>
      <c r="R210" t="str">
        <f t="shared" si="23"/>
        <v>documentary</v>
      </c>
      <c r="S210" s="7">
        <f t="shared" si="24"/>
        <v>43048.25</v>
      </c>
      <c r="T210" s="7">
        <f t="shared" si="25"/>
        <v>43072.25</v>
      </c>
      <c r="U210">
        <f t="shared" si="26"/>
        <v>2017</v>
      </c>
    </row>
    <row r="211" spans="1:21" hidden="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21"/>
        <v>21</v>
      </c>
      <c r="P211" s="4">
        <f t="shared" si="27"/>
        <v>51.004950495049506</v>
      </c>
      <c r="Q211" t="str">
        <f t="shared" si="22"/>
        <v>film &amp; video</v>
      </c>
      <c r="R211" t="str">
        <f t="shared" si="23"/>
        <v>documentary</v>
      </c>
      <c r="S211" s="7">
        <f t="shared" si="24"/>
        <v>42496.208333333328</v>
      </c>
      <c r="T211" s="7">
        <f t="shared" si="25"/>
        <v>42503.208333333328</v>
      </c>
      <c r="U211">
        <f t="shared" si="26"/>
        <v>2016</v>
      </c>
    </row>
    <row r="212" spans="1:21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21"/>
        <v>67</v>
      </c>
      <c r="P212" s="4">
        <f t="shared" si="27"/>
        <v>28.044247787610619</v>
      </c>
      <c r="Q212" t="str">
        <f t="shared" si="22"/>
        <v>film &amp; video</v>
      </c>
      <c r="R212" t="str">
        <f t="shared" si="23"/>
        <v>science fiction</v>
      </c>
      <c r="S212" s="7">
        <f t="shared" si="24"/>
        <v>42797.25</v>
      </c>
      <c r="T212" s="7">
        <f t="shared" si="25"/>
        <v>42824.208333333328</v>
      </c>
      <c r="U212">
        <f t="shared" si="26"/>
        <v>2017</v>
      </c>
    </row>
    <row r="213" spans="1:21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21"/>
        <v>95</v>
      </c>
      <c r="P213" s="4">
        <f t="shared" si="27"/>
        <v>60.984615384615381</v>
      </c>
      <c r="Q213" t="str">
        <f t="shared" si="22"/>
        <v>theater</v>
      </c>
      <c r="R213" t="str">
        <f t="shared" si="23"/>
        <v>plays</v>
      </c>
      <c r="S213" s="7">
        <f t="shared" si="24"/>
        <v>41513.208333333336</v>
      </c>
      <c r="T213" s="7">
        <f t="shared" si="25"/>
        <v>41537.208333333336</v>
      </c>
      <c r="U213">
        <f t="shared" si="26"/>
        <v>2013</v>
      </c>
    </row>
    <row r="214" spans="1:21" ht="31.5" hidden="1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21"/>
        <v>152</v>
      </c>
      <c r="P214" s="4">
        <f t="shared" si="27"/>
        <v>73.214285714285708</v>
      </c>
      <c r="Q214" t="str">
        <f t="shared" si="22"/>
        <v>theater</v>
      </c>
      <c r="R214" t="str">
        <f t="shared" si="23"/>
        <v>plays</v>
      </c>
      <c r="S214" s="7">
        <f t="shared" si="24"/>
        <v>43814.25</v>
      </c>
      <c r="T214" s="7">
        <f t="shared" si="25"/>
        <v>43860.25</v>
      </c>
      <c r="U214">
        <f t="shared" si="26"/>
        <v>2019</v>
      </c>
    </row>
    <row r="215" spans="1:21" ht="31.5" hidden="1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21"/>
        <v>195</v>
      </c>
      <c r="P215" s="4">
        <f t="shared" si="27"/>
        <v>39.997435299603637</v>
      </c>
      <c r="Q215" t="str">
        <f t="shared" si="22"/>
        <v>music</v>
      </c>
      <c r="R215" t="str">
        <f t="shared" si="23"/>
        <v>indie rock</v>
      </c>
      <c r="S215" s="7">
        <f t="shared" si="24"/>
        <v>40488.208333333336</v>
      </c>
      <c r="T215" s="7">
        <f t="shared" si="25"/>
        <v>40496.25</v>
      </c>
      <c r="U215">
        <f t="shared" si="26"/>
        <v>2010</v>
      </c>
    </row>
    <row r="216" spans="1:21" hidden="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21"/>
        <v>1023</v>
      </c>
      <c r="P216" s="4">
        <f t="shared" si="27"/>
        <v>86.812121212121212</v>
      </c>
      <c r="Q216" t="str">
        <f t="shared" si="22"/>
        <v>music</v>
      </c>
      <c r="R216" t="str">
        <f t="shared" si="23"/>
        <v>rock</v>
      </c>
      <c r="S216" s="7">
        <f t="shared" si="24"/>
        <v>40409.208333333336</v>
      </c>
      <c r="T216" s="7">
        <f t="shared" si="25"/>
        <v>40415.208333333336</v>
      </c>
      <c r="U216">
        <f t="shared" si="26"/>
        <v>2010</v>
      </c>
    </row>
    <row r="217" spans="1:21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21"/>
        <v>4</v>
      </c>
      <c r="P217" s="4">
        <f t="shared" si="27"/>
        <v>42.125874125874127</v>
      </c>
      <c r="Q217" t="str">
        <f t="shared" si="22"/>
        <v>theater</v>
      </c>
      <c r="R217" t="str">
        <f t="shared" si="23"/>
        <v>plays</v>
      </c>
      <c r="S217" s="7">
        <f t="shared" si="24"/>
        <v>43509.25</v>
      </c>
      <c r="T217" s="7">
        <f t="shared" si="25"/>
        <v>43511.25</v>
      </c>
      <c r="U217">
        <f t="shared" si="26"/>
        <v>2019</v>
      </c>
    </row>
    <row r="218" spans="1:21" hidden="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21"/>
        <v>155</v>
      </c>
      <c r="P218" s="4">
        <f t="shared" si="27"/>
        <v>103.97851239669421</v>
      </c>
      <c r="Q218" t="str">
        <f t="shared" si="22"/>
        <v>theater</v>
      </c>
      <c r="R218" t="str">
        <f t="shared" si="23"/>
        <v>plays</v>
      </c>
      <c r="S218" s="7">
        <f t="shared" si="24"/>
        <v>40869.25</v>
      </c>
      <c r="T218" s="7">
        <f t="shared" si="25"/>
        <v>40871.25</v>
      </c>
      <c r="U218">
        <f t="shared" si="26"/>
        <v>2011</v>
      </c>
    </row>
    <row r="219" spans="1:21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21"/>
        <v>45</v>
      </c>
      <c r="P219" s="4">
        <f t="shared" si="27"/>
        <v>62.003211991434689</v>
      </c>
      <c r="Q219" t="str">
        <f t="shared" si="22"/>
        <v>film &amp; video</v>
      </c>
      <c r="R219" t="str">
        <f t="shared" si="23"/>
        <v>science fiction</v>
      </c>
      <c r="S219" s="7">
        <f t="shared" si="24"/>
        <v>43583.208333333328</v>
      </c>
      <c r="T219" s="7">
        <f t="shared" si="25"/>
        <v>43592.208333333328</v>
      </c>
      <c r="U219">
        <f t="shared" si="26"/>
        <v>2019</v>
      </c>
    </row>
    <row r="220" spans="1:21" hidden="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21"/>
        <v>216</v>
      </c>
      <c r="P220" s="4">
        <f t="shared" si="27"/>
        <v>31.005037783375315</v>
      </c>
      <c r="Q220" t="str">
        <f t="shared" si="22"/>
        <v>film &amp; video</v>
      </c>
      <c r="R220" t="str">
        <f t="shared" si="23"/>
        <v>shorts</v>
      </c>
      <c r="S220" s="7">
        <f t="shared" si="24"/>
        <v>40858.25</v>
      </c>
      <c r="T220" s="7">
        <f t="shared" si="25"/>
        <v>40892.25</v>
      </c>
      <c r="U220">
        <f t="shared" si="26"/>
        <v>2011</v>
      </c>
    </row>
    <row r="221" spans="1:21" hidden="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21"/>
        <v>332</v>
      </c>
      <c r="P221" s="4">
        <f t="shared" si="27"/>
        <v>89.991552956465242</v>
      </c>
      <c r="Q221" t="str">
        <f t="shared" si="22"/>
        <v>film &amp; video</v>
      </c>
      <c r="R221" t="str">
        <f t="shared" si="23"/>
        <v>animation</v>
      </c>
      <c r="S221" s="7">
        <f t="shared" si="24"/>
        <v>41137.208333333336</v>
      </c>
      <c r="T221" s="7">
        <f t="shared" si="25"/>
        <v>41149.208333333336</v>
      </c>
      <c r="U221">
        <f t="shared" si="26"/>
        <v>2012</v>
      </c>
    </row>
    <row r="222" spans="1:21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21"/>
        <v>8</v>
      </c>
      <c r="P222" s="4">
        <f t="shared" si="27"/>
        <v>39.235294117647058</v>
      </c>
      <c r="Q222" t="str">
        <f t="shared" si="22"/>
        <v>theater</v>
      </c>
      <c r="R222" t="str">
        <f t="shared" si="23"/>
        <v>plays</v>
      </c>
      <c r="S222" s="7">
        <f t="shared" si="24"/>
        <v>40725.208333333336</v>
      </c>
      <c r="T222" s="7">
        <f t="shared" si="25"/>
        <v>40743.208333333336</v>
      </c>
      <c r="U222">
        <f t="shared" si="26"/>
        <v>2011</v>
      </c>
    </row>
    <row r="223" spans="1:21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21"/>
        <v>99</v>
      </c>
      <c r="P223" s="4">
        <f t="shared" si="27"/>
        <v>54.993116108306566</v>
      </c>
      <c r="Q223" t="str">
        <f t="shared" si="22"/>
        <v>food</v>
      </c>
      <c r="R223" t="str">
        <f t="shared" si="23"/>
        <v>food trucks</v>
      </c>
      <c r="S223" s="7">
        <f t="shared" si="24"/>
        <v>41081.208333333336</v>
      </c>
      <c r="T223" s="7">
        <f t="shared" si="25"/>
        <v>41083.208333333336</v>
      </c>
      <c r="U223">
        <f t="shared" si="26"/>
        <v>2012</v>
      </c>
    </row>
    <row r="224" spans="1:21" hidden="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21"/>
        <v>138</v>
      </c>
      <c r="P224" s="4">
        <f t="shared" si="27"/>
        <v>47.992753623188406</v>
      </c>
      <c r="Q224" t="str">
        <f t="shared" si="22"/>
        <v>photography</v>
      </c>
      <c r="R224" t="str">
        <f t="shared" si="23"/>
        <v>photography books</v>
      </c>
      <c r="S224" s="7">
        <f t="shared" si="24"/>
        <v>41914.208333333336</v>
      </c>
      <c r="T224" s="7">
        <f t="shared" si="25"/>
        <v>41915.208333333336</v>
      </c>
      <c r="U224">
        <f t="shared" si="26"/>
        <v>2014</v>
      </c>
    </row>
    <row r="225" spans="1:21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21"/>
        <v>94</v>
      </c>
      <c r="P225" s="4">
        <f t="shared" si="27"/>
        <v>87.966702470461868</v>
      </c>
      <c r="Q225" t="str">
        <f t="shared" si="22"/>
        <v>theater</v>
      </c>
      <c r="R225" t="str">
        <f t="shared" si="23"/>
        <v>plays</v>
      </c>
      <c r="S225" s="7">
        <f t="shared" si="24"/>
        <v>42445.208333333328</v>
      </c>
      <c r="T225" s="7">
        <f t="shared" si="25"/>
        <v>42459.208333333328</v>
      </c>
      <c r="U225">
        <f t="shared" si="26"/>
        <v>2016</v>
      </c>
    </row>
    <row r="226" spans="1:21" hidden="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21"/>
        <v>404</v>
      </c>
      <c r="P226" s="4">
        <f t="shared" si="27"/>
        <v>51.999165275459099</v>
      </c>
      <c r="Q226" t="str">
        <f t="shared" si="22"/>
        <v>film &amp; video</v>
      </c>
      <c r="R226" t="str">
        <f t="shared" si="23"/>
        <v>science fiction</v>
      </c>
      <c r="S226" s="7">
        <f t="shared" si="24"/>
        <v>41906.208333333336</v>
      </c>
      <c r="T226" s="7">
        <f t="shared" si="25"/>
        <v>41951.25</v>
      </c>
      <c r="U226">
        <f t="shared" si="26"/>
        <v>2014</v>
      </c>
    </row>
    <row r="227" spans="1:21" hidden="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21"/>
        <v>260</v>
      </c>
      <c r="P227" s="4">
        <f t="shared" si="27"/>
        <v>29.999659863945578</v>
      </c>
      <c r="Q227" t="str">
        <f t="shared" si="22"/>
        <v>music</v>
      </c>
      <c r="R227" t="str">
        <f t="shared" si="23"/>
        <v>rock</v>
      </c>
      <c r="S227" s="7">
        <f t="shared" si="24"/>
        <v>41762.208333333336</v>
      </c>
      <c r="T227" s="7">
        <f t="shared" si="25"/>
        <v>41762.208333333336</v>
      </c>
      <c r="U227">
        <f t="shared" si="26"/>
        <v>2014</v>
      </c>
    </row>
    <row r="228" spans="1:21" hidden="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21"/>
        <v>367</v>
      </c>
      <c r="P228" s="4">
        <f t="shared" si="27"/>
        <v>98.205357142857139</v>
      </c>
      <c r="Q228" t="str">
        <f t="shared" si="22"/>
        <v>photography</v>
      </c>
      <c r="R228" t="str">
        <f t="shared" si="23"/>
        <v>photography books</v>
      </c>
      <c r="S228" s="7">
        <f t="shared" si="24"/>
        <v>40276.208333333336</v>
      </c>
      <c r="T228" s="7">
        <f t="shared" si="25"/>
        <v>40313.208333333336</v>
      </c>
      <c r="U228">
        <f t="shared" si="26"/>
        <v>2010</v>
      </c>
    </row>
    <row r="229" spans="1:21" hidden="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21"/>
        <v>169</v>
      </c>
      <c r="P229" s="4">
        <f t="shared" si="27"/>
        <v>108.96182396606575</v>
      </c>
      <c r="Q229" t="str">
        <f t="shared" si="22"/>
        <v>games</v>
      </c>
      <c r="R229" t="str">
        <f t="shared" si="23"/>
        <v>mobile games</v>
      </c>
      <c r="S229" s="7">
        <f t="shared" si="24"/>
        <v>42139.208333333328</v>
      </c>
      <c r="T229" s="7">
        <f t="shared" si="25"/>
        <v>42145.208333333328</v>
      </c>
      <c r="U229">
        <f t="shared" si="26"/>
        <v>2015</v>
      </c>
    </row>
    <row r="230" spans="1:21" hidden="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21"/>
        <v>120</v>
      </c>
      <c r="P230" s="4">
        <f t="shared" si="27"/>
        <v>66.998379254457049</v>
      </c>
      <c r="Q230" t="str">
        <f t="shared" si="22"/>
        <v>film &amp; video</v>
      </c>
      <c r="R230" t="str">
        <f t="shared" si="23"/>
        <v>animation</v>
      </c>
      <c r="S230" s="7">
        <f t="shared" si="24"/>
        <v>42613.208333333328</v>
      </c>
      <c r="T230" s="7">
        <f t="shared" si="25"/>
        <v>42638.208333333328</v>
      </c>
      <c r="U230">
        <f t="shared" si="26"/>
        <v>2016</v>
      </c>
    </row>
    <row r="231" spans="1:21" hidden="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21"/>
        <v>194</v>
      </c>
      <c r="P231" s="4">
        <f t="shared" si="27"/>
        <v>64.99333594668758</v>
      </c>
      <c r="Q231" t="str">
        <f t="shared" si="22"/>
        <v>games</v>
      </c>
      <c r="R231" t="str">
        <f t="shared" si="23"/>
        <v>mobile games</v>
      </c>
      <c r="S231" s="7">
        <f t="shared" si="24"/>
        <v>42887.208333333328</v>
      </c>
      <c r="T231" s="7">
        <f t="shared" si="25"/>
        <v>42935.208333333328</v>
      </c>
      <c r="U231">
        <f t="shared" si="26"/>
        <v>2017</v>
      </c>
    </row>
    <row r="232" spans="1:21" hidden="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21"/>
        <v>420</v>
      </c>
      <c r="P232" s="4">
        <f t="shared" si="27"/>
        <v>99.841584158415841</v>
      </c>
      <c r="Q232" t="str">
        <f t="shared" si="22"/>
        <v>games</v>
      </c>
      <c r="R232" t="str">
        <f t="shared" si="23"/>
        <v>video games</v>
      </c>
      <c r="S232" s="7">
        <f t="shared" si="24"/>
        <v>43805.25</v>
      </c>
      <c r="T232" s="7">
        <f t="shared" si="25"/>
        <v>43805.25</v>
      </c>
      <c r="U232">
        <f t="shared" si="26"/>
        <v>2019</v>
      </c>
    </row>
    <row r="233" spans="1:21" hidden="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21"/>
        <v>77</v>
      </c>
      <c r="P233" s="4">
        <f t="shared" si="27"/>
        <v>82.432835820895519</v>
      </c>
      <c r="Q233" t="str">
        <f t="shared" si="22"/>
        <v>theater</v>
      </c>
      <c r="R233" t="str">
        <f t="shared" si="23"/>
        <v>plays</v>
      </c>
      <c r="S233" s="7">
        <f t="shared" si="24"/>
        <v>41415.208333333336</v>
      </c>
      <c r="T233" s="7">
        <f t="shared" si="25"/>
        <v>41473.208333333336</v>
      </c>
      <c r="U233">
        <f t="shared" si="26"/>
        <v>2013</v>
      </c>
    </row>
    <row r="234" spans="1:21" hidden="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21"/>
        <v>171</v>
      </c>
      <c r="P234" s="4">
        <f t="shared" si="27"/>
        <v>63.293478260869563</v>
      </c>
      <c r="Q234" t="str">
        <f t="shared" si="22"/>
        <v>theater</v>
      </c>
      <c r="R234" t="str">
        <f t="shared" si="23"/>
        <v>plays</v>
      </c>
      <c r="S234" s="7">
        <f t="shared" si="24"/>
        <v>42576.208333333328</v>
      </c>
      <c r="T234" s="7">
        <f t="shared" si="25"/>
        <v>42577.208333333328</v>
      </c>
      <c r="U234">
        <f t="shared" si="26"/>
        <v>2016</v>
      </c>
    </row>
    <row r="235" spans="1:21" hidden="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21"/>
        <v>158</v>
      </c>
      <c r="P235" s="4">
        <f t="shared" si="27"/>
        <v>96.774193548387103</v>
      </c>
      <c r="Q235" t="str">
        <f t="shared" si="22"/>
        <v>film &amp; video</v>
      </c>
      <c r="R235" t="str">
        <f t="shared" si="23"/>
        <v>animation</v>
      </c>
      <c r="S235" s="7">
        <f t="shared" si="24"/>
        <v>40706.208333333336</v>
      </c>
      <c r="T235" s="7">
        <f t="shared" si="25"/>
        <v>40722.208333333336</v>
      </c>
      <c r="U235">
        <f t="shared" si="26"/>
        <v>2011</v>
      </c>
    </row>
    <row r="236" spans="1:21" hidden="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21"/>
        <v>109</v>
      </c>
      <c r="P236" s="4">
        <f t="shared" si="27"/>
        <v>54.906040268456373</v>
      </c>
      <c r="Q236" t="str">
        <f t="shared" si="22"/>
        <v>games</v>
      </c>
      <c r="R236" t="str">
        <f t="shared" si="23"/>
        <v>video games</v>
      </c>
      <c r="S236" s="7">
        <f t="shared" si="24"/>
        <v>42969.208333333328</v>
      </c>
      <c r="T236" s="7">
        <f t="shared" si="25"/>
        <v>42976.208333333328</v>
      </c>
      <c r="U236">
        <f t="shared" si="26"/>
        <v>2017</v>
      </c>
    </row>
    <row r="237" spans="1:21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21"/>
        <v>42</v>
      </c>
      <c r="P237" s="4">
        <f t="shared" si="27"/>
        <v>39.010869565217391</v>
      </c>
      <c r="Q237" t="str">
        <f t="shared" si="22"/>
        <v>film &amp; video</v>
      </c>
      <c r="R237" t="str">
        <f t="shared" si="23"/>
        <v>animation</v>
      </c>
      <c r="S237" s="7">
        <f t="shared" si="24"/>
        <v>42779.25</v>
      </c>
      <c r="T237" s="7">
        <f t="shared" si="25"/>
        <v>42784.25</v>
      </c>
      <c r="U237">
        <f t="shared" si="26"/>
        <v>2017</v>
      </c>
    </row>
    <row r="238" spans="1:21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21"/>
        <v>11</v>
      </c>
      <c r="P238" s="4">
        <f t="shared" si="27"/>
        <v>75.84210526315789</v>
      </c>
      <c r="Q238" t="str">
        <f t="shared" si="22"/>
        <v>music</v>
      </c>
      <c r="R238" t="str">
        <f t="shared" si="23"/>
        <v>rock</v>
      </c>
      <c r="S238" s="7">
        <f t="shared" si="24"/>
        <v>43641.208333333328</v>
      </c>
      <c r="T238" s="7">
        <f t="shared" si="25"/>
        <v>43648.208333333328</v>
      </c>
      <c r="U238">
        <f t="shared" si="26"/>
        <v>2019</v>
      </c>
    </row>
    <row r="239" spans="1:21" ht="31.5" hidden="1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21"/>
        <v>159</v>
      </c>
      <c r="P239" s="4">
        <f t="shared" si="27"/>
        <v>45.051671732522799</v>
      </c>
      <c r="Q239" t="str">
        <f t="shared" si="22"/>
        <v>film &amp; video</v>
      </c>
      <c r="R239" t="str">
        <f t="shared" si="23"/>
        <v>animation</v>
      </c>
      <c r="S239" s="7">
        <f t="shared" si="24"/>
        <v>41754.208333333336</v>
      </c>
      <c r="T239" s="7">
        <f t="shared" si="25"/>
        <v>41756.208333333336</v>
      </c>
      <c r="U239">
        <f t="shared" si="26"/>
        <v>2014</v>
      </c>
    </row>
    <row r="240" spans="1:21" hidden="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21"/>
        <v>422</v>
      </c>
      <c r="P240" s="4">
        <f t="shared" si="27"/>
        <v>104.51546391752578</v>
      </c>
      <c r="Q240" t="str">
        <f t="shared" si="22"/>
        <v>theater</v>
      </c>
      <c r="R240" t="str">
        <f t="shared" si="23"/>
        <v>plays</v>
      </c>
      <c r="S240" s="7">
        <f t="shared" si="24"/>
        <v>43083.25</v>
      </c>
      <c r="T240" s="7">
        <f t="shared" si="25"/>
        <v>43108.25</v>
      </c>
      <c r="U240">
        <f t="shared" si="26"/>
        <v>2017</v>
      </c>
    </row>
    <row r="241" spans="1:21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21"/>
        <v>98</v>
      </c>
      <c r="P241" s="4">
        <f t="shared" si="27"/>
        <v>76.268292682926827</v>
      </c>
      <c r="Q241" t="str">
        <f t="shared" si="22"/>
        <v>technology</v>
      </c>
      <c r="R241" t="str">
        <f t="shared" si="23"/>
        <v>wearables</v>
      </c>
      <c r="S241" s="7">
        <f t="shared" si="24"/>
        <v>42245.208333333328</v>
      </c>
      <c r="T241" s="7">
        <f t="shared" si="25"/>
        <v>42249.208333333328</v>
      </c>
      <c r="U241">
        <f t="shared" si="26"/>
        <v>2015</v>
      </c>
    </row>
    <row r="242" spans="1:21" hidden="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21"/>
        <v>419</v>
      </c>
      <c r="P242" s="4">
        <f t="shared" si="27"/>
        <v>69.015695067264573</v>
      </c>
      <c r="Q242" t="str">
        <f t="shared" si="22"/>
        <v>theater</v>
      </c>
      <c r="R242" t="str">
        <f t="shared" si="23"/>
        <v>plays</v>
      </c>
      <c r="S242" s="7">
        <f t="shared" si="24"/>
        <v>40396.208333333336</v>
      </c>
      <c r="T242" s="7">
        <f t="shared" si="25"/>
        <v>40397.208333333336</v>
      </c>
      <c r="U242">
        <f t="shared" si="26"/>
        <v>2010</v>
      </c>
    </row>
    <row r="243" spans="1:21" hidden="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21"/>
        <v>102</v>
      </c>
      <c r="P243" s="4">
        <f t="shared" si="27"/>
        <v>101.97684085510689</v>
      </c>
      <c r="Q243" t="str">
        <f t="shared" si="22"/>
        <v>publishing</v>
      </c>
      <c r="R243" t="str">
        <f t="shared" si="23"/>
        <v>nonfiction</v>
      </c>
      <c r="S243" s="7">
        <f t="shared" si="24"/>
        <v>41742.208333333336</v>
      </c>
      <c r="T243" s="7">
        <f t="shared" si="25"/>
        <v>41752.208333333336</v>
      </c>
      <c r="U243">
        <f t="shared" si="26"/>
        <v>2014</v>
      </c>
    </row>
    <row r="244" spans="1:21" hidden="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21"/>
        <v>128</v>
      </c>
      <c r="P244" s="4">
        <f t="shared" si="27"/>
        <v>42.915999999999997</v>
      </c>
      <c r="Q244" t="str">
        <f t="shared" si="22"/>
        <v>music</v>
      </c>
      <c r="R244" t="str">
        <f t="shared" si="23"/>
        <v>rock</v>
      </c>
      <c r="S244" s="7">
        <f t="shared" si="24"/>
        <v>42865.208333333328</v>
      </c>
      <c r="T244" s="7">
        <f t="shared" si="25"/>
        <v>42875.208333333328</v>
      </c>
      <c r="U244">
        <f t="shared" si="26"/>
        <v>2017</v>
      </c>
    </row>
    <row r="245" spans="1:21" ht="31.5" hidden="1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21"/>
        <v>445</v>
      </c>
      <c r="P245" s="4">
        <f t="shared" si="27"/>
        <v>43.025210084033617</v>
      </c>
      <c r="Q245" t="str">
        <f t="shared" si="22"/>
        <v>theater</v>
      </c>
      <c r="R245" t="str">
        <f t="shared" si="23"/>
        <v>plays</v>
      </c>
      <c r="S245" s="7">
        <f t="shared" si="24"/>
        <v>43163.25</v>
      </c>
      <c r="T245" s="7">
        <f t="shared" si="25"/>
        <v>43166.25</v>
      </c>
      <c r="U245">
        <f t="shared" si="26"/>
        <v>2018</v>
      </c>
    </row>
    <row r="246" spans="1:21" ht="31.5" hidden="1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21"/>
        <v>570</v>
      </c>
      <c r="P246" s="4">
        <f t="shared" si="27"/>
        <v>75.245283018867923</v>
      </c>
      <c r="Q246" t="str">
        <f t="shared" si="22"/>
        <v>theater</v>
      </c>
      <c r="R246" t="str">
        <f t="shared" si="23"/>
        <v>plays</v>
      </c>
      <c r="S246" s="7">
        <f t="shared" si="24"/>
        <v>41834.208333333336</v>
      </c>
      <c r="T246" s="7">
        <f t="shared" si="25"/>
        <v>41886.208333333336</v>
      </c>
      <c r="U246">
        <f t="shared" si="26"/>
        <v>2014</v>
      </c>
    </row>
    <row r="247" spans="1:21" hidden="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21"/>
        <v>509</v>
      </c>
      <c r="P247" s="4">
        <f t="shared" si="27"/>
        <v>69.023364485981304</v>
      </c>
      <c r="Q247" t="str">
        <f t="shared" si="22"/>
        <v>theater</v>
      </c>
      <c r="R247" t="str">
        <f t="shared" si="23"/>
        <v>plays</v>
      </c>
      <c r="S247" s="7">
        <f t="shared" si="24"/>
        <v>41736.208333333336</v>
      </c>
      <c r="T247" s="7">
        <f t="shared" si="25"/>
        <v>41737.208333333336</v>
      </c>
      <c r="U247">
        <f t="shared" si="26"/>
        <v>2014</v>
      </c>
    </row>
    <row r="248" spans="1:21" hidden="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21"/>
        <v>326</v>
      </c>
      <c r="P248" s="4">
        <f t="shared" si="27"/>
        <v>65.986486486486484</v>
      </c>
      <c r="Q248" t="str">
        <f t="shared" si="22"/>
        <v>technology</v>
      </c>
      <c r="R248" t="str">
        <f t="shared" si="23"/>
        <v>web</v>
      </c>
      <c r="S248" s="7">
        <f t="shared" si="24"/>
        <v>41491.208333333336</v>
      </c>
      <c r="T248" s="7">
        <f t="shared" si="25"/>
        <v>41495.208333333336</v>
      </c>
      <c r="U248">
        <f t="shared" si="26"/>
        <v>2013</v>
      </c>
    </row>
    <row r="249" spans="1:21" hidden="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21"/>
        <v>933</v>
      </c>
      <c r="P249" s="4">
        <f t="shared" si="27"/>
        <v>98.013800424628457</v>
      </c>
      <c r="Q249" t="str">
        <f t="shared" si="22"/>
        <v>publishing</v>
      </c>
      <c r="R249" t="str">
        <f t="shared" si="23"/>
        <v>fiction</v>
      </c>
      <c r="S249" s="7">
        <f t="shared" si="24"/>
        <v>42726.25</v>
      </c>
      <c r="T249" s="7">
        <f t="shared" si="25"/>
        <v>42741.25</v>
      </c>
      <c r="U249">
        <f t="shared" si="26"/>
        <v>2016</v>
      </c>
    </row>
    <row r="250" spans="1:21" hidden="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21"/>
        <v>211</v>
      </c>
      <c r="P250" s="4">
        <f t="shared" si="27"/>
        <v>60.105504587155963</v>
      </c>
      <c r="Q250" t="str">
        <f t="shared" si="22"/>
        <v>games</v>
      </c>
      <c r="R250" t="str">
        <f t="shared" si="23"/>
        <v>mobile games</v>
      </c>
      <c r="S250" s="7">
        <f t="shared" si="24"/>
        <v>42004.25</v>
      </c>
      <c r="T250" s="7">
        <f t="shared" si="25"/>
        <v>42009.25</v>
      </c>
      <c r="U250">
        <f t="shared" si="26"/>
        <v>2014</v>
      </c>
    </row>
    <row r="251" spans="1:21" hidden="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21"/>
        <v>273</v>
      </c>
      <c r="P251" s="4">
        <f t="shared" si="27"/>
        <v>26.000773395204948</v>
      </c>
      <c r="Q251" t="str">
        <f t="shared" si="22"/>
        <v>publishing</v>
      </c>
      <c r="R251" t="str">
        <f t="shared" si="23"/>
        <v>translations</v>
      </c>
      <c r="S251" s="7">
        <f t="shared" si="24"/>
        <v>42006.25</v>
      </c>
      <c r="T251" s="7">
        <f t="shared" si="25"/>
        <v>42013.25</v>
      </c>
      <c r="U251">
        <f t="shared" si="26"/>
        <v>2015</v>
      </c>
    </row>
    <row r="252" spans="1:21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21"/>
        <v>3</v>
      </c>
      <c r="P252" s="4">
        <f t="shared" si="27"/>
        <v>3</v>
      </c>
      <c r="Q252" t="str">
        <f t="shared" si="22"/>
        <v>music</v>
      </c>
      <c r="R252" t="str">
        <f t="shared" si="23"/>
        <v>rock</v>
      </c>
      <c r="S252" s="7">
        <f t="shared" si="24"/>
        <v>40203.25</v>
      </c>
      <c r="T252" s="7">
        <f t="shared" si="25"/>
        <v>40238.25</v>
      </c>
      <c r="U252">
        <f t="shared" si="26"/>
        <v>2010</v>
      </c>
    </row>
    <row r="253" spans="1:21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21"/>
        <v>54</v>
      </c>
      <c r="P253" s="4">
        <f t="shared" si="27"/>
        <v>38.019801980198018</v>
      </c>
      <c r="Q253" t="str">
        <f t="shared" si="22"/>
        <v>theater</v>
      </c>
      <c r="R253" t="str">
        <f t="shared" si="23"/>
        <v>plays</v>
      </c>
      <c r="S253" s="7">
        <f t="shared" si="24"/>
        <v>41252.25</v>
      </c>
      <c r="T253" s="7">
        <f t="shared" si="25"/>
        <v>41254.25</v>
      </c>
      <c r="U253">
        <f t="shared" si="26"/>
        <v>2012</v>
      </c>
    </row>
    <row r="254" spans="1:21" ht="31.5" hidden="1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21"/>
        <v>626</v>
      </c>
      <c r="P254" s="4">
        <f t="shared" si="27"/>
        <v>106.15254237288136</v>
      </c>
      <c r="Q254" t="str">
        <f t="shared" si="22"/>
        <v>theater</v>
      </c>
      <c r="R254" t="str">
        <f t="shared" si="23"/>
        <v>plays</v>
      </c>
      <c r="S254" s="7">
        <f t="shared" si="24"/>
        <v>41572.208333333336</v>
      </c>
      <c r="T254" s="7">
        <f t="shared" si="25"/>
        <v>41577.208333333336</v>
      </c>
      <c r="U254">
        <f t="shared" si="26"/>
        <v>2013</v>
      </c>
    </row>
    <row r="255" spans="1:21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21"/>
        <v>89</v>
      </c>
      <c r="P255" s="4">
        <f t="shared" si="27"/>
        <v>81.019475655430711</v>
      </c>
      <c r="Q255" t="str">
        <f t="shared" si="22"/>
        <v>film &amp; video</v>
      </c>
      <c r="R255" t="str">
        <f t="shared" si="23"/>
        <v>drama</v>
      </c>
      <c r="S255" s="7">
        <f t="shared" si="24"/>
        <v>40641.208333333336</v>
      </c>
      <c r="T255" s="7">
        <f t="shared" si="25"/>
        <v>40653.208333333336</v>
      </c>
      <c r="U255">
        <f t="shared" si="26"/>
        <v>2011</v>
      </c>
    </row>
    <row r="256" spans="1:21" ht="31.5" hidden="1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21"/>
        <v>185</v>
      </c>
      <c r="P256" s="4">
        <f t="shared" si="27"/>
        <v>96.647727272727266</v>
      </c>
      <c r="Q256" t="str">
        <f t="shared" si="22"/>
        <v>publishing</v>
      </c>
      <c r="R256" t="str">
        <f t="shared" si="23"/>
        <v>nonfiction</v>
      </c>
      <c r="S256" s="7">
        <f t="shared" si="24"/>
        <v>42787.25</v>
      </c>
      <c r="T256" s="7">
        <f t="shared" si="25"/>
        <v>42789.25</v>
      </c>
      <c r="U256">
        <f t="shared" si="26"/>
        <v>2017</v>
      </c>
    </row>
    <row r="257" spans="1:21" ht="31.5" hidden="1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21"/>
        <v>120</v>
      </c>
      <c r="P257" s="4">
        <f t="shared" si="27"/>
        <v>57.003535651149086</v>
      </c>
      <c r="Q257" t="str">
        <f t="shared" si="22"/>
        <v>music</v>
      </c>
      <c r="R257" t="str">
        <f t="shared" si="23"/>
        <v>rock</v>
      </c>
      <c r="S257" s="7">
        <f t="shared" si="24"/>
        <v>40590.25</v>
      </c>
      <c r="T257" s="7">
        <f t="shared" si="25"/>
        <v>40595.25</v>
      </c>
      <c r="U257">
        <f t="shared" si="26"/>
        <v>2011</v>
      </c>
    </row>
    <row r="258" spans="1:21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21"/>
        <v>23</v>
      </c>
      <c r="P258" s="4">
        <f t="shared" si="27"/>
        <v>63.93333333333333</v>
      </c>
      <c r="Q258" t="str">
        <f t="shared" si="22"/>
        <v>music</v>
      </c>
      <c r="R258" t="str">
        <f t="shared" si="23"/>
        <v>rock</v>
      </c>
      <c r="S258" s="7">
        <f t="shared" si="24"/>
        <v>42393.25</v>
      </c>
      <c r="T258" s="7">
        <f t="shared" si="25"/>
        <v>42430.25</v>
      </c>
      <c r="U258">
        <f t="shared" si="26"/>
        <v>2016</v>
      </c>
    </row>
    <row r="259" spans="1:21" hidden="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8">ROUND(E259/D259*100,0)</f>
        <v>146</v>
      </c>
      <c r="P259" s="4">
        <f t="shared" si="27"/>
        <v>90.456521739130437</v>
      </c>
      <c r="Q259" t="str">
        <f t="shared" ref="Q259:Q322" si="29">LEFT(N259,SEARCH("/",N259)-1)</f>
        <v>theater</v>
      </c>
      <c r="R259" t="str">
        <f t="shared" ref="R259:R322" si="30">RIGHT(N259,LEN(N259)-SEARCH("/",N259))</f>
        <v>plays</v>
      </c>
      <c r="S259" s="7">
        <f t="shared" ref="S259:S322" si="31">(((J259/60)/60)/24)+DATE(1970,1,1)</f>
        <v>41338.25</v>
      </c>
      <c r="T259" s="7">
        <f t="shared" ref="T259:T322" si="32">(((K259/60)/60)/24)+DATE(1970,1,1)</f>
        <v>41352.208333333336</v>
      </c>
      <c r="U259">
        <f t="shared" ref="U259:U322" si="33">YEAR(S259)</f>
        <v>2013</v>
      </c>
    </row>
    <row r="260" spans="1:21" hidden="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8"/>
        <v>268</v>
      </c>
      <c r="P260" s="4">
        <f t="shared" ref="P260:P323" si="34">E260/G260</f>
        <v>72.172043010752688</v>
      </c>
      <c r="Q260" t="str">
        <f t="shared" si="29"/>
        <v>theater</v>
      </c>
      <c r="R260" t="str">
        <f t="shared" si="30"/>
        <v>plays</v>
      </c>
      <c r="S260" s="7">
        <f t="shared" si="31"/>
        <v>42712.25</v>
      </c>
      <c r="T260" s="7">
        <f t="shared" si="32"/>
        <v>42732.25</v>
      </c>
      <c r="U260">
        <f t="shared" si="33"/>
        <v>2016</v>
      </c>
    </row>
    <row r="261" spans="1:21" ht="31.5" hidden="1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8"/>
        <v>598</v>
      </c>
      <c r="P261" s="4">
        <f t="shared" si="34"/>
        <v>77.934782608695656</v>
      </c>
      <c r="Q261" t="str">
        <f t="shared" si="29"/>
        <v>photography</v>
      </c>
      <c r="R261" t="str">
        <f t="shared" si="30"/>
        <v>photography books</v>
      </c>
      <c r="S261" s="7">
        <f t="shared" si="31"/>
        <v>41251.25</v>
      </c>
      <c r="T261" s="7">
        <f t="shared" si="32"/>
        <v>41270.25</v>
      </c>
      <c r="U261">
        <f t="shared" si="33"/>
        <v>2012</v>
      </c>
    </row>
    <row r="262" spans="1:21" hidden="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8"/>
        <v>158</v>
      </c>
      <c r="P262" s="4">
        <f t="shared" si="34"/>
        <v>38.065134099616856</v>
      </c>
      <c r="Q262" t="str">
        <f t="shared" si="29"/>
        <v>music</v>
      </c>
      <c r="R262" t="str">
        <f t="shared" si="30"/>
        <v>rock</v>
      </c>
      <c r="S262" s="7">
        <f t="shared" si="31"/>
        <v>41180.208333333336</v>
      </c>
      <c r="T262" s="7">
        <f t="shared" si="32"/>
        <v>41192.208333333336</v>
      </c>
      <c r="U262">
        <f t="shared" si="33"/>
        <v>2012</v>
      </c>
    </row>
    <row r="263" spans="1:21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8"/>
        <v>31</v>
      </c>
      <c r="P263" s="4">
        <f t="shared" si="34"/>
        <v>57.936123348017624</v>
      </c>
      <c r="Q263" t="str">
        <f t="shared" si="29"/>
        <v>music</v>
      </c>
      <c r="R263" t="str">
        <f t="shared" si="30"/>
        <v>rock</v>
      </c>
      <c r="S263" s="7">
        <f t="shared" si="31"/>
        <v>40415.208333333336</v>
      </c>
      <c r="T263" s="7">
        <f t="shared" si="32"/>
        <v>40419.208333333336</v>
      </c>
      <c r="U263">
        <f t="shared" si="33"/>
        <v>2010</v>
      </c>
    </row>
    <row r="264" spans="1:21" hidden="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8"/>
        <v>313</v>
      </c>
      <c r="P264" s="4">
        <f t="shared" si="34"/>
        <v>49.794392523364486</v>
      </c>
      <c r="Q264" t="str">
        <f t="shared" si="29"/>
        <v>music</v>
      </c>
      <c r="R264" t="str">
        <f t="shared" si="30"/>
        <v>indie rock</v>
      </c>
      <c r="S264" s="7">
        <f t="shared" si="31"/>
        <v>40638.208333333336</v>
      </c>
      <c r="T264" s="7">
        <f t="shared" si="32"/>
        <v>40664.208333333336</v>
      </c>
      <c r="U264">
        <f t="shared" si="33"/>
        <v>2011</v>
      </c>
    </row>
    <row r="265" spans="1:21" hidden="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8"/>
        <v>371</v>
      </c>
      <c r="P265" s="4">
        <f t="shared" si="34"/>
        <v>54.050251256281406</v>
      </c>
      <c r="Q265" t="str">
        <f t="shared" si="29"/>
        <v>photography</v>
      </c>
      <c r="R265" t="str">
        <f t="shared" si="30"/>
        <v>photography books</v>
      </c>
      <c r="S265" s="7">
        <f t="shared" si="31"/>
        <v>40187.25</v>
      </c>
      <c r="T265" s="7">
        <f t="shared" si="32"/>
        <v>40187.25</v>
      </c>
      <c r="U265">
        <f t="shared" si="33"/>
        <v>2010</v>
      </c>
    </row>
    <row r="266" spans="1:21" hidden="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8"/>
        <v>363</v>
      </c>
      <c r="P266" s="4">
        <f t="shared" si="34"/>
        <v>30.002721335268504</v>
      </c>
      <c r="Q266" t="str">
        <f t="shared" si="29"/>
        <v>theater</v>
      </c>
      <c r="R266" t="str">
        <f t="shared" si="30"/>
        <v>plays</v>
      </c>
      <c r="S266" s="7">
        <f t="shared" si="31"/>
        <v>41317.25</v>
      </c>
      <c r="T266" s="7">
        <f t="shared" si="32"/>
        <v>41333.25</v>
      </c>
      <c r="U266">
        <f t="shared" si="33"/>
        <v>2013</v>
      </c>
    </row>
    <row r="267" spans="1:21" hidden="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8"/>
        <v>123</v>
      </c>
      <c r="P267" s="4">
        <f t="shared" si="34"/>
        <v>70.127906976744185</v>
      </c>
      <c r="Q267" t="str">
        <f t="shared" si="29"/>
        <v>theater</v>
      </c>
      <c r="R267" t="str">
        <f t="shared" si="30"/>
        <v>plays</v>
      </c>
      <c r="S267" s="7">
        <f t="shared" si="31"/>
        <v>42372.25</v>
      </c>
      <c r="T267" s="7">
        <f t="shared" si="32"/>
        <v>42416.25</v>
      </c>
      <c r="U267">
        <f t="shared" si="33"/>
        <v>2016</v>
      </c>
    </row>
    <row r="268" spans="1:21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8"/>
        <v>77</v>
      </c>
      <c r="P268" s="4">
        <f t="shared" si="34"/>
        <v>26.996228786926462</v>
      </c>
      <c r="Q268" t="str">
        <f t="shared" si="29"/>
        <v>music</v>
      </c>
      <c r="R268" t="str">
        <f t="shared" si="30"/>
        <v>jazz</v>
      </c>
      <c r="S268" s="7">
        <f t="shared" si="31"/>
        <v>41950.25</v>
      </c>
      <c r="T268" s="7">
        <f t="shared" si="32"/>
        <v>41983.25</v>
      </c>
      <c r="U268">
        <f t="shared" si="33"/>
        <v>2014</v>
      </c>
    </row>
    <row r="269" spans="1:21" hidden="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8"/>
        <v>234</v>
      </c>
      <c r="P269" s="4">
        <f t="shared" si="34"/>
        <v>51.990606936416185</v>
      </c>
      <c r="Q269" t="str">
        <f t="shared" si="29"/>
        <v>theater</v>
      </c>
      <c r="R269" t="str">
        <f t="shared" si="30"/>
        <v>plays</v>
      </c>
      <c r="S269" s="7">
        <f t="shared" si="31"/>
        <v>41206.208333333336</v>
      </c>
      <c r="T269" s="7">
        <f t="shared" si="32"/>
        <v>41222.25</v>
      </c>
      <c r="U269">
        <f t="shared" si="33"/>
        <v>2012</v>
      </c>
    </row>
    <row r="270" spans="1:21" hidden="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8"/>
        <v>181</v>
      </c>
      <c r="P270" s="4">
        <f t="shared" si="34"/>
        <v>56.416666666666664</v>
      </c>
      <c r="Q270" t="str">
        <f t="shared" si="29"/>
        <v>film &amp; video</v>
      </c>
      <c r="R270" t="str">
        <f t="shared" si="30"/>
        <v>documentary</v>
      </c>
      <c r="S270" s="7">
        <f t="shared" si="31"/>
        <v>41186.208333333336</v>
      </c>
      <c r="T270" s="7">
        <f t="shared" si="32"/>
        <v>41232.25</v>
      </c>
      <c r="U270">
        <f t="shared" si="33"/>
        <v>2012</v>
      </c>
    </row>
    <row r="271" spans="1:21" hidden="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8"/>
        <v>253</v>
      </c>
      <c r="P271" s="4">
        <f t="shared" si="34"/>
        <v>101.63218390804597</v>
      </c>
      <c r="Q271" t="str">
        <f t="shared" si="29"/>
        <v>film &amp; video</v>
      </c>
      <c r="R271" t="str">
        <f t="shared" si="30"/>
        <v>television</v>
      </c>
      <c r="S271" s="7">
        <f t="shared" si="31"/>
        <v>43496.25</v>
      </c>
      <c r="T271" s="7">
        <f t="shared" si="32"/>
        <v>43517.25</v>
      </c>
      <c r="U271">
        <f t="shared" si="33"/>
        <v>2019</v>
      </c>
    </row>
    <row r="272" spans="1:21" hidden="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8"/>
        <v>27</v>
      </c>
      <c r="P272" s="4">
        <f t="shared" si="34"/>
        <v>25.005291005291006</v>
      </c>
      <c r="Q272" t="str">
        <f t="shared" si="29"/>
        <v>games</v>
      </c>
      <c r="R272" t="str">
        <f t="shared" si="30"/>
        <v>video games</v>
      </c>
      <c r="S272" s="7">
        <f t="shared" si="31"/>
        <v>40514.25</v>
      </c>
      <c r="T272" s="7">
        <f t="shared" si="32"/>
        <v>40516.25</v>
      </c>
      <c r="U272">
        <f t="shared" si="33"/>
        <v>2010</v>
      </c>
    </row>
    <row r="273" spans="1:21" ht="31.5" hidden="1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8"/>
        <v>1</v>
      </c>
      <c r="P273" s="4">
        <f t="shared" si="34"/>
        <v>32.016393442622949</v>
      </c>
      <c r="Q273" t="str">
        <f t="shared" si="29"/>
        <v>photography</v>
      </c>
      <c r="R273" t="str">
        <f t="shared" si="30"/>
        <v>photography books</v>
      </c>
      <c r="S273" s="7">
        <f t="shared" si="31"/>
        <v>42345.25</v>
      </c>
      <c r="T273" s="7">
        <f t="shared" si="32"/>
        <v>42376.25</v>
      </c>
      <c r="U273">
        <f t="shared" si="33"/>
        <v>2015</v>
      </c>
    </row>
    <row r="274" spans="1:21" hidden="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8"/>
        <v>304</v>
      </c>
      <c r="P274" s="4">
        <f t="shared" si="34"/>
        <v>82.021647307286173</v>
      </c>
      <c r="Q274" t="str">
        <f t="shared" si="29"/>
        <v>theater</v>
      </c>
      <c r="R274" t="str">
        <f t="shared" si="30"/>
        <v>plays</v>
      </c>
      <c r="S274" s="7">
        <f t="shared" si="31"/>
        <v>43656.208333333328</v>
      </c>
      <c r="T274" s="7">
        <f t="shared" si="32"/>
        <v>43681.208333333328</v>
      </c>
      <c r="U274">
        <f t="shared" si="33"/>
        <v>2019</v>
      </c>
    </row>
    <row r="275" spans="1:21" hidden="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8"/>
        <v>137</v>
      </c>
      <c r="P275" s="4">
        <f t="shared" si="34"/>
        <v>37.957446808510639</v>
      </c>
      <c r="Q275" t="str">
        <f t="shared" si="29"/>
        <v>theater</v>
      </c>
      <c r="R275" t="str">
        <f t="shared" si="30"/>
        <v>plays</v>
      </c>
      <c r="S275" s="7">
        <f t="shared" si="31"/>
        <v>42995.208333333328</v>
      </c>
      <c r="T275" s="7">
        <f t="shared" si="32"/>
        <v>42998.208333333328</v>
      </c>
      <c r="U275">
        <f t="shared" si="33"/>
        <v>2017</v>
      </c>
    </row>
    <row r="276" spans="1:21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8"/>
        <v>32</v>
      </c>
      <c r="P276" s="4">
        <f t="shared" si="34"/>
        <v>51.533333333333331</v>
      </c>
      <c r="Q276" t="str">
        <f t="shared" si="29"/>
        <v>theater</v>
      </c>
      <c r="R276" t="str">
        <f t="shared" si="30"/>
        <v>plays</v>
      </c>
      <c r="S276" s="7">
        <f t="shared" si="31"/>
        <v>43045.25</v>
      </c>
      <c r="T276" s="7">
        <f t="shared" si="32"/>
        <v>43050.25</v>
      </c>
      <c r="U276">
        <f t="shared" si="33"/>
        <v>2017</v>
      </c>
    </row>
    <row r="277" spans="1:21" ht="31.5" hidden="1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8"/>
        <v>242</v>
      </c>
      <c r="P277" s="4">
        <f t="shared" si="34"/>
        <v>81.198275862068968</v>
      </c>
      <c r="Q277" t="str">
        <f t="shared" si="29"/>
        <v>publishing</v>
      </c>
      <c r="R277" t="str">
        <f t="shared" si="30"/>
        <v>translations</v>
      </c>
      <c r="S277" s="7">
        <f t="shared" si="31"/>
        <v>43561.208333333328</v>
      </c>
      <c r="T277" s="7">
        <f t="shared" si="32"/>
        <v>43569.208333333328</v>
      </c>
      <c r="U277">
        <f t="shared" si="33"/>
        <v>2019</v>
      </c>
    </row>
    <row r="278" spans="1:21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8"/>
        <v>97</v>
      </c>
      <c r="P278" s="4">
        <f t="shared" si="34"/>
        <v>40.030075187969928</v>
      </c>
      <c r="Q278" t="str">
        <f t="shared" si="29"/>
        <v>games</v>
      </c>
      <c r="R278" t="str">
        <f t="shared" si="30"/>
        <v>video games</v>
      </c>
      <c r="S278" s="7">
        <f t="shared" si="31"/>
        <v>41018.208333333336</v>
      </c>
      <c r="T278" s="7">
        <f t="shared" si="32"/>
        <v>41023.208333333336</v>
      </c>
      <c r="U278">
        <f t="shared" si="33"/>
        <v>2012</v>
      </c>
    </row>
    <row r="279" spans="1:21" ht="31.5" hidden="1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8"/>
        <v>1066</v>
      </c>
      <c r="P279" s="4">
        <f t="shared" si="34"/>
        <v>89.939759036144579</v>
      </c>
      <c r="Q279" t="str">
        <f t="shared" si="29"/>
        <v>theater</v>
      </c>
      <c r="R279" t="str">
        <f t="shared" si="30"/>
        <v>plays</v>
      </c>
      <c r="S279" s="7">
        <f t="shared" si="31"/>
        <v>40378.208333333336</v>
      </c>
      <c r="T279" s="7">
        <f t="shared" si="32"/>
        <v>40380.208333333336</v>
      </c>
      <c r="U279">
        <f t="shared" si="33"/>
        <v>2010</v>
      </c>
    </row>
    <row r="280" spans="1:21" hidden="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8"/>
        <v>326</v>
      </c>
      <c r="P280" s="4">
        <f t="shared" si="34"/>
        <v>96.692307692307693</v>
      </c>
      <c r="Q280" t="str">
        <f t="shared" si="29"/>
        <v>technology</v>
      </c>
      <c r="R280" t="str">
        <f t="shared" si="30"/>
        <v>web</v>
      </c>
      <c r="S280" s="7">
        <f t="shared" si="31"/>
        <v>41239.25</v>
      </c>
      <c r="T280" s="7">
        <f t="shared" si="32"/>
        <v>41264.25</v>
      </c>
      <c r="U280">
        <f t="shared" si="33"/>
        <v>2012</v>
      </c>
    </row>
    <row r="281" spans="1:21" hidden="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8"/>
        <v>171</v>
      </c>
      <c r="P281" s="4">
        <f t="shared" si="34"/>
        <v>25.010989010989011</v>
      </c>
      <c r="Q281" t="str">
        <f t="shared" si="29"/>
        <v>theater</v>
      </c>
      <c r="R281" t="str">
        <f t="shared" si="30"/>
        <v>plays</v>
      </c>
      <c r="S281" s="7">
        <f t="shared" si="31"/>
        <v>43346.208333333328</v>
      </c>
      <c r="T281" s="7">
        <f t="shared" si="32"/>
        <v>43349.208333333328</v>
      </c>
      <c r="U281">
        <f t="shared" si="33"/>
        <v>2018</v>
      </c>
    </row>
    <row r="282" spans="1:21" ht="31.5" hidden="1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8"/>
        <v>581</v>
      </c>
      <c r="P282" s="4">
        <f t="shared" si="34"/>
        <v>36.987277353689571</v>
      </c>
      <c r="Q282" t="str">
        <f t="shared" si="29"/>
        <v>film &amp; video</v>
      </c>
      <c r="R282" t="str">
        <f t="shared" si="30"/>
        <v>animation</v>
      </c>
      <c r="S282" s="7">
        <f t="shared" si="31"/>
        <v>43060.25</v>
      </c>
      <c r="T282" s="7">
        <f t="shared" si="32"/>
        <v>43066.25</v>
      </c>
      <c r="U282">
        <f t="shared" si="33"/>
        <v>2017</v>
      </c>
    </row>
    <row r="283" spans="1:21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8"/>
        <v>92</v>
      </c>
      <c r="P283" s="4">
        <f t="shared" si="34"/>
        <v>73.012609117361791</v>
      </c>
      <c r="Q283" t="str">
        <f t="shared" si="29"/>
        <v>theater</v>
      </c>
      <c r="R283" t="str">
        <f t="shared" si="30"/>
        <v>plays</v>
      </c>
      <c r="S283" s="7">
        <f t="shared" si="31"/>
        <v>40979.25</v>
      </c>
      <c r="T283" s="7">
        <f t="shared" si="32"/>
        <v>41000.208333333336</v>
      </c>
      <c r="U283">
        <f t="shared" si="33"/>
        <v>2012</v>
      </c>
    </row>
    <row r="284" spans="1:21" hidden="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8"/>
        <v>108</v>
      </c>
      <c r="P284" s="4">
        <f t="shared" si="34"/>
        <v>68.240601503759393</v>
      </c>
      <c r="Q284" t="str">
        <f t="shared" si="29"/>
        <v>film &amp; video</v>
      </c>
      <c r="R284" t="str">
        <f t="shared" si="30"/>
        <v>television</v>
      </c>
      <c r="S284" s="7">
        <f t="shared" si="31"/>
        <v>42701.25</v>
      </c>
      <c r="T284" s="7">
        <f t="shared" si="32"/>
        <v>42707.25</v>
      </c>
      <c r="U284">
        <f t="shared" si="33"/>
        <v>2016</v>
      </c>
    </row>
    <row r="285" spans="1:21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8"/>
        <v>19</v>
      </c>
      <c r="P285" s="4">
        <f t="shared" si="34"/>
        <v>52.310344827586206</v>
      </c>
      <c r="Q285" t="str">
        <f t="shared" si="29"/>
        <v>music</v>
      </c>
      <c r="R285" t="str">
        <f t="shared" si="30"/>
        <v>rock</v>
      </c>
      <c r="S285" s="7">
        <f t="shared" si="31"/>
        <v>42520.208333333328</v>
      </c>
      <c r="T285" s="7">
        <f t="shared" si="32"/>
        <v>42525.208333333328</v>
      </c>
      <c r="U285">
        <f t="shared" si="33"/>
        <v>2016</v>
      </c>
    </row>
    <row r="286" spans="1:21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8"/>
        <v>83</v>
      </c>
      <c r="P286" s="4">
        <f t="shared" si="34"/>
        <v>61.765151515151516</v>
      </c>
      <c r="Q286" t="str">
        <f t="shared" si="29"/>
        <v>technology</v>
      </c>
      <c r="R286" t="str">
        <f t="shared" si="30"/>
        <v>web</v>
      </c>
      <c r="S286" s="7">
        <f t="shared" si="31"/>
        <v>41030.208333333336</v>
      </c>
      <c r="T286" s="7">
        <f t="shared" si="32"/>
        <v>41035.208333333336</v>
      </c>
      <c r="U286">
        <f t="shared" si="33"/>
        <v>2012</v>
      </c>
    </row>
    <row r="287" spans="1:21" hidden="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8"/>
        <v>706</v>
      </c>
      <c r="P287" s="4">
        <f t="shared" si="34"/>
        <v>25.027559055118111</v>
      </c>
      <c r="Q287" t="str">
        <f t="shared" si="29"/>
        <v>theater</v>
      </c>
      <c r="R287" t="str">
        <f t="shared" si="30"/>
        <v>plays</v>
      </c>
      <c r="S287" s="7">
        <f t="shared" si="31"/>
        <v>42623.208333333328</v>
      </c>
      <c r="T287" s="7">
        <f t="shared" si="32"/>
        <v>42661.208333333328</v>
      </c>
      <c r="U287">
        <f t="shared" si="33"/>
        <v>2016</v>
      </c>
    </row>
    <row r="288" spans="1:21" hidden="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8"/>
        <v>17</v>
      </c>
      <c r="P288" s="4">
        <f t="shared" si="34"/>
        <v>106.28804347826087</v>
      </c>
      <c r="Q288" t="str">
        <f t="shared" si="29"/>
        <v>theater</v>
      </c>
      <c r="R288" t="str">
        <f t="shared" si="30"/>
        <v>plays</v>
      </c>
      <c r="S288" s="7">
        <f t="shared" si="31"/>
        <v>42697.25</v>
      </c>
      <c r="T288" s="7">
        <f t="shared" si="32"/>
        <v>42704.25</v>
      </c>
      <c r="U288">
        <f t="shared" si="33"/>
        <v>2016</v>
      </c>
    </row>
    <row r="289" spans="1:21" hidden="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8"/>
        <v>210</v>
      </c>
      <c r="P289" s="4">
        <f t="shared" si="34"/>
        <v>75.07386363636364</v>
      </c>
      <c r="Q289" t="str">
        <f t="shared" si="29"/>
        <v>music</v>
      </c>
      <c r="R289" t="str">
        <f t="shared" si="30"/>
        <v>electric music</v>
      </c>
      <c r="S289" s="7">
        <f t="shared" si="31"/>
        <v>42122.208333333328</v>
      </c>
      <c r="T289" s="7">
        <f t="shared" si="32"/>
        <v>42122.208333333328</v>
      </c>
      <c r="U289">
        <f t="shared" si="33"/>
        <v>2015</v>
      </c>
    </row>
    <row r="290" spans="1:21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8"/>
        <v>98</v>
      </c>
      <c r="P290" s="4">
        <f t="shared" si="34"/>
        <v>39.970802919708028</v>
      </c>
      <c r="Q290" t="str">
        <f t="shared" si="29"/>
        <v>music</v>
      </c>
      <c r="R290" t="str">
        <f t="shared" si="30"/>
        <v>metal</v>
      </c>
      <c r="S290" s="7">
        <f t="shared" si="31"/>
        <v>40982.208333333336</v>
      </c>
      <c r="T290" s="7">
        <f t="shared" si="32"/>
        <v>40983.208333333336</v>
      </c>
      <c r="U290">
        <f t="shared" si="33"/>
        <v>2012</v>
      </c>
    </row>
    <row r="291" spans="1:21" hidden="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8"/>
        <v>1684</v>
      </c>
      <c r="P291" s="4">
        <f t="shared" si="34"/>
        <v>39.982195845697326</v>
      </c>
      <c r="Q291" t="str">
        <f t="shared" si="29"/>
        <v>theater</v>
      </c>
      <c r="R291" t="str">
        <f t="shared" si="30"/>
        <v>plays</v>
      </c>
      <c r="S291" s="7">
        <f t="shared" si="31"/>
        <v>42219.208333333328</v>
      </c>
      <c r="T291" s="7">
        <f t="shared" si="32"/>
        <v>42222.208333333328</v>
      </c>
      <c r="U291">
        <f t="shared" si="33"/>
        <v>2015</v>
      </c>
    </row>
    <row r="292" spans="1:21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8"/>
        <v>54</v>
      </c>
      <c r="P292" s="4">
        <f t="shared" si="34"/>
        <v>101.01541850220265</v>
      </c>
      <c r="Q292" t="str">
        <f t="shared" si="29"/>
        <v>film &amp; video</v>
      </c>
      <c r="R292" t="str">
        <f t="shared" si="30"/>
        <v>documentary</v>
      </c>
      <c r="S292" s="7">
        <f t="shared" si="31"/>
        <v>41404.208333333336</v>
      </c>
      <c r="T292" s="7">
        <f t="shared" si="32"/>
        <v>41436.208333333336</v>
      </c>
      <c r="U292">
        <f t="shared" si="33"/>
        <v>2013</v>
      </c>
    </row>
    <row r="293" spans="1:21" hidden="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8"/>
        <v>457</v>
      </c>
      <c r="P293" s="4">
        <f t="shared" si="34"/>
        <v>76.813084112149539</v>
      </c>
      <c r="Q293" t="str">
        <f t="shared" si="29"/>
        <v>technology</v>
      </c>
      <c r="R293" t="str">
        <f t="shared" si="30"/>
        <v>web</v>
      </c>
      <c r="S293" s="7">
        <f t="shared" si="31"/>
        <v>40831.208333333336</v>
      </c>
      <c r="T293" s="7">
        <f t="shared" si="32"/>
        <v>40835.208333333336</v>
      </c>
      <c r="U293">
        <f t="shared" si="33"/>
        <v>2011</v>
      </c>
    </row>
    <row r="294" spans="1:21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8"/>
        <v>10</v>
      </c>
      <c r="P294" s="4">
        <f t="shared" si="34"/>
        <v>71.7</v>
      </c>
      <c r="Q294" t="str">
        <f t="shared" si="29"/>
        <v>food</v>
      </c>
      <c r="R294" t="str">
        <f t="shared" si="30"/>
        <v>food trucks</v>
      </c>
      <c r="S294" s="7">
        <f t="shared" si="31"/>
        <v>40984.208333333336</v>
      </c>
      <c r="T294" s="7">
        <f t="shared" si="32"/>
        <v>41002.208333333336</v>
      </c>
      <c r="U294">
        <f t="shared" si="33"/>
        <v>2012</v>
      </c>
    </row>
    <row r="295" spans="1:21" hidden="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8"/>
        <v>16</v>
      </c>
      <c r="P295" s="4">
        <f t="shared" si="34"/>
        <v>33.28125</v>
      </c>
      <c r="Q295" t="str">
        <f t="shared" si="29"/>
        <v>theater</v>
      </c>
      <c r="R295" t="str">
        <f t="shared" si="30"/>
        <v>plays</v>
      </c>
      <c r="S295" s="7">
        <f t="shared" si="31"/>
        <v>40456.208333333336</v>
      </c>
      <c r="T295" s="7">
        <f t="shared" si="32"/>
        <v>40465.208333333336</v>
      </c>
      <c r="U295">
        <f t="shared" si="33"/>
        <v>2010</v>
      </c>
    </row>
    <row r="296" spans="1:21" hidden="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8"/>
        <v>1340</v>
      </c>
      <c r="P296" s="4">
        <f t="shared" si="34"/>
        <v>43.923497267759565</v>
      </c>
      <c r="Q296" t="str">
        <f t="shared" si="29"/>
        <v>theater</v>
      </c>
      <c r="R296" t="str">
        <f t="shared" si="30"/>
        <v>plays</v>
      </c>
      <c r="S296" s="7">
        <f t="shared" si="31"/>
        <v>43399.208333333328</v>
      </c>
      <c r="T296" s="7">
        <f t="shared" si="32"/>
        <v>43411.25</v>
      </c>
      <c r="U296">
        <f t="shared" si="33"/>
        <v>2018</v>
      </c>
    </row>
    <row r="297" spans="1:21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8"/>
        <v>36</v>
      </c>
      <c r="P297" s="4">
        <f t="shared" si="34"/>
        <v>36.004712041884815</v>
      </c>
      <c r="Q297" t="str">
        <f t="shared" si="29"/>
        <v>theater</v>
      </c>
      <c r="R297" t="str">
        <f t="shared" si="30"/>
        <v>plays</v>
      </c>
      <c r="S297" s="7">
        <f t="shared" si="31"/>
        <v>41562.208333333336</v>
      </c>
      <c r="T297" s="7">
        <f t="shared" si="32"/>
        <v>41587.25</v>
      </c>
      <c r="U297">
        <f t="shared" si="33"/>
        <v>2013</v>
      </c>
    </row>
    <row r="298" spans="1:21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8"/>
        <v>55</v>
      </c>
      <c r="P298" s="4">
        <f t="shared" si="34"/>
        <v>88.21052631578948</v>
      </c>
      <c r="Q298" t="str">
        <f t="shared" si="29"/>
        <v>theater</v>
      </c>
      <c r="R298" t="str">
        <f t="shared" si="30"/>
        <v>plays</v>
      </c>
      <c r="S298" s="7">
        <f t="shared" si="31"/>
        <v>43493.25</v>
      </c>
      <c r="T298" s="7">
        <f t="shared" si="32"/>
        <v>43515.25</v>
      </c>
      <c r="U298">
        <f t="shared" si="33"/>
        <v>2019</v>
      </c>
    </row>
    <row r="299" spans="1:21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8"/>
        <v>94</v>
      </c>
      <c r="P299" s="4">
        <f t="shared" si="34"/>
        <v>65.240384615384613</v>
      </c>
      <c r="Q299" t="str">
        <f t="shared" si="29"/>
        <v>theater</v>
      </c>
      <c r="R299" t="str">
        <f t="shared" si="30"/>
        <v>plays</v>
      </c>
      <c r="S299" s="7">
        <f t="shared" si="31"/>
        <v>41653.25</v>
      </c>
      <c r="T299" s="7">
        <f t="shared" si="32"/>
        <v>41662.25</v>
      </c>
      <c r="U299">
        <f t="shared" si="33"/>
        <v>2014</v>
      </c>
    </row>
    <row r="300" spans="1:21" hidden="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8"/>
        <v>144</v>
      </c>
      <c r="P300" s="4">
        <f t="shared" si="34"/>
        <v>69.958333333333329</v>
      </c>
      <c r="Q300" t="str">
        <f t="shared" si="29"/>
        <v>music</v>
      </c>
      <c r="R300" t="str">
        <f t="shared" si="30"/>
        <v>rock</v>
      </c>
      <c r="S300" s="7">
        <f t="shared" si="31"/>
        <v>42426.25</v>
      </c>
      <c r="T300" s="7">
        <f t="shared" si="32"/>
        <v>42444.208333333328</v>
      </c>
      <c r="U300">
        <f t="shared" si="33"/>
        <v>2016</v>
      </c>
    </row>
    <row r="301" spans="1:21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8"/>
        <v>51</v>
      </c>
      <c r="P301" s="4">
        <f t="shared" si="34"/>
        <v>39.877551020408163</v>
      </c>
      <c r="Q301" t="str">
        <f t="shared" si="29"/>
        <v>food</v>
      </c>
      <c r="R301" t="str">
        <f t="shared" si="30"/>
        <v>food trucks</v>
      </c>
      <c r="S301" s="7">
        <f t="shared" si="31"/>
        <v>42432.25</v>
      </c>
      <c r="T301" s="7">
        <f t="shared" si="32"/>
        <v>42488.208333333328</v>
      </c>
      <c r="U301">
        <f t="shared" si="33"/>
        <v>2016</v>
      </c>
    </row>
    <row r="302" spans="1:21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8"/>
        <v>5</v>
      </c>
      <c r="P302" s="4">
        <f t="shared" si="34"/>
        <v>5</v>
      </c>
      <c r="Q302" t="str">
        <f t="shared" si="29"/>
        <v>publishing</v>
      </c>
      <c r="R302" t="str">
        <f t="shared" si="30"/>
        <v>nonfiction</v>
      </c>
      <c r="S302" s="7">
        <f t="shared" si="31"/>
        <v>42977.208333333328</v>
      </c>
      <c r="T302" s="7">
        <f t="shared" si="32"/>
        <v>42978.208333333328</v>
      </c>
      <c r="U302">
        <f t="shared" si="33"/>
        <v>2017</v>
      </c>
    </row>
    <row r="303" spans="1:21" hidden="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8"/>
        <v>1345</v>
      </c>
      <c r="P303" s="4">
        <f t="shared" si="34"/>
        <v>41.023728813559323</v>
      </c>
      <c r="Q303" t="str">
        <f t="shared" si="29"/>
        <v>film &amp; video</v>
      </c>
      <c r="R303" t="str">
        <f t="shared" si="30"/>
        <v>documentary</v>
      </c>
      <c r="S303" s="7">
        <f t="shared" si="31"/>
        <v>42061.25</v>
      </c>
      <c r="T303" s="7">
        <f t="shared" si="32"/>
        <v>42078.208333333328</v>
      </c>
      <c r="U303">
        <f t="shared" si="33"/>
        <v>2015</v>
      </c>
    </row>
    <row r="304" spans="1:21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8"/>
        <v>32</v>
      </c>
      <c r="P304" s="4">
        <f t="shared" si="34"/>
        <v>98.914285714285711</v>
      </c>
      <c r="Q304" t="str">
        <f t="shared" si="29"/>
        <v>theater</v>
      </c>
      <c r="R304" t="str">
        <f t="shared" si="30"/>
        <v>plays</v>
      </c>
      <c r="S304" s="7">
        <f t="shared" si="31"/>
        <v>43345.208333333328</v>
      </c>
      <c r="T304" s="7">
        <f t="shared" si="32"/>
        <v>43359.208333333328</v>
      </c>
      <c r="U304">
        <f t="shared" si="33"/>
        <v>2018</v>
      </c>
    </row>
    <row r="305" spans="1:21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8"/>
        <v>83</v>
      </c>
      <c r="P305" s="4">
        <f t="shared" si="34"/>
        <v>87.78125</v>
      </c>
      <c r="Q305" t="str">
        <f t="shared" si="29"/>
        <v>music</v>
      </c>
      <c r="R305" t="str">
        <f t="shared" si="30"/>
        <v>indie rock</v>
      </c>
      <c r="S305" s="7">
        <f t="shared" si="31"/>
        <v>42376.25</v>
      </c>
      <c r="T305" s="7">
        <f t="shared" si="32"/>
        <v>42381.25</v>
      </c>
      <c r="U305">
        <f t="shared" si="33"/>
        <v>2016</v>
      </c>
    </row>
    <row r="306" spans="1:21" hidden="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8"/>
        <v>546</v>
      </c>
      <c r="P306" s="4">
        <f t="shared" si="34"/>
        <v>80.767605633802816</v>
      </c>
      <c r="Q306" t="str">
        <f t="shared" si="29"/>
        <v>film &amp; video</v>
      </c>
      <c r="R306" t="str">
        <f t="shared" si="30"/>
        <v>documentary</v>
      </c>
      <c r="S306" s="7">
        <f t="shared" si="31"/>
        <v>42589.208333333328</v>
      </c>
      <c r="T306" s="7">
        <f t="shared" si="32"/>
        <v>42630.208333333328</v>
      </c>
      <c r="U306">
        <f t="shared" si="33"/>
        <v>2016</v>
      </c>
    </row>
    <row r="307" spans="1:21" hidden="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8"/>
        <v>286</v>
      </c>
      <c r="P307" s="4">
        <f t="shared" si="34"/>
        <v>94.28235294117647</v>
      </c>
      <c r="Q307" t="str">
        <f t="shared" si="29"/>
        <v>theater</v>
      </c>
      <c r="R307" t="str">
        <f t="shared" si="30"/>
        <v>plays</v>
      </c>
      <c r="S307" s="7">
        <f t="shared" si="31"/>
        <v>42448.208333333328</v>
      </c>
      <c r="T307" s="7">
        <f t="shared" si="32"/>
        <v>42489.208333333328</v>
      </c>
      <c r="U307">
        <f t="shared" si="33"/>
        <v>2016</v>
      </c>
    </row>
    <row r="308" spans="1:21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8"/>
        <v>8</v>
      </c>
      <c r="P308" s="4">
        <f t="shared" si="34"/>
        <v>73.428571428571431</v>
      </c>
      <c r="Q308" t="str">
        <f t="shared" si="29"/>
        <v>theater</v>
      </c>
      <c r="R308" t="str">
        <f t="shared" si="30"/>
        <v>plays</v>
      </c>
      <c r="S308" s="7">
        <f t="shared" si="31"/>
        <v>42930.208333333328</v>
      </c>
      <c r="T308" s="7">
        <f t="shared" si="32"/>
        <v>42933.208333333328</v>
      </c>
      <c r="U308">
        <f t="shared" si="33"/>
        <v>2017</v>
      </c>
    </row>
    <row r="309" spans="1:21" hidden="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8"/>
        <v>132</v>
      </c>
      <c r="P309" s="4">
        <f t="shared" si="34"/>
        <v>65.968133535660087</v>
      </c>
      <c r="Q309" t="str">
        <f t="shared" si="29"/>
        <v>publishing</v>
      </c>
      <c r="R309" t="str">
        <f t="shared" si="30"/>
        <v>fiction</v>
      </c>
      <c r="S309" s="7">
        <f t="shared" si="31"/>
        <v>41066.208333333336</v>
      </c>
      <c r="T309" s="7">
        <f t="shared" si="32"/>
        <v>41086.208333333336</v>
      </c>
      <c r="U309">
        <f t="shared" si="33"/>
        <v>2012</v>
      </c>
    </row>
    <row r="310" spans="1:21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8"/>
        <v>74</v>
      </c>
      <c r="P310" s="4">
        <f t="shared" si="34"/>
        <v>109.04109589041096</v>
      </c>
      <c r="Q310" t="str">
        <f t="shared" si="29"/>
        <v>theater</v>
      </c>
      <c r="R310" t="str">
        <f t="shared" si="30"/>
        <v>plays</v>
      </c>
      <c r="S310" s="7">
        <f t="shared" si="31"/>
        <v>40651.208333333336</v>
      </c>
      <c r="T310" s="7">
        <f t="shared" si="32"/>
        <v>40652.208333333336</v>
      </c>
      <c r="U310">
        <f t="shared" si="33"/>
        <v>2011</v>
      </c>
    </row>
    <row r="311" spans="1:21" hidden="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8"/>
        <v>75</v>
      </c>
      <c r="P311" s="4">
        <f t="shared" si="34"/>
        <v>41.16</v>
      </c>
      <c r="Q311" t="str">
        <f t="shared" si="29"/>
        <v>music</v>
      </c>
      <c r="R311" t="str">
        <f t="shared" si="30"/>
        <v>indie rock</v>
      </c>
      <c r="S311" s="7">
        <f t="shared" si="31"/>
        <v>40807.208333333336</v>
      </c>
      <c r="T311" s="7">
        <f t="shared" si="32"/>
        <v>40827.208333333336</v>
      </c>
      <c r="U311">
        <f t="shared" si="33"/>
        <v>2011</v>
      </c>
    </row>
    <row r="312" spans="1:21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8"/>
        <v>20</v>
      </c>
      <c r="P312" s="4">
        <f t="shared" si="34"/>
        <v>99.125</v>
      </c>
      <c r="Q312" t="str">
        <f t="shared" si="29"/>
        <v>games</v>
      </c>
      <c r="R312" t="str">
        <f t="shared" si="30"/>
        <v>video games</v>
      </c>
      <c r="S312" s="7">
        <f t="shared" si="31"/>
        <v>40277.208333333336</v>
      </c>
      <c r="T312" s="7">
        <f t="shared" si="32"/>
        <v>40293.208333333336</v>
      </c>
      <c r="U312">
        <f t="shared" si="33"/>
        <v>2010</v>
      </c>
    </row>
    <row r="313" spans="1:21" hidden="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8"/>
        <v>203</v>
      </c>
      <c r="P313" s="4">
        <f t="shared" si="34"/>
        <v>105.88429752066116</v>
      </c>
      <c r="Q313" t="str">
        <f t="shared" si="29"/>
        <v>theater</v>
      </c>
      <c r="R313" t="str">
        <f t="shared" si="30"/>
        <v>plays</v>
      </c>
      <c r="S313" s="7">
        <f t="shared" si="31"/>
        <v>40590.25</v>
      </c>
      <c r="T313" s="7">
        <f t="shared" si="32"/>
        <v>40602.25</v>
      </c>
      <c r="U313">
        <f t="shared" si="33"/>
        <v>2011</v>
      </c>
    </row>
    <row r="314" spans="1:21" hidden="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8"/>
        <v>310</v>
      </c>
      <c r="P314" s="4">
        <f t="shared" si="34"/>
        <v>48.996525921966864</v>
      </c>
      <c r="Q314" t="str">
        <f t="shared" si="29"/>
        <v>theater</v>
      </c>
      <c r="R314" t="str">
        <f t="shared" si="30"/>
        <v>plays</v>
      </c>
      <c r="S314" s="7">
        <f t="shared" si="31"/>
        <v>41572.208333333336</v>
      </c>
      <c r="T314" s="7">
        <f t="shared" si="32"/>
        <v>41579.208333333336</v>
      </c>
      <c r="U314">
        <f t="shared" si="33"/>
        <v>2013</v>
      </c>
    </row>
    <row r="315" spans="1:21" hidden="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8"/>
        <v>395</v>
      </c>
      <c r="P315" s="4">
        <f t="shared" si="34"/>
        <v>39</v>
      </c>
      <c r="Q315" t="str">
        <f t="shared" si="29"/>
        <v>music</v>
      </c>
      <c r="R315" t="str">
        <f t="shared" si="30"/>
        <v>rock</v>
      </c>
      <c r="S315" s="7">
        <f t="shared" si="31"/>
        <v>40966.25</v>
      </c>
      <c r="T315" s="7">
        <f t="shared" si="32"/>
        <v>40968.25</v>
      </c>
      <c r="U315">
        <f t="shared" si="33"/>
        <v>2012</v>
      </c>
    </row>
    <row r="316" spans="1:21" hidden="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8"/>
        <v>295</v>
      </c>
      <c r="P316" s="4">
        <f t="shared" si="34"/>
        <v>31.022556390977442</v>
      </c>
      <c r="Q316" t="str">
        <f t="shared" si="29"/>
        <v>film &amp; video</v>
      </c>
      <c r="R316" t="str">
        <f t="shared" si="30"/>
        <v>documentary</v>
      </c>
      <c r="S316" s="7">
        <f t="shared" si="31"/>
        <v>43536.208333333328</v>
      </c>
      <c r="T316" s="7">
        <f t="shared" si="32"/>
        <v>43541.208333333328</v>
      </c>
      <c r="U316">
        <f t="shared" si="33"/>
        <v>2019</v>
      </c>
    </row>
    <row r="317" spans="1:21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8"/>
        <v>34</v>
      </c>
      <c r="P317" s="4">
        <f t="shared" si="34"/>
        <v>103.87096774193549</v>
      </c>
      <c r="Q317" t="str">
        <f t="shared" si="29"/>
        <v>theater</v>
      </c>
      <c r="R317" t="str">
        <f t="shared" si="30"/>
        <v>plays</v>
      </c>
      <c r="S317" s="7">
        <f t="shared" si="31"/>
        <v>41783.208333333336</v>
      </c>
      <c r="T317" s="7">
        <f t="shared" si="32"/>
        <v>41812.208333333336</v>
      </c>
      <c r="U317">
        <f t="shared" si="33"/>
        <v>2014</v>
      </c>
    </row>
    <row r="318" spans="1:21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8"/>
        <v>67</v>
      </c>
      <c r="P318" s="4">
        <f t="shared" si="34"/>
        <v>59.268518518518519</v>
      </c>
      <c r="Q318" t="str">
        <f t="shared" si="29"/>
        <v>food</v>
      </c>
      <c r="R318" t="str">
        <f t="shared" si="30"/>
        <v>food trucks</v>
      </c>
      <c r="S318" s="7">
        <f t="shared" si="31"/>
        <v>43788.25</v>
      </c>
      <c r="T318" s="7">
        <f t="shared" si="32"/>
        <v>43789.25</v>
      </c>
      <c r="U318">
        <f t="shared" si="33"/>
        <v>2019</v>
      </c>
    </row>
    <row r="319" spans="1:21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8"/>
        <v>19</v>
      </c>
      <c r="P319" s="4">
        <f t="shared" si="34"/>
        <v>42.3</v>
      </c>
      <c r="Q319" t="str">
        <f t="shared" si="29"/>
        <v>theater</v>
      </c>
      <c r="R319" t="str">
        <f t="shared" si="30"/>
        <v>plays</v>
      </c>
      <c r="S319" s="7">
        <f t="shared" si="31"/>
        <v>42869.208333333328</v>
      </c>
      <c r="T319" s="7">
        <f t="shared" si="32"/>
        <v>42882.208333333328</v>
      </c>
      <c r="U319">
        <f t="shared" si="33"/>
        <v>2017</v>
      </c>
    </row>
    <row r="320" spans="1:21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8"/>
        <v>16</v>
      </c>
      <c r="P320" s="4">
        <f t="shared" si="34"/>
        <v>53.117647058823529</v>
      </c>
      <c r="Q320" t="str">
        <f t="shared" si="29"/>
        <v>music</v>
      </c>
      <c r="R320" t="str">
        <f t="shared" si="30"/>
        <v>rock</v>
      </c>
      <c r="S320" s="7">
        <f t="shared" si="31"/>
        <v>41684.25</v>
      </c>
      <c r="T320" s="7">
        <f t="shared" si="32"/>
        <v>41686.25</v>
      </c>
      <c r="U320">
        <f t="shared" si="33"/>
        <v>2014</v>
      </c>
    </row>
    <row r="321" spans="1:21" hidden="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8"/>
        <v>39</v>
      </c>
      <c r="P321" s="4">
        <f t="shared" si="34"/>
        <v>50.796875</v>
      </c>
      <c r="Q321" t="str">
        <f t="shared" si="29"/>
        <v>technology</v>
      </c>
      <c r="R321" t="str">
        <f t="shared" si="30"/>
        <v>web</v>
      </c>
      <c r="S321" s="7">
        <f t="shared" si="31"/>
        <v>40402.208333333336</v>
      </c>
      <c r="T321" s="7">
        <f t="shared" si="32"/>
        <v>40426.208333333336</v>
      </c>
      <c r="U321">
        <f t="shared" si="33"/>
        <v>2010</v>
      </c>
    </row>
    <row r="322" spans="1:21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8"/>
        <v>10</v>
      </c>
      <c r="P322" s="4">
        <f t="shared" si="34"/>
        <v>101.15</v>
      </c>
      <c r="Q322" t="str">
        <f t="shared" si="29"/>
        <v>publishing</v>
      </c>
      <c r="R322" t="str">
        <f t="shared" si="30"/>
        <v>fiction</v>
      </c>
      <c r="S322" s="7">
        <f t="shared" si="31"/>
        <v>40673.208333333336</v>
      </c>
      <c r="T322" s="7">
        <f t="shared" si="32"/>
        <v>40682.208333333336</v>
      </c>
      <c r="U322">
        <f t="shared" si="33"/>
        <v>2011</v>
      </c>
    </row>
    <row r="323" spans="1:21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5">ROUND(E323/D323*100,0)</f>
        <v>94</v>
      </c>
      <c r="P323" s="4">
        <f t="shared" si="34"/>
        <v>65.000810372771468</v>
      </c>
      <c r="Q323" t="str">
        <f t="shared" ref="Q323:Q386" si="36">LEFT(N323,SEARCH("/",N323)-1)</f>
        <v>film &amp; video</v>
      </c>
      <c r="R323" t="str">
        <f t="shared" ref="R323:R386" si="37">RIGHT(N323,LEN(N323)-SEARCH("/",N323))</f>
        <v>shorts</v>
      </c>
      <c r="S323" s="7">
        <f t="shared" ref="S323:S386" si="38">(((J323/60)/60)/24)+DATE(1970,1,1)</f>
        <v>40634.208333333336</v>
      </c>
      <c r="T323" s="7">
        <f t="shared" ref="T323:T386" si="39">(((K323/60)/60)/24)+DATE(1970,1,1)</f>
        <v>40642.208333333336</v>
      </c>
      <c r="U323">
        <f t="shared" ref="U323:U386" si="40">YEAR(S323)</f>
        <v>2011</v>
      </c>
    </row>
    <row r="324" spans="1:21" ht="31.5" hidden="1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5"/>
        <v>167</v>
      </c>
      <c r="P324" s="4">
        <f t="shared" ref="P324:P387" si="41">E324/G324</f>
        <v>37.998645510835914</v>
      </c>
      <c r="Q324" t="str">
        <f t="shared" si="36"/>
        <v>theater</v>
      </c>
      <c r="R324" t="str">
        <f t="shared" si="37"/>
        <v>plays</v>
      </c>
      <c r="S324" s="7">
        <f t="shared" si="38"/>
        <v>40507.25</v>
      </c>
      <c r="T324" s="7">
        <f t="shared" si="39"/>
        <v>40520.25</v>
      </c>
      <c r="U324">
        <f t="shared" si="40"/>
        <v>2010</v>
      </c>
    </row>
    <row r="325" spans="1:21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5"/>
        <v>24</v>
      </c>
      <c r="P325" s="4">
        <f t="shared" si="41"/>
        <v>82.615384615384613</v>
      </c>
      <c r="Q325" t="str">
        <f t="shared" si="36"/>
        <v>film &amp; video</v>
      </c>
      <c r="R325" t="str">
        <f t="shared" si="37"/>
        <v>documentary</v>
      </c>
      <c r="S325" s="7">
        <f t="shared" si="38"/>
        <v>41725.208333333336</v>
      </c>
      <c r="T325" s="7">
        <f t="shared" si="39"/>
        <v>41727.208333333336</v>
      </c>
      <c r="U325">
        <f t="shared" si="40"/>
        <v>2014</v>
      </c>
    </row>
    <row r="326" spans="1:21" hidden="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5"/>
        <v>164</v>
      </c>
      <c r="P326" s="4">
        <f t="shared" si="41"/>
        <v>37.941368078175898</v>
      </c>
      <c r="Q326" t="str">
        <f t="shared" si="36"/>
        <v>theater</v>
      </c>
      <c r="R326" t="str">
        <f t="shared" si="37"/>
        <v>plays</v>
      </c>
      <c r="S326" s="7">
        <f t="shared" si="38"/>
        <v>42176.208333333328</v>
      </c>
      <c r="T326" s="7">
        <f t="shared" si="39"/>
        <v>42188.208333333328</v>
      </c>
      <c r="U326">
        <f t="shared" si="40"/>
        <v>2015</v>
      </c>
    </row>
    <row r="327" spans="1:21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5"/>
        <v>91</v>
      </c>
      <c r="P327" s="4">
        <f t="shared" si="41"/>
        <v>80.780821917808225</v>
      </c>
      <c r="Q327" t="str">
        <f t="shared" si="36"/>
        <v>theater</v>
      </c>
      <c r="R327" t="str">
        <f t="shared" si="37"/>
        <v>plays</v>
      </c>
      <c r="S327" s="7">
        <f t="shared" si="38"/>
        <v>43267.208333333328</v>
      </c>
      <c r="T327" s="7">
        <f t="shared" si="39"/>
        <v>43290.208333333328</v>
      </c>
      <c r="U327">
        <f t="shared" si="40"/>
        <v>2018</v>
      </c>
    </row>
    <row r="328" spans="1:21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5"/>
        <v>46</v>
      </c>
      <c r="P328" s="4">
        <f t="shared" si="41"/>
        <v>25.984375</v>
      </c>
      <c r="Q328" t="str">
        <f t="shared" si="36"/>
        <v>film &amp; video</v>
      </c>
      <c r="R328" t="str">
        <f t="shared" si="37"/>
        <v>animation</v>
      </c>
      <c r="S328" s="7">
        <f t="shared" si="38"/>
        <v>42364.25</v>
      </c>
      <c r="T328" s="7">
        <f t="shared" si="39"/>
        <v>42370.25</v>
      </c>
      <c r="U328">
        <f t="shared" si="40"/>
        <v>2015</v>
      </c>
    </row>
    <row r="329" spans="1:21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5"/>
        <v>39</v>
      </c>
      <c r="P329" s="4">
        <f t="shared" si="41"/>
        <v>30.363636363636363</v>
      </c>
      <c r="Q329" t="str">
        <f t="shared" si="36"/>
        <v>theater</v>
      </c>
      <c r="R329" t="str">
        <f t="shared" si="37"/>
        <v>plays</v>
      </c>
      <c r="S329" s="7">
        <f t="shared" si="38"/>
        <v>43705.208333333328</v>
      </c>
      <c r="T329" s="7">
        <f t="shared" si="39"/>
        <v>43709.208333333328</v>
      </c>
      <c r="U329">
        <f t="shared" si="40"/>
        <v>2019</v>
      </c>
    </row>
    <row r="330" spans="1:21" ht="31.5" hidden="1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5"/>
        <v>134</v>
      </c>
      <c r="P330" s="4">
        <f t="shared" si="41"/>
        <v>54.004916018025398</v>
      </c>
      <c r="Q330" t="str">
        <f t="shared" si="36"/>
        <v>music</v>
      </c>
      <c r="R330" t="str">
        <f t="shared" si="37"/>
        <v>rock</v>
      </c>
      <c r="S330" s="7">
        <f t="shared" si="38"/>
        <v>43434.25</v>
      </c>
      <c r="T330" s="7">
        <f t="shared" si="39"/>
        <v>43445.25</v>
      </c>
      <c r="U330">
        <f t="shared" si="40"/>
        <v>2018</v>
      </c>
    </row>
    <row r="331" spans="1:21" hidden="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5"/>
        <v>23</v>
      </c>
      <c r="P331" s="4">
        <f t="shared" si="41"/>
        <v>101.78672985781991</v>
      </c>
      <c r="Q331" t="str">
        <f t="shared" si="36"/>
        <v>games</v>
      </c>
      <c r="R331" t="str">
        <f t="shared" si="37"/>
        <v>video games</v>
      </c>
      <c r="S331" s="7">
        <f t="shared" si="38"/>
        <v>42716.25</v>
      </c>
      <c r="T331" s="7">
        <f t="shared" si="39"/>
        <v>42727.25</v>
      </c>
      <c r="U331">
        <f t="shared" si="40"/>
        <v>2016</v>
      </c>
    </row>
    <row r="332" spans="1:21" ht="31.5" hidden="1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5"/>
        <v>185</v>
      </c>
      <c r="P332" s="4">
        <f t="shared" si="41"/>
        <v>45.003610108303249</v>
      </c>
      <c r="Q332" t="str">
        <f t="shared" si="36"/>
        <v>film &amp; video</v>
      </c>
      <c r="R332" t="str">
        <f t="shared" si="37"/>
        <v>documentary</v>
      </c>
      <c r="S332" s="7">
        <f t="shared" si="38"/>
        <v>43077.25</v>
      </c>
      <c r="T332" s="7">
        <f t="shared" si="39"/>
        <v>43078.25</v>
      </c>
      <c r="U332">
        <f t="shared" si="40"/>
        <v>2017</v>
      </c>
    </row>
    <row r="333" spans="1:21" hidden="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5"/>
        <v>444</v>
      </c>
      <c r="P333" s="4">
        <f t="shared" si="41"/>
        <v>77.068421052631578</v>
      </c>
      <c r="Q333" t="str">
        <f t="shared" si="36"/>
        <v>food</v>
      </c>
      <c r="R333" t="str">
        <f t="shared" si="37"/>
        <v>food trucks</v>
      </c>
      <c r="S333" s="7">
        <f t="shared" si="38"/>
        <v>40896.25</v>
      </c>
      <c r="T333" s="7">
        <f t="shared" si="39"/>
        <v>40897.25</v>
      </c>
      <c r="U333">
        <f t="shared" si="40"/>
        <v>2011</v>
      </c>
    </row>
    <row r="334" spans="1:21" ht="31.5" hidden="1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5"/>
        <v>200</v>
      </c>
      <c r="P334" s="4">
        <f t="shared" si="41"/>
        <v>88.076595744680844</v>
      </c>
      <c r="Q334" t="str">
        <f t="shared" si="36"/>
        <v>technology</v>
      </c>
      <c r="R334" t="str">
        <f t="shared" si="37"/>
        <v>wearables</v>
      </c>
      <c r="S334" s="7">
        <f t="shared" si="38"/>
        <v>41361.208333333336</v>
      </c>
      <c r="T334" s="7">
        <f t="shared" si="39"/>
        <v>41362.208333333336</v>
      </c>
      <c r="U334">
        <f t="shared" si="40"/>
        <v>2013</v>
      </c>
    </row>
    <row r="335" spans="1:21" hidden="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5"/>
        <v>124</v>
      </c>
      <c r="P335" s="4">
        <f t="shared" si="41"/>
        <v>47.035573122529641</v>
      </c>
      <c r="Q335" t="str">
        <f t="shared" si="36"/>
        <v>theater</v>
      </c>
      <c r="R335" t="str">
        <f t="shared" si="37"/>
        <v>plays</v>
      </c>
      <c r="S335" s="7">
        <f t="shared" si="38"/>
        <v>43424.25</v>
      </c>
      <c r="T335" s="7">
        <f t="shared" si="39"/>
        <v>43452.25</v>
      </c>
      <c r="U335">
        <f t="shared" si="40"/>
        <v>2018</v>
      </c>
    </row>
    <row r="336" spans="1:21" hidden="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5"/>
        <v>187</v>
      </c>
      <c r="P336" s="4">
        <f t="shared" si="41"/>
        <v>110.99550763701707</v>
      </c>
      <c r="Q336" t="str">
        <f t="shared" si="36"/>
        <v>music</v>
      </c>
      <c r="R336" t="str">
        <f t="shared" si="37"/>
        <v>rock</v>
      </c>
      <c r="S336" s="7">
        <f t="shared" si="38"/>
        <v>43110.25</v>
      </c>
      <c r="T336" s="7">
        <f t="shared" si="39"/>
        <v>43117.25</v>
      </c>
      <c r="U336">
        <f t="shared" si="40"/>
        <v>2018</v>
      </c>
    </row>
    <row r="337" spans="1:21" hidden="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5"/>
        <v>114</v>
      </c>
      <c r="P337" s="4">
        <f t="shared" si="41"/>
        <v>87.003066141042481</v>
      </c>
      <c r="Q337" t="str">
        <f t="shared" si="36"/>
        <v>music</v>
      </c>
      <c r="R337" t="str">
        <f t="shared" si="37"/>
        <v>rock</v>
      </c>
      <c r="S337" s="7">
        <f t="shared" si="38"/>
        <v>43784.25</v>
      </c>
      <c r="T337" s="7">
        <f t="shared" si="39"/>
        <v>43797.25</v>
      </c>
      <c r="U337">
        <f t="shared" si="40"/>
        <v>2019</v>
      </c>
    </row>
    <row r="338" spans="1:21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5"/>
        <v>97</v>
      </c>
      <c r="P338" s="4">
        <f t="shared" si="41"/>
        <v>63.994402985074629</v>
      </c>
      <c r="Q338" t="str">
        <f t="shared" si="36"/>
        <v>music</v>
      </c>
      <c r="R338" t="str">
        <f t="shared" si="37"/>
        <v>rock</v>
      </c>
      <c r="S338" s="7">
        <f t="shared" si="38"/>
        <v>40527.25</v>
      </c>
      <c r="T338" s="7">
        <f t="shared" si="39"/>
        <v>40528.25</v>
      </c>
      <c r="U338">
        <f t="shared" si="40"/>
        <v>2010</v>
      </c>
    </row>
    <row r="339" spans="1:21" hidden="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5"/>
        <v>123</v>
      </c>
      <c r="P339" s="4">
        <f t="shared" si="41"/>
        <v>105.9945205479452</v>
      </c>
      <c r="Q339" t="str">
        <f t="shared" si="36"/>
        <v>theater</v>
      </c>
      <c r="R339" t="str">
        <f t="shared" si="37"/>
        <v>plays</v>
      </c>
      <c r="S339" s="7">
        <f t="shared" si="38"/>
        <v>43780.25</v>
      </c>
      <c r="T339" s="7">
        <f t="shared" si="39"/>
        <v>43781.25</v>
      </c>
      <c r="U339">
        <f t="shared" si="40"/>
        <v>2019</v>
      </c>
    </row>
    <row r="340" spans="1:21" hidden="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5"/>
        <v>179</v>
      </c>
      <c r="P340" s="4">
        <f t="shared" si="41"/>
        <v>73.989349112426041</v>
      </c>
      <c r="Q340" t="str">
        <f t="shared" si="36"/>
        <v>theater</v>
      </c>
      <c r="R340" t="str">
        <f t="shared" si="37"/>
        <v>plays</v>
      </c>
      <c r="S340" s="7">
        <f t="shared" si="38"/>
        <v>40821.208333333336</v>
      </c>
      <c r="T340" s="7">
        <f t="shared" si="39"/>
        <v>40851.208333333336</v>
      </c>
      <c r="U340">
        <f t="shared" si="40"/>
        <v>2011</v>
      </c>
    </row>
    <row r="341" spans="1:21" hidden="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5"/>
        <v>80</v>
      </c>
      <c r="P341" s="4">
        <f t="shared" si="41"/>
        <v>84.02004626060139</v>
      </c>
      <c r="Q341" t="str">
        <f t="shared" si="36"/>
        <v>theater</v>
      </c>
      <c r="R341" t="str">
        <f t="shared" si="37"/>
        <v>plays</v>
      </c>
      <c r="S341" s="7">
        <f t="shared" si="38"/>
        <v>42949.208333333328</v>
      </c>
      <c r="T341" s="7">
        <f t="shared" si="39"/>
        <v>42963.208333333328</v>
      </c>
      <c r="U341">
        <f t="shared" si="40"/>
        <v>2017</v>
      </c>
    </row>
    <row r="342" spans="1:21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5"/>
        <v>94</v>
      </c>
      <c r="P342" s="4">
        <f t="shared" si="41"/>
        <v>88.966921119592882</v>
      </c>
      <c r="Q342" t="str">
        <f t="shared" si="36"/>
        <v>photography</v>
      </c>
      <c r="R342" t="str">
        <f t="shared" si="37"/>
        <v>photography books</v>
      </c>
      <c r="S342" s="7">
        <f t="shared" si="38"/>
        <v>40889.25</v>
      </c>
      <c r="T342" s="7">
        <f t="shared" si="39"/>
        <v>40890.25</v>
      </c>
      <c r="U342">
        <f t="shared" si="40"/>
        <v>2011</v>
      </c>
    </row>
    <row r="343" spans="1:21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5"/>
        <v>85</v>
      </c>
      <c r="P343" s="4">
        <f t="shared" si="41"/>
        <v>76.990453460620529</v>
      </c>
      <c r="Q343" t="str">
        <f t="shared" si="36"/>
        <v>music</v>
      </c>
      <c r="R343" t="str">
        <f t="shared" si="37"/>
        <v>indie rock</v>
      </c>
      <c r="S343" s="7">
        <f t="shared" si="38"/>
        <v>42244.208333333328</v>
      </c>
      <c r="T343" s="7">
        <f t="shared" si="39"/>
        <v>42251.208333333328</v>
      </c>
      <c r="U343">
        <f t="shared" si="40"/>
        <v>2015</v>
      </c>
    </row>
    <row r="344" spans="1:21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5"/>
        <v>67</v>
      </c>
      <c r="P344" s="4">
        <f t="shared" si="41"/>
        <v>97.146341463414629</v>
      </c>
      <c r="Q344" t="str">
        <f t="shared" si="36"/>
        <v>theater</v>
      </c>
      <c r="R344" t="str">
        <f t="shared" si="37"/>
        <v>plays</v>
      </c>
      <c r="S344" s="7">
        <f t="shared" si="38"/>
        <v>41475.208333333336</v>
      </c>
      <c r="T344" s="7">
        <f t="shared" si="39"/>
        <v>41487.208333333336</v>
      </c>
      <c r="U344">
        <f t="shared" si="40"/>
        <v>2013</v>
      </c>
    </row>
    <row r="345" spans="1:21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5"/>
        <v>54</v>
      </c>
      <c r="P345" s="4">
        <f t="shared" si="41"/>
        <v>33.013605442176868</v>
      </c>
      <c r="Q345" t="str">
        <f t="shared" si="36"/>
        <v>theater</v>
      </c>
      <c r="R345" t="str">
        <f t="shared" si="37"/>
        <v>plays</v>
      </c>
      <c r="S345" s="7">
        <f t="shared" si="38"/>
        <v>41597.25</v>
      </c>
      <c r="T345" s="7">
        <f t="shared" si="39"/>
        <v>41650.25</v>
      </c>
      <c r="U345">
        <f t="shared" si="40"/>
        <v>2013</v>
      </c>
    </row>
    <row r="346" spans="1:21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5"/>
        <v>42</v>
      </c>
      <c r="P346" s="4">
        <f t="shared" si="41"/>
        <v>99.950602409638549</v>
      </c>
      <c r="Q346" t="str">
        <f t="shared" si="36"/>
        <v>games</v>
      </c>
      <c r="R346" t="str">
        <f t="shared" si="37"/>
        <v>video games</v>
      </c>
      <c r="S346" s="7">
        <f t="shared" si="38"/>
        <v>43122.25</v>
      </c>
      <c r="T346" s="7">
        <f t="shared" si="39"/>
        <v>43162.25</v>
      </c>
      <c r="U346">
        <f t="shared" si="40"/>
        <v>2018</v>
      </c>
    </row>
    <row r="347" spans="1:21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5"/>
        <v>15</v>
      </c>
      <c r="P347" s="4">
        <f t="shared" si="41"/>
        <v>69.966767371601208</v>
      </c>
      <c r="Q347" t="str">
        <f t="shared" si="36"/>
        <v>film &amp; video</v>
      </c>
      <c r="R347" t="str">
        <f t="shared" si="37"/>
        <v>drama</v>
      </c>
      <c r="S347" s="7">
        <f t="shared" si="38"/>
        <v>42194.208333333328</v>
      </c>
      <c r="T347" s="7">
        <f t="shared" si="39"/>
        <v>42195.208333333328</v>
      </c>
      <c r="U347">
        <f t="shared" si="40"/>
        <v>2015</v>
      </c>
    </row>
    <row r="348" spans="1:21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5"/>
        <v>34</v>
      </c>
      <c r="P348" s="4">
        <f t="shared" si="41"/>
        <v>110.32</v>
      </c>
      <c r="Q348" t="str">
        <f t="shared" si="36"/>
        <v>music</v>
      </c>
      <c r="R348" t="str">
        <f t="shared" si="37"/>
        <v>indie rock</v>
      </c>
      <c r="S348" s="7">
        <f t="shared" si="38"/>
        <v>42971.208333333328</v>
      </c>
      <c r="T348" s="7">
        <f t="shared" si="39"/>
        <v>43026.208333333328</v>
      </c>
      <c r="U348">
        <f t="shared" si="40"/>
        <v>2017</v>
      </c>
    </row>
    <row r="349" spans="1:21" hidden="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5"/>
        <v>1401</v>
      </c>
      <c r="P349" s="4">
        <f t="shared" si="41"/>
        <v>66.005235602094245</v>
      </c>
      <c r="Q349" t="str">
        <f t="shared" si="36"/>
        <v>technology</v>
      </c>
      <c r="R349" t="str">
        <f t="shared" si="37"/>
        <v>web</v>
      </c>
      <c r="S349" s="7">
        <f t="shared" si="38"/>
        <v>42046.25</v>
      </c>
      <c r="T349" s="7">
        <f t="shared" si="39"/>
        <v>42070.25</v>
      </c>
      <c r="U349">
        <f t="shared" si="40"/>
        <v>2015</v>
      </c>
    </row>
    <row r="350" spans="1:21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5"/>
        <v>72</v>
      </c>
      <c r="P350" s="4">
        <f t="shared" si="41"/>
        <v>41.005742176284812</v>
      </c>
      <c r="Q350" t="str">
        <f t="shared" si="36"/>
        <v>food</v>
      </c>
      <c r="R350" t="str">
        <f t="shared" si="37"/>
        <v>food trucks</v>
      </c>
      <c r="S350" s="7">
        <f t="shared" si="38"/>
        <v>42782.25</v>
      </c>
      <c r="T350" s="7">
        <f t="shared" si="39"/>
        <v>42795.25</v>
      </c>
      <c r="U350">
        <f t="shared" si="40"/>
        <v>2017</v>
      </c>
    </row>
    <row r="351" spans="1:21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5"/>
        <v>53</v>
      </c>
      <c r="P351" s="4">
        <f t="shared" si="41"/>
        <v>103.96316359696641</v>
      </c>
      <c r="Q351" t="str">
        <f t="shared" si="36"/>
        <v>theater</v>
      </c>
      <c r="R351" t="str">
        <f t="shared" si="37"/>
        <v>plays</v>
      </c>
      <c r="S351" s="7">
        <f t="shared" si="38"/>
        <v>42930.208333333328</v>
      </c>
      <c r="T351" s="7">
        <f t="shared" si="39"/>
        <v>42960.208333333328</v>
      </c>
      <c r="U351">
        <f t="shared" si="40"/>
        <v>2017</v>
      </c>
    </row>
    <row r="352" spans="1:21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5"/>
        <v>5</v>
      </c>
      <c r="P352" s="4">
        <f t="shared" si="41"/>
        <v>5</v>
      </c>
      <c r="Q352" t="str">
        <f t="shared" si="36"/>
        <v>music</v>
      </c>
      <c r="R352" t="str">
        <f t="shared" si="37"/>
        <v>jazz</v>
      </c>
      <c r="S352" s="7">
        <f t="shared" si="38"/>
        <v>42144.208333333328</v>
      </c>
      <c r="T352" s="7">
        <f t="shared" si="39"/>
        <v>42162.208333333328</v>
      </c>
      <c r="U352">
        <f t="shared" si="40"/>
        <v>2015</v>
      </c>
    </row>
    <row r="353" spans="1:21" hidden="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5"/>
        <v>128</v>
      </c>
      <c r="P353" s="4">
        <f t="shared" si="41"/>
        <v>47.009935419771487</v>
      </c>
      <c r="Q353" t="str">
        <f t="shared" si="36"/>
        <v>music</v>
      </c>
      <c r="R353" t="str">
        <f t="shared" si="37"/>
        <v>rock</v>
      </c>
      <c r="S353" s="7">
        <f t="shared" si="38"/>
        <v>42240.208333333328</v>
      </c>
      <c r="T353" s="7">
        <f t="shared" si="39"/>
        <v>42254.208333333328</v>
      </c>
      <c r="U353">
        <f t="shared" si="40"/>
        <v>2015</v>
      </c>
    </row>
    <row r="354" spans="1:21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5"/>
        <v>35</v>
      </c>
      <c r="P354" s="4">
        <f t="shared" si="41"/>
        <v>29.606060606060606</v>
      </c>
      <c r="Q354" t="str">
        <f t="shared" si="36"/>
        <v>theater</v>
      </c>
      <c r="R354" t="str">
        <f t="shared" si="37"/>
        <v>plays</v>
      </c>
      <c r="S354" s="7">
        <f t="shared" si="38"/>
        <v>42315.25</v>
      </c>
      <c r="T354" s="7">
        <f t="shared" si="39"/>
        <v>42323.25</v>
      </c>
      <c r="U354">
        <f t="shared" si="40"/>
        <v>2015</v>
      </c>
    </row>
    <row r="355" spans="1:21" hidden="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5"/>
        <v>411</v>
      </c>
      <c r="P355" s="4">
        <f t="shared" si="41"/>
        <v>81.010569583088667</v>
      </c>
      <c r="Q355" t="str">
        <f t="shared" si="36"/>
        <v>theater</v>
      </c>
      <c r="R355" t="str">
        <f t="shared" si="37"/>
        <v>plays</v>
      </c>
      <c r="S355" s="7">
        <f t="shared" si="38"/>
        <v>43651.208333333328</v>
      </c>
      <c r="T355" s="7">
        <f t="shared" si="39"/>
        <v>43652.208333333328</v>
      </c>
      <c r="U355">
        <f t="shared" si="40"/>
        <v>2019</v>
      </c>
    </row>
    <row r="356" spans="1:21" hidden="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5"/>
        <v>124</v>
      </c>
      <c r="P356" s="4">
        <f t="shared" si="41"/>
        <v>94.35</v>
      </c>
      <c r="Q356" t="str">
        <f t="shared" si="36"/>
        <v>film &amp; video</v>
      </c>
      <c r="R356" t="str">
        <f t="shared" si="37"/>
        <v>documentary</v>
      </c>
      <c r="S356" s="7">
        <f t="shared" si="38"/>
        <v>41520.208333333336</v>
      </c>
      <c r="T356" s="7">
        <f t="shared" si="39"/>
        <v>41527.208333333336</v>
      </c>
      <c r="U356">
        <f t="shared" si="40"/>
        <v>2013</v>
      </c>
    </row>
    <row r="357" spans="1:21" hidden="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5"/>
        <v>59</v>
      </c>
      <c r="P357" s="4">
        <f t="shared" si="41"/>
        <v>26.058139534883722</v>
      </c>
      <c r="Q357" t="str">
        <f t="shared" si="36"/>
        <v>technology</v>
      </c>
      <c r="R357" t="str">
        <f t="shared" si="37"/>
        <v>wearables</v>
      </c>
      <c r="S357" s="7">
        <f t="shared" si="38"/>
        <v>42757.25</v>
      </c>
      <c r="T357" s="7">
        <f t="shared" si="39"/>
        <v>42797.25</v>
      </c>
      <c r="U357">
        <f t="shared" si="40"/>
        <v>2017</v>
      </c>
    </row>
    <row r="358" spans="1:21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5"/>
        <v>37</v>
      </c>
      <c r="P358" s="4">
        <f t="shared" si="41"/>
        <v>85.775000000000006</v>
      </c>
      <c r="Q358" t="str">
        <f t="shared" si="36"/>
        <v>theater</v>
      </c>
      <c r="R358" t="str">
        <f t="shared" si="37"/>
        <v>plays</v>
      </c>
      <c r="S358" s="7">
        <f t="shared" si="38"/>
        <v>40922.25</v>
      </c>
      <c r="T358" s="7">
        <f t="shared" si="39"/>
        <v>40931.25</v>
      </c>
      <c r="U358">
        <f t="shared" si="40"/>
        <v>2012</v>
      </c>
    </row>
    <row r="359" spans="1:21" hidden="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5"/>
        <v>185</v>
      </c>
      <c r="P359" s="4">
        <f t="shared" si="41"/>
        <v>103.73170731707317</v>
      </c>
      <c r="Q359" t="str">
        <f t="shared" si="36"/>
        <v>games</v>
      </c>
      <c r="R359" t="str">
        <f t="shared" si="37"/>
        <v>video games</v>
      </c>
      <c r="S359" s="7">
        <f t="shared" si="38"/>
        <v>42250.208333333328</v>
      </c>
      <c r="T359" s="7">
        <f t="shared" si="39"/>
        <v>42275.208333333328</v>
      </c>
      <c r="U359">
        <f t="shared" si="40"/>
        <v>2015</v>
      </c>
    </row>
    <row r="360" spans="1:21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5"/>
        <v>12</v>
      </c>
      <c r="P360" s="4">
        <f t="shared" si="41"/>
        <v>49.826086956521742</v>
      </c>
      <c r="Q360" t="str">
        <f t="shared" si="36"/>
        <v>photography</v>
      </c>
      <c r="R360" t="str">
        <f t="shared" si="37"/>
        <v>photography books</v>
      </c>
      <c r="S360" s="7">
        <f t="shared" si="38"/>
        <v>43322.208333333328</v>
      </c>
      <c r="T360" s="7">
        <f t="shared" si="39"/>
        <v>43325.208333333328</v>
      </c>
      <c r="U360">
        <f t="shared" si="40"/>
        <v>2018</v>
      </c>
    </row>
    <row r="361" spans="1:21" hidden="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5"/>
        <v>299</v>
      </c>
      <c r="P361" s="4">
        <f t="shared" si="41"/>
        <v>63.893048128342244</v>
      </c>
      <c r="Q361" t="str">
        <f t="shared" si="36"/>
        <v>film &amp; video</v>
      </c>
      <c r="R361" t="str">
        <f t="shared" si="37"/>
        <v>animation</v>
      </c>
      <c r="S361" s="7">
        <f t="shared" si="38"/>
        <v>40782.208333333336</v>
      </c>
      <c r="T361" s="7">
        <f t="shared" si="39"/>
        <v>40789.208333333336</v>
      </c>
      <c r="U361">
        <f t="shared" si="40"/>
        <v>2011</v>
      </c>
    </row>
    <row r="362" spans="1:21" hidden="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5"/>
        <v>226</v>
      </c>
      <c r="P362" s="4">
        <f t="shared" si="41"/>
        <v>47.002434782608695</v>
      </c>
      <c r="Q362" t="str">
        <f t="shared" si="36"/>
        <v>theater</v>
      </c>
      <c r="R362" t="str">
        <f t="shared" si="37"/>
        <v>plays</v>
      </c>
      <c r="S362" s="7">
        <f t="shared" si="38"/>
        <v>40544.25</v>
      </c>
      <c r="T362" s="7">
        <f t="shared" si="39"/>
        <v>40558.25</v>
      </c>
      <c r="U362">
        <f t="shared" si="40"/>
        <v>2011</v>
      </c>
    </row>
    <row r="363" spans="1:21" hidden="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5"/>
        <v>174</v>
      </c>
      <c r="P363" s="4">
        <f t="shared" si="41"/>
        <v>108.47727272727273</v>
      </c>
      <c r="Q363" t="str">
        <f t="shared" si="36"/>
        <v>theater</v>
      </c>
      <c r="R363" t="str">
        <f t="shared" si="37"/>
        <v>plays</v>
      </c>
      <c r="S363" s="7">
        <f t="shared" si="38"/>
        <v>43015.208333333328</v>
      </c>
      <c r="T363" s="7">
        <f t="shared" si="39"/>
        <v>43039.208333333328</v>
      </c>
      <c r="U363">
        <f t="shared" si="40"/>
        <v>2017</v>
      </c>
    </row>
    <row r="364" spans="1:21" hidden="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5"/>
        <v>372</v>
      </c>
      <c r="P364" s="4">
        <f t="shared" si="41"/>
        <v>72.015706806282722</v>
      </c>
      <c r="Q364" t="str">
        <f t="shared" si="36"/>
        <v>music</v>
      </c>
      <c r="R364" t="str">
        <f t="shared" si="37"/>
        <v>rock</v>
      </c>
      <c r="S364" s="7">
        <f t="shared" si="38"/>
        <v>40570.25</v>
      </c>
      <c r="T364" s="7">
        <f t="shared" si="39"/>
        <v>40608.25</v>
      </c>
      <c r="U364">
        <f t="shared" si="40"/>
        <v>2011</v>
      </c>
    </row>
    <row r="365" spans="1:21" hidden="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5"/>
        <v>160</v>
      </c>
      <c r="P365" s="4">
        <f t="shared" si="41"/>
        <v>59.928057553956833</v>
      </c>
      <c r="Q365" t="str">
        <f t="shared" si="36"/>
        <v>music</v>
      </c>
      <c r="R365" t="str">
        <f t="shared" si="37"/>
        <v>rock</v>
      </c>
      <c r="S365" s="7">
        <f t="shared" si="38"/>
        <v>40904.25</v>
      </c>
      <c r="T365" s="7">
        <f t="shared" si="39"/>
        <v>40905.25</v>
      </c>
      <c r="U365">
        <f t="shared" si="40"/>
        <v>2011</v>
      </c>
    </row>
    <row r="366" spans="1:21" hidden="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5"/>
        <v>1616</v>
      </c>
      <c r="P366" s="4">
        <f t="shared" si="41"/>
        <v>78.209677419354833</v>
      </c>
      <c r="Q366" t="str">
        <f t="shared" si="36"/>
        <v>music</v>
      </c>
      <c r="R366" t="str">
        <f t="shared" si="37"/>
        <v>indie rock</v>
      </c>
      <c r="S366" s="7">
        <f t="shared" si="38"/>
        <v>43164.25</v>
      </c>
      <c r="T366" s="7">
        <f t="shared" si="39"/>
        <v>43194.208333333328</v>
      </c>
      <c r="U366">
        <f t="shared" si="40"/>
        <v>2018</v>
      </c>
    </row>
    <row r="367" spans="1:21" hidden="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5"/>
        <v>733</v>
      </c>
      <c r="P367" s="4">
        <f t="shared" si="41"/>
        <v>104.77678571428571</v>
      </c>
      <c r="Q367" t="str">
        <f t="shared" si="36"/>
        <v>theater</v>
      </c>
      <c r="R367" t="str">
        <f t="shared" si="37"/>
        <v>plays</v>
      </c>
      <c r="S367" s="7">
        <f t="shared" si="38"/>
        <v>42733.25</v>
      </c>
      <c r="T367" s="7">
        <f t="shared" si="39"/>
        <v>42760.25</v>
      </c>
      <c r="U367">
        <f t="shared" si="40"/>
        <v>2016</v>
      </c>
    </row>
    <row r="368" spans="1:21" hidden="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5"/>
        <v>592</v>
      </c>
      <c r="P368" s="4">
        <f t="shared" si="41"/>
        <v>105.52475247524752</v>
      </c>
      <c r="Q368" t="str">
        <f t="shared" si="36"/>
        <v>theater</v>
      </c>
      <c r="R368" t="str">
        <f t="shared" si="37"/>
        <v>plays</v>
      </c>
      <c r="S368" s="7">
        <f t="shared" si="38"/>
        <v>40546.25</v>
      </c>
      <c r="T368" s="7">
        <f t="shared" si="39"/>
        <v>40547.25</v>
      </c>
      <c r="U368">
        <f t="shared" si="40"/>
        <v>2011</v>
      </c>
    </row>
    <row r="369" spans="1:21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5"/>
        <v>19</v>
      </c>
      <c r="P369" s="4">
        <f t="shared" si="41"/>
        <v>24.933333333333334</v>
      </c>
      <c r="Q369" t="str">
        <f t="shared" si="36"/>
        <v>theater</v>
      </c>
      <c r="R369" t="str">
        <f t="shared" si="37"/>
        <v>plays</v>
      </c>
      <c r="S369" s="7">
        <f t="shared" si="38"/>
        <v>41930.208333333336</v>
      </c>
      <c r="T369" s="7">
        <f t="shared" si="39"/>
        <v>41954.25</v>
      </c>
      <c r="U369">
        <f t="shared" si="40"/>
        <v>2014</v>
      </c>
    </row>
    <row r="370" spans="1:21" hidden="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5"/>
        <v>277</v>
      </c>
      <c r="P370" s="4">
        <f t="shared" si="41"/>
        <v>69.873786407766985</v>
      </c>
      <c r="Q370" t="str">
        <f t="shared" si="36"/>
        <v>film &amp; video</v>
      </c>
      <c r="R370" t="str">
        <f t="shared" si="37"/>
        <v>documentary</v>
      </c>
      <c r="S370" s="7">
        <f t="shared" si="38"/>
        <v>40464.208333333336</v>
      </c>
      <c r="T370" s="7">
        <f t="shared" si="39"/>
        <v>40487.208333333336</v>
      </c>
      <c r="U370">
        <f t="shared" si="40"/>
        <v>2010</v>
      </c>
    </row>
    <row r="371" spans="1:21" hidden="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5"/>
        <v>273</v>
      </c>
      <c r="P371" s="4">
        <f t="shared" si="41"/>
        <v>95.733766233766232</v>
      </c>
      <c r="Q371" t="str">
        <f t="shared" si="36"/>
        <v>film &amp; video</v>
      </c>
      <c r="R371" t="str">
        <f t="shared" si="37"/>
        <v>television</v>
      </c>
      <c r="S371" s="7">
        <f t="shared" si="38"/>
        <v>41308.25</v>
      </c>
      <c r="T371" s="7">
        <f t="shared" si="39"/>
        <v>41347.208333333336</v>
      </c>
      <c r="U371">
        <f t="shared" si="40"/>
        <v>2013</v>
      </c>
    </row>
    <row r="372" spans="1:21" hidden="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5"/>
        <v>159</v>
      </c>
      <c r="P372" s="4">
        <f t="shared" si="41"/>
        <v>29.997485752598056</v>
      </c>
      <c r="Q372" t="str">
        <f t="shared" si="36"/>
        <v>theater</v>
      </c>
      <c r="R372" t="str">
        <f t="shared" si="37"/>
        <v>plays</v>
      </c>
      <c r="S372" s="7">
        <f t="shared" si="38"/>
        <v>43570.208333333328</v>
      </c>
      <c r="T372" s="7">
        <f t="shared" si="39"/>
        <v>43576.208333333328</v>
      </c>
      <c r="U372">
        <f t="shared" si="40"/>
        <v>2019</v>
      </c>
    </row>
    <row r="373" spans="1:21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5"/>
        <v>68</v>
      </c>
      <c r="P373" s="4">
        <f t="shared" si="41"/>
        <v>59.011948529411768</v>
      </c>
      <c r="Q373" t="str">
        <f t="shared" si="36"/>
        <v>theater</v>
      </c>
      <c r="R373" t="str">
        <f t="shared" si="37"/>
        <v>plays</v>
      </c>
      <c r="S373" s="7">
        <f t="shared" si="38"/>
        <v>42043.25</v>
      </c>
      <c r="T373" s="7">
        <f t="shared" si="39"/>
        <v>42094.208333333328</v>
      </c>
      <c r="U373">
        <f t="shared" si="40"/>
        <v>2015</v>
      </c>
    </row>
    <row r="374" spans="1:21" ht="31.5" hidden="1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5"/>
        <v>1592</v>
      </c>
      <c r="P374" s="4">
        <f t="shared" si="41"/>
        <v>84.757396449704146</v>
      </c>
      <c r="Q374" t="str">
        <f t="shared" si="36"/>
        <v>film &amp; video</v>
      </c>
      <c r="R374" t="str">
        <f t="shared" si="37"/>
        <v>documentary</v>
      </c>
      <c r="S374" s="7">
        <f t="shared" si="38"/>
        <v>42012.25</v>
      </c>
      <c r="T374" s="7">
        <f t="shared" si="39"/>
        <v>42032.25</v>
      </c>
      <c r="U374">
        <f t="shared" si="40"/>
        <v>2015</v>
      </c>
    </row>
    <row r="375" spans="1:21" hidden="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5"/>
        <v>730</v>
      </c>
      <c r="P375" s="4">
        <f t="shared" si="41"/>
        <v>78.010921177587846</v>
      </c>
      <c r="Q375" t="str">
        <f t="shared" si="36"/>
        <v>theater</v>
      </c>
      <c r="R375" t="str">
        <f t="shared" si="37"/>
        <v>plays</v>
      </c>
      <c r="S375" s="7">
        <f t="shared" si="38"/>
        <v>42964.208333333328</v>
      </c>
      <c r="T375" s="7">
        <f t="shared" si="39"/>
        <v>42972.208333333328</v>
      </c>
      <c r="U375">
        <f t="shared" si="40"/>
        <v>2017</v>
      </c>
    </row>
    <row r="376" spans="1:21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5"/>
        <v>13</v>
      </c>
      <c r="P376" s="4">
        <f t="shared" si="41"/>
        <v>50.05215419501134</v>
      </c>
      <c r="Q376" t="str">
        <f t="shared" si="36"/>
        <v>film &amp; video</v>
      </c>
      <c r="R376" t="str">
        <f t="shared" si="37"/>
        <v>documentary</v>
      </c>
      <c r="S376" s="7">
        <f t="shared" si="38"/>
        <v>43476.25</v>
      </c>
      <c r="T376" s="7">
        <f t="shared" si="39"/>
        <v>43481.25</v>
      </c>
      <c r="U376">
        <f t="shared" si="40"/>
        <v>2019</v>
      </c>
    </row>
    <row r="377" spans="1:21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5"/>
        <v>55</v>
      </c>
      <c r="P377" s="4">
        <f t="shared" si="41"/>
        <v>59.16</v>
      </c>
      <c r="Q377" t="str">
        <f t="shared" si="36"/>
        <v>music</v>
      </c>
      <c r="R377" t="str">
        <f t="shared" si="37"/>
        <v>indie rock</v>
      </c>
      <c r="S377" s="7">
        <f t="shared" si="38"/>
        <v>42293.208333333328</v>
      </c>
      <c r="T377" s="7">
        <f t="shared" si="39"/>
        <v>42350.25</v>
      </c>
      <c r="U377">
        <f t="shared" si="40"/>
        <v>2015</v>
      </c>
    </row>
    <row r="378" spans="1:21" hidden="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5"/>
        <v>361</v>
      </c>
      <c r="P378" s="4">
        <f t="shared" si="41"/>
        <v>93.702290076335885</v>
      </c>
      <c r="Q378" t="str">
        <f t="shared" si="36"/>
        <v>music</v>
      </c>
      <c r="R378" t="str">
        <f t="shared" si="37"/>
        <v>rock</v>
      </c>
      <c r="S378" s="7">
        <f t="shared" si="38"/>
        <v>41826.208333333336</v>
      </c>
      <c r="T378" s="7">
        <f t="shared" si="39"/>
        <v>41832.208333333336</v>
      </c>
      <c r="U378">
        <f t="shared" si="40"/>
        <v>2014</v>
      </c>
    </row>
    <row r="379" spans="1:21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5"/>
        <v>10</v>
      </c>
      <c r="P379" s="4">
        <f t="shared" si="41"/>
        <v>40.14173228346457</v>
      </c>
      <c r="Q379" t="str">
        <f t="shared" si="36"/>
        <v>theater</v>
      </c>
      <c r="R379" t="str">
        <f t="shared" si="37"/>
        <v>plays</v>
      </c>
      <c r="S379" s="7">
        <f t="shared" si="38"/>
        <v>43760.208333333328</v>
      </c>
      <c r="T379" s="7">
        <f t="shared" si="39"/>
        <v>43774.25</v>
      </c>
      <c r="U379">
        <f t="shared" si="40"/>
        <v>2019</v>
      </c>
    </row>
    <row r="380" spans="1:21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5"/>
        <v>14</v>
      </c>
      <c r="P380" s="4">
        <f t="shared" si="41"/>
        <v>70.090140845070422</v>
      </c>
      <c r="Q380" t="str">
        <f t="shared" si="36"/>
        <v>film &amp; video</v>
      </c>
      <c r="R380" t="str">
        <f t="shared" si="37"/>
        <v>documentary</v>
      </c>
      <c r="S380" s="7">
        <f t="shared" si="38"/>
        <v>43241.208333333328</v>
      </c>
      <c r="T380" s="7">
        <f t="shared" si="39"/>
        <v>43279.208333333328</v>
      </c>
      <c r="U380">
        <f t="shared" si="40"/>
        <v>2018</v>
      </c>
    </row>
    <row r="381" spans="1:21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5"/>
        <v>40</v>
      </c>
      <c r="P381" s="4">
        <f t="shared" si="41"/>
        <v>66.181818181818187</v>
      </c>
      <c r="Q381" t="str">
        <f t="shared" si="36"/>
        <v>theater</v>
      </c>
      <c r="R381" t="str">
        <f t="shared" si="37"/>
        <v>plays</v>
      </c>
      <c r="S381" s="7">
        <f t="shared" si="38"/>
        <v>40843.208333333336</v>
      </c>
      <c r="T381" s="7">
        <f t="shared" si="39"/>
        <v>40857.25</v>
      </c>
      <c r="U381">
        <f t="shared" si="40"/>
        <v>2011</v>
      </c>
    </row>
    <row r="382" spans="1:21" ht="31.5" hidden="1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5"/>
        <v>160</v>
      </c>
      <c r="P382" s="4">
        <f t="shared" si="41"/>
        <v>47.714285714285715</v>
      </c>
      <c r="Q382" t="str">
        <f t="shared" si="36"/>
        <v>theater</v>
      </c>
      <c r="R382" t="str">
        <f t="shared" si="37"/>
        <v>plays</v>
      </c>
      <c r="S382" s="7">
        <f t="shared" si="38"/>
        <v>41448.208333333336</v>
      </c>
      <c r="T382" s="7">
        <f t="shared" si="39"/>
        <v>41453.208333333336</v>
      </c>
      <c r="U382">
        <f t="shared" si="40"/>
        <v>2013</v>
      </c>
    </row>
    <row r="383" spans="1:21" hidden="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5"/>
        <v>184</v>
      </c>
      <c r="P383" s="4">
        <f t="shared" si="41"/>
        <v>62.896774193548389</v>
      </c>
      <c r="Q383" t="str">
        <f t="shared" si="36"/>
        <v>theater</v>
      </c>
      <c r="R383" t="str">
        <f t="shared" si="37"/>
        <v>plays</v>
      </c>
      <c r="S383" s="7">
        <f t="shared" si="38"/>
        <v>42163.208333333328</v>
      </c>
      <c r="T383" s="7">
        <f t="shared" si="39"/>
        <v>42209.208333333328</v>
      </c>
      <c r="U383">
        <f t="shared" si="40"/>
        <v>2015</v>
      </c>
    </row>
    <row r="384" spans="1:21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5"/>
        <v>64</v>
      </c>
      <c r="P384" s="4">
        <f t="shared" si="41"/>
        <v>86.611940298507463</v>
      </c>
      <c r="Q384" t="str">
        <f t="shared" si="36"/>
        <v>photography</v>
      </c>
      <c r="R384" t="str">
        <f t="shared" si="37"/>
        <v>photography books</v>
      </c>
      <c r="S384" s="7">
        <f t="shared" si="38"/>
        <v>43024.208333333328</v>
      </c>
      <c r="T384" s="7">
        <f t="shared" si="39"/>
        <v>43043.208333333328</v>
      </c>
      <c r="U384">
        <f t="shared" si="40"/>
        <v>2017</v>
      </c>
    </row>
    <row r="385" spans="1:21" hidden="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5"/>
        <v>225</v>
      </c>
      <c r="P385" s="4">
        <f t="shared" si="41"/>
        <v>75.126984126984127</v>
      </c>
      <c r="Q385" t="str">
        <f t="shared" si="36"/>
        <v>food</v>
      </c>
      <c r="R385" t="str">
        <f t="shared" si="37"/>
        <v>food trucks</v>
      </c>
      <c r="S385" s="7">
        <f t="shared" si="38"/>
        <v>43509.25</v>
      </c>
      <c r="T385" s="7">
        <f t="shared" si="39"/>
        <v>43515.25</v>
      </c>
      <c r="U385">
        <f t="shared" si="40"/>
        <v>2019</v>
      </c>
    </row>
    <row r="386" spans="1:21" hidden="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5"/>
        <v>172</v>
      </c>
      <c r="P386" s="4">
        <f t="shared" si="41"/>
        <v>41.004167534903104</v>
      </c>
      <c r="Q386" t="str">
        <f t="shared" si="36"/>
        <v>film &amp; video</v>
      </c>
      <c r="R386" t="str">
        <f t="shared" si="37"/>
        <v>documentary</v>
      </c>
      <c r="S386" s="7">
        <f t="shared" si="38"/>
        <v>42776.25</v>
      </c>
      <c r="T386" s="7">
        <f t="shared" si="39"/>
        <v>42803.25</v>
      </c>
      <c r="U386">
        <f t="shared" si="40"/>
        <v>2017</v>
      </c>
    </row>
    <row r="387" spans="1:21" ht="31.5" hidden="1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42">ROUND(E387/D387*100,0)</f>
        <v>146</v>
      </c>
      <c r="P387" s="4">
        <f t="shared" si="41"/>
        <v>50.007915567282325</v>
      </c>
      <c r="Q387" t="str">
        <f t="shared" ref="Q387:Q450" si="43">LEFT(N387,SEARCH("/",N387)-1)</f>
        <v>publishing</v>
      </c>
      <c r="R387" t="str">
        <f t="shared" ref="R387:R450" si="44">RIGHT(N387,LEN(N387)-SEARCH("/",N387))</f>
        <v>nonfiction</v>
      </c>
      <c r="S387" s="7">
        <f t="shared" ref="S387:S450" si="45">(((J387/60)/60)/24)+DATE(1970,1,1)</f>
        <v>43553.208333333328</v>
      </c>
      <c r="T387" s="7">
        <f t="shared" ref="T387:T450" si="46">(((K387/60)/60)/24)+DATE(1970,1,1)</f>
        <v>43585.208333333328</v>
      </c>
      <c r="U387">
        <f t="shared" ref="U387:U450" si="47">YEAR(S387)</f>
        <v>2019</v>
      </c>
    </row>
    <row r="388" spans="1:21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42"/>
        <v>76</v>
      </c>
      <c r="P388" s="4">
        <f t="shared" ref="P388:P451" si="48">E388/G388</f>
        <v>96.960674157303373</v>
      </c>
      <c r="Q388" t="str">
        <f t="shared" si="43"/>
        <v>theater</v>
      </c>
      <c r="R388" t="str">
        <f t="shared" si="44"/>
        <v>plays</v>
      </c>
      <c r="S388" s="7">
        <f t="shared" si="45"/>
        <v>40355.208333333336</v>
      </c>
      <c r="T388" s="7">
        <f t="shared" si="46"/>
        <v>40367.208333333336</v>
      </c>
      <c r="U388">
        <f t="shared" si="47"/>
        <v>2010</v>
      </c>
    </row>
    <row r="389" spans="1:21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42"/>
        <v>39</v>
      </c>
      <c r="P389" s="4">
        <f t="shared" si="48"/>
        <v>100.93160377358491</v>
      </c>
      <c r="Q389" t="str">
        <f t="shared" si="43"/>
        <v>technology</v>
      </c>
      <c r="R389" t="str">
        <f t="shared" si="44"/>
        <v>wearables</v>
      </c>
      <c r="S389" s="7">
        <f t="shared" si="45"/>
        <v>41072.208333333336</v>
      </c>
      <c r="T389" s="7">
        <f t="shared" si="46"/>
        <v>41077.208333333336</v>
      </c>
      <c r="U389">
        <f t="shared" si="47"/>
        <v>2012</v>
      </c>
    </row>
    <row r="390" spans="1:21" hidden="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42"/>
        <v>11</v>
      </c>
      <c r="P390" s="4">
        <f t="shared" si="48"/>
        <v>89.227586206896547</v>
      </c>
      <c r="Q390" t="str">
        <f t="shared" si="43"/>
        <v>music</v>
      </c>
      <c r="R390" t="str">
        <f t="shared" si="44"/>
        <v>indie rock</v>
      </c>
      <c r="S390" s="7">
        <f t="shared" si="45"/>
        <v>40912.25</v>
      </c>
      <c r="T390" s="7">
        <f t="shared" si="46"/>
        <v>40914.25</v>
      </c>
      <c r="U390">
        <f t="shared" si="47"/>
        <v>2012</v>
      </c>
    </row>
    <row r="391" spans="1:21" hidden="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42"/>
        <v>122</v>
      </c>
      <c r="P391" s="4">
        <f t="shared" si="48"/>
        <v>87.979166666666671</v>
      </c>
      <c r="Q391" t="str">
        <f t="shared" si="43"/>
        <v>theater</v>
      </c>
      <c r="R391" t="str">
        <f t="shared" si="44"/>
        <v>plays</v>
      </c>
      <c r="S391" s="7">
        <f t="shared" si="45"/>
        <v>40479.208333333336</v>
      </c>
      <c r="T391" s="7">
        <f t="shared" si="46"/>
        <v>40506.25</v>
      </c>
      <c r="U391">
        <f t="shared" si="47"/>
        <v>2010</v>
      </c>
    </row>
    <row r="392" spans="1:21" hidden="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42"/>
        <v>187</v>
      </c>
      <c r="P392" s="4">
        <f t="shared" si="48"/>
        <v>89.54</v>
      </c>
      <c r="Q392" t="str">
        <f t="shared" si="43"/>
        <v>photography</v>
      </c>
      <c r="R392" t="str">
        <f t="shared" si="44"/>
        <v>photography books</v>
      </c>
      <c r="S392" s="7">
        <f t="shared" si="45"/>
        <v>41530.208333333336</v>
      </c>
      <c r="T392" s="7">
        <f t="shared" si="46"/>
        <v>41545.208333333336</v>
      </c>
      <c r="U392">
        <f t="shared" si="47"/>
        <v>2013</v>
      </c>
    </row>
    <row r="393" spans="1:21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42"/>
        <v>7</v>
      </c>
      <c r="P393" s="4">
        <f t="shared" si="48"/>
        <v>29.09271523178808</v>
      </c>
      <c r="Q393" t="str">
        <f t="shared" si="43"/>
        <v>publishing</v>
      </c>
      <c r="R393" t="str">
        <f t="shared" si="44"/>
        <v>nonfiction</v>
      </c>
      <c r="S393" s="7">
        <f t="shared" si="45"/>
        <v>41653.25</v>
      </c>
      <c r="T393" s="7">
        <f t="shared" si="46"/>
        <v>41655.25</v>
      </c>
      <c r="U393">
        <f t="shared" si="47"/>
        <v>2014</v>
      </c>
    </row>
    <row r="394" spans="1:21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42"/>
        <v>66</v>
      </c>
      <c r="P394" s="4">
        <f t="shared" si="48"/>
        <v>42.006218905472636</v>
      </c>
      <c r="Q394" t="str">
        <f t="shared" si="43"/>
        <v>technology</v>
      </c>
      <c r="R394" t="str">
        <f t="shared" si="44"/>
        <v>wearables</v>
      </c>
      <c r="S394" s="7">
        <f t="shared" si="45"/>
        <v>40549.25</v>
      </c>
      <c r="T394" s="7">
        <f t="shared" si="46"/>
        <v>40551.25</v>
      </c>
      <c r="U394">
        <f t="shared" si="47"/>
        <v>2011</v>
      </c>
    </row>
    <row r="395" spans="1:21" hidden="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42"/>
        <v>229</v>
      </c>
      <c r="P395" s="4">
        <f t="shared" si="48"/>
        <v>47.004903563255965</v>
      </c>
      <c r="Q395" t="str">
        <f t="shared" si="43"/>
        <v>music</v>
      </c>
      <c r="R395" t="str">
        <f t="shared" si="44"/>
        <v>jazz</v>
      </c>
      <c r="S395" s="7">
        <f t="shared" si="45"/>
        <v>42933.208333333328</v>
      </c>
      <c r="T395" s="7">
        <f t="shared" si="46"/>
        <v>42934.208333333328</v>
      </c>
      <c r="U395">
        <f t="shared" si="47"/>
        <v>2017</v>
      </c>
    </row>
    <row r="396" spans="1:21" hidden="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42"/>
        <v>469</v>
      </c>
      <c r="P396" s="4">
        <f t="shared" si="48"/>
        <v>110.44117647058823</v>
      </c>
      <c r="Q396" t="str">
        <f t="shared" si="43"/>
        <v>film &amp; video</v>
      </c>
      <c r="R396" t="str">
        <f t="shared" si="44"/>
        <v>documentary</v>
      </c>
      <c r="S396" s="7">
        <f t="shared" si="45"/>
        <v>41484.208333333336</v>
      </c>
      <c r="T396" s="7">
        <f t="shared" si="46"/>
        <v>41494.208333333336</v>
      </c>
      <c r="U396">
        <f t="shared" si="47"/>
        <v>2013</v>
      </c>
    </row>
    <row r="397" spans="1:21" ht="31.5" hidden="1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42"/>
        <v>130</v>
      </c>
      <c r="P397" s="4">
        <f t="shared" si="48"/>
        <v>41.990909090909092</v>
      </c>
      <c r="Q397" t="str">
        <f t="shared" si="43"/>
        <v>theater</v>
      </c>
      <c r="R397" t="str">
        <f t="shared" si="44"/>
        <v>plays</v>
      </c>
      <c r="S397" s="7">
        <f t="shared" si="45"/>
        <v>40885.25</v>
      </c>
      <c r="T397" s="7">
        <f t="shared" si="46"/>
        <v>40886.25</v>
      </c>
      <c r="U397">
        <f t="shared" si="47"/>
        <v>2011</v>
      </c>
    </row>
    <row r="398" spans="1:21" hidden="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42"/>
        <v>167</v>
      </c>
      <c r="P398" s="4">
        <f t="shared" si="48"/>
        <v>48.012468827930178</v>
      </c>
      <c r="Q398" t="str">
        <f t="shared" si="43"/>
        <v>film &amp; video</v>
      </c>
      <c r="R398" t="str">
        <f t="shared" si="44"/>
        <v>drama</v>
      </c>
      <c r="S398" s="7">
        <f t="shared" si="45"/>
        <v>43378.208333333328</v>
      </c>
      <c r="T398" s="7">
        <f t="shared" si="46"/>
        <v>43386.208333333328</v>
      </c>
      <c r="U398">
        <f t="shared" si="47"/>
        <v>2018</v>
      </c>
    </row>
    <row r="399" spans="1:21" hidden="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42"/>
        <v>174</v>
      </c>
      <c r="P399" s="4">
        <f t="shared" si="48"/>
        <v>31.019823788546255</v>
      </c>
      <c r="Q399" t="str">
        <f t="shared" si="43"/>
        <v>music</v>
      </c>
      <c r="R399" t="str">
        <f t="shared" si="44"/>
        <v>rock</v>
      </c>
      <c r="S399" s="7">
        <f t="shared" si="45"/>
        <v>41417.208333333336</v>
      </c>
      <c r="T399" s="7">
        <f t="shared" si="46"/>
        <v>41423.208333333336</v>
      </c>
      <c r="U399">
        <f t="shared" si="47"/>
        <v>2013</v>
      </c>
    </row>
    <row r="400" spans="1:21" hidden="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42"/>
        <v>718</v>
      </c>
      <c r="P400" s="4">
        <f t="shared" si="48"/>
        <v>99.203252032520325</v>
      </c>
      <c r="Q400" t="str">
        <f t="shared" si="43"/>
        <v>film &amp; video</v>
      </c>
      <c r="R400" t="str">
        <f t="shared" si="44"/>
        <v>animation</v>
      </c>
      <c r="S400" s="7">
        <f t="shared" si="45"/>
        <v>43228.208333333328</v>
      </c>
      <c r="T400" s="7">
        <f t="shared" si="46"/>
        <v>43230.208333333328</v>
      </c>
      <c r="U400">
        <f t="shared" si="47"/>
        <v>2018</v>
      </c>
    </row>
    <row r="401" spans="1:21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42"/>
        <v>64</v>
      </c>
      <c r="P401" s="4">
        <f t="shared" si="48"/>
        <v>66.022316684378325</v>
      </c>
      <c r="Q401" t="str">
        <f t="shared" si="43"/>
        <v>music</v>
      </c>
      <c r="R401" t="str">
        <f t="shared" si="44"/>
        <v>indie rock</v>
      </c>
      <c r="S401" s="7">
        <f t="shared" si="45"/>
        <v>40576.25</v>
      </c>
      <c r="T401" s="7">
        <f t="shared" si="46"/>
        <v>40583.25</v>
      </c>
      <c r="U401">
        <f t="shared" si="47"/>
        <v>2011</v>
      </c>
    </row>
    <row r="402" spans="1:21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42"/>
        <v>2</v>
      </c>
      <c r="P402" s="4">
        <f t="shared" si="48"/>
        <v>2</v>
      </c>
      <c r="Q402" t="str">
        <f t="shared" si="43"/>
        <v>photography</v>
      </c>
      <c r="R402" t="str">
        <f t="shared" si="44"/>
        <v>photography books</v>
      </c>
      <c r="S402" s="7">
        <f t="shared" si="45"/>
        <v>41502.208333333336</v>
      </c>
      <c r="T402" s="7">
        <f t="shared" si="46"/>
        <v>41524.208333333336</v>
      </c>
      <c r="U402">
        <f t="shared" si="47"/>
        <v>2013</v>
      </c>
    </row>
    <row r="403" spans="1:21" hidden="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42"/>
        <v>1530</v>
      </c>
      <c r="P403" s="4">
        <f t="shared" si="48"/>
        <v>46.060200668896321</v>
      </c>
      <c r="Q403" t="str">
        <f t="shared" si="43"/>
        <v>theater</v>
      </c>
      <c r="R403" t="str">
        <f t="shared" si="44"/>
        <v>plays</v>
      </c>
      <c r="S403" s="7">
        <f t="shared" si="45"/>
        <v>43765.208333333328</v>
      </c>
      <c r="T403" s="7">
        <f t="shared" si="46"/>
        <v>43765.208333333328</v>
      </c>
      <c r="U403">
        <f t="shared" si="47"/>
        <v>2019</v>
      </c>
    </row>
    <row r="404" spans="1:21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42"/>
        <v>40</v>
      </c>
      <c r="P404" s="4">
        <f t="shared" si="48"/>
        <v>73.650000000000006</v>
      </c>
      <c r="Q404" t="str">
        <f t="shared" si="43"/>
        <v>film &amp; video</v>
      </c>
      <c r="R404" t="str">
        <f t="shared" si="44"/>
        <v>shorts</v>
      </c>
      <c r="S404" s="7">
        <f t="shared" si="45"/>
        <v>40914.25</v>
      </c>
      <c r="T404" s="7">
        <f t="shared" si="46"/>
        <v>40961.25</v>
      </c>
      <c r="U404">
        <f t="shared" si="47"/>
        <v>2012</v>
      </c>
    </row>
    <row r="405" spans="1:21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42"/>
        <v>86</v>
      </c>
      <c r="P405" s="4">
        <f t="shared" si="48"/>
        <v>55.99336650082919</v>
      </c>
      <c r="Q405" t="str">
        <f t="shared" si="43"/>
        <v>theater</v>
      </c>
      <c r="R405" t="str">
        <f t="shared" si="44"/>
        <v>plays</v>
      </c>
      <c r="S405" s="7">
        <f t="shared" si="45"/>
        <v>40310.208333333336</v>
      </c>
      <c r="T405" s="7">
        <f t="shared" si="46"/>
        <v>40346.208333333336</v>
      </c>
      <c r="U405">
        <f t="shared" si="47"/>
        <v>2010</v>
      </c>
    </row>
    <row r="406" spans="1:21" hidden="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42"/>
        <v>316</v>
      </c>
      <c r="P406" s="4">
        <f t="shared" si="48"/>
        <v>68.985695127402778</v>
      </c>
      <c r="Q406" t="str">
        <f t="shared" si="43"/>
        <v>theater</v>
      </c>
      <c r="R406" t="str">
        <f t="shared" si="44"/>
        <v>plays</v>
      </c>
      <c r="S406" s="7">
        <f t="shared" si="45"/>
        <v>43053.25</v>
      </c>
      <c r="T406" s="7">
        <f t="shared" si="46"/>
        <v>43056.25</v>
      </c>
      <c r="U406">
        <f t="shared" si="47"/>
        <v>2017</v>
      </c>
    </row>
    <row r="407" spans="1:21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42"/>
        <v>90</v>
      </c>
      <c r="P407" s="4">
        <f t="shared" si="48"/>
        <v>60.981609195402299</v>
      </c>
      <c r="Q407" t="str">
        <f t="shared" si="43"/>
        <v>theater</v>
      </c>
      <c r="R407" t="str">
        <f t="shared" si="44"/>
        <v>plays</v>
      </c>
      <c r="S407" s="7">
        <f t="shared" si="45"/>
        <v>43255.208333333328</v>
      </c>
      <c r="T407" s="7">
        <f t="shared" si="46"/>
        <v>43305.208333333328</v>
      </c>
      <c r="U407">
        <f t="shared" si="47"/>
        <v>2018</v>
      </c>
    </row>
    <row r="408" spans="1:21" hidden="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42"/>
        <v>182</v>
      </c>
      <c r="P408" s="4">
        <f t="shared" si="48"/>
        <v>110.98139534883721</v>
      </c>
      <c r="Q408" t="str">
        <f t="shared" si="43"/>
        <v>film &amp; video</v>
      </c>
      <c r="R408" t="str">
        <f t="shared" si="44"/>
        <v>documentary</v>
      </c>
      <c r="S408" s="7">
        <f t="shared" si="45"/>
        <v>41304.25</v>
      </c>
      <c r="T408" s="7">
        <f t="shared" si="46"/>
        <v>41316.25</v>
      </c>
      <c r="U408">
        <f t="shared" si="47"/>
        <v>2013</v>
      </c>
    </row>
    <row r="409" spans="1:21" hidden="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42"/>
        <v>356</v>
      </c>
      <c r="P409" s="4">
        <f t="shared" si="48"/>
        <v>25</v>
      </c>
      <c r="Q409" t="str">
        <f t="shared" si="43"/>
        <v>theater</v>
      </c>
      <c r="R409" t="str">
        <f t="shared" si="44"/>
        <v>plays</v>
      </c>
      <c r="S409" s="7">
        <f t="shared" si="45"/>
        <v>43751.208333333328</v>
      </c>
      <c r="T409" s="7">
        <f t="shared" si="46"/>
        <v>43758.208333333328</v>
      </c>
      <c r="U409">
        <f t="shared" si="47"/>
        <v>2019</v>
      </c>
    </row>
    <row r="410" spans="1:21" hidden="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42"/>
        <v>132</v>
      </c>
      <c r="P410" s="4">
        <f t="shared" si="48"/>
        <v>78.759740259740255</v>
      </c>
      <c r="Q410" t="str">
        <f t="shared" si="43"/>
        <v>film &amp; video</v>
      </c>
      <c r="R410" t="str">
        <f t="shared" si="44"/>
        <v>documentary</v>
      </c>
      <c r="S410" s="7">
        <f t="shared" si="45"/>
        <v>42541.208333333328</v>
      </c>
      <c r="T410" s="7">
        <f t="shared" si="46"/>
        <v>42561.208333333328</v>
      </c>
      <c r="U410">
        <f t="shared" si="47"/>
        <v>2016</v>
      </c>
    </row>
    <row r="411" spans="1:21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42"/>
        <v>46</v>
      </c>
      <c r="P411" s="4">
        <f t="shared" si="48"/>
        <v>87.960784313725483</v>
      </c>
      <c r="Q411" t="str">
        <f t="shared" si="43"/>
        <v>music</v>
      </c>
      <c r="R411" t="str">
        <f t="shared" si="44"/>
        <v>rock</v>
      </c>
      <c r="S411" s="7">
        <f t="shared" si="45"/>
        <v>42843.208333333328</v>
      </c>
      <c r="T411" s="7">
        <f t="shared" si="46"/>
        <v>42847.208333333328</v>
      </c>
      <c r="U411">
        <f t="shared" si="47"/>
        <v>2017</v>
      </c>
    </row>
    <row r="412" spans="1:21" hidden="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42"/>
        <v>36</v>
      </c>
      <c r="P412" s="4">
        <f t="shared" si="48"/>
        <v>49.987398739873989</v>
      </c>
      <c r="Q412" t="str">
        <f t="shared" si="43"/>
        <v>games</v>
      </c>
      <c r="R412" t="str">
        <f t="shared" si="44"/>
        <v>mobile games</v>
      </c>
      <c r="S412" s="7">
        <f t="shared" si="45"/>
        <v>42122.208333333328</v>
      </c>
      <c r="T412" s="7">
        <f t="shared" si="46"/>
        <v>42122.208333333328</v>
      </c>
      <c r="U412">
        <f t="shared" si="47"/>
        <v>2015</v>
      </c>
    </row>
    <row r="413" spans="1:21" hidden="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42"/>
        <v>105</v>
      </c>
      <c r="P413" s="4">
        <f t="shared" si="48"/>
        <v>99.524390243902445</v>
      </c>
      <c r="Q413" t="str">
        <f t="shared" si="43"/>
        <v>theater</v>
      </c>
      <c r="R413" t="str">
        <f t="shared" si="44"/>
        <v>plays</v>
      </c>
      <c r="S413" s="7">
        <f t="shared" si="45"/>
        <v>42884.208333333328</v>
      </c>
      <c r="T413" s="7">
        <f t="shared" si="46"/>
        <v>42886.208333333328</v>
      </c>
      <c r="U413">
        <f t="shared" si="47"/>
        <v>2017</v>
      </c>
    </row>
    <row r="414" spans="1:21" hidden="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42"/>
        <v>669</v>
      </c>
      <c r="P414" s="4">
        <f t="shared" si="48"/>
        <v>104.82089552238806</v>
      </c>
      <c r="Q414" t="str">
        <f t="shared" si="43"/>
        <v>publishing</v>
      </c>
      <c r="R414" t="str">
        <f t="shared" si="44"/>
        <v>fiction</v>
      </c>
      <c r="S414" s="7">
        <f t="shared" si="45"/>
        <v>41642.25</v>
      </c>
      <c r="T414" s="7">
        <f t="shared" si="46"/>
        <v>41652.25</v>
      </c>
      <c r="U414">
        <f t="shared" si="47"/>
        <v>2014</v>
      </c>
    </row>
    <row r="415" spans="1:21" hidden="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42"/>
        <v>62</v>
      </c>
      <c r="P415" s="4">
        <f t="shared" si="48"/>
        <v>108.01469237832875</v>
      </c>
      <c r="Q415" t="str">
        <f t="shared" si="43"/>
        <v>film &amp; video</v>
      </c>
      <c r="R415" t="str">
        <f t="shared" si="44"/>
        <v>animation</v>
      </c>
      <c r="S415" s="7">
        <f t="shared" si="45"/>
        <v>43431.25</v>
      </c>
      <c r="T415" s="7">
        <f t="shared" si="46"/>
        <v>43458.25</v>
      </c>
      <c r="U415">
        <f t="shared" si="47"/>
        <v>2018</v>
      </c>
    </row>
    <row r="416" spans="1:21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42"/>
        <v>85</v>
      </c>
      <c r="P416" s="4">
        <f t="shared" si="48"/>
        <v>28.998544660724033</v>
      </c>
      <c r="Q416" t="str">
        <f t="shared" si="43"/>
        <v>food</v>
      </c>
      <c r="R416" t="str">
        <f t="shared" si="44"/>
        <v>food trucks</v>
      </c>
      <c r="S416" s="7">
        <f t="shared" si="45"/>
        <v>40288.208333333336</v>
      </c>
      <c r="T416" s="7">
        <f t="shared" si="46"/>
        <v>40296.208333333336</v>
      </c>
      <c r="U416">
        <f t="shared" si="47"/>
        <v>2010</v>
      </c>
    </row>
    <row r="417" spans="1:21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42"/>
        <v>11</v>
      </c>
      <c r="P417" s="4">
        <f t="shared" si="48"/>
        <v>30.028708133971293</v>
      </c>
      <c r="Q417" t="str">
        <f t="shared" si="43"/>
        <v>theater</v>
      </c>
      <c r="R417" t="str">
        <f t="shared" si="44"/>
        <v>plays</v>
      </c>
      <c r="S417" s="7">
        <f t="shared" si="45"/>
        <v>40921.25</v>
      </c>
      <c r="T417" s="7">
        <f t="shared" si="46"/>
        <v>40938.25</v>
      </c>
      <c r="U417">
        <f t="shared" si="47"/>
        <v>2012</v>
      </c>
    </row>
    <row r="418" spans="1:21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42"/>
        <v>44</v>
      </c>
      <c r="P418" s="4">
        <f t="shared" si="48"/>
        <v>41.005559416261292</v>
      </c>
      <c r="Q418" t="str">
        <f t="shared" si="43"/>
        <v>film &amp; video</v>
      </c>
      <c r="R418" t="str">
        <f t="shared" si="44"/>
        <v>documentary</v>
      </c>
      <c r="S418" s="7">
        <f t="shared" si="45"/>
        <v>40560.25</v>
      </c>
      <c r="T418" s="7">
        <f t="shared" si="46"/>
        <v>40569.25</v>
      </c>
      <c r="U418">
        <f t="shared" si="47"/>
        <v>2011</v>
      </c>
    </row>
    <row r="419" spans="1:21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42"/>
        <v>55</v>
      </c>
      <c r="P419" s="4">
        <f t="shared" si="48"/>
        <v>62.866666666666667</v>
      </c>
      <c r="Q419" t="str">
        <f t="shared" si="43"/>
        <v>theater</v>
      </c>
      <c r="R419" t="str">
        <f t="shared" si="44"/>
        <v>plays</v>
      </c>
      <c r="S419" s="7">
        <f t="shared" si="45"/>
        <v>43407.208333333328</v>
      </c>
      <c r="T419" s="7">
        <f t="shared" si="46"/>
        <v>43431.25</v>
      </c>
      <c r="U419">
        <f t="shared" si="47"/>
        <v>2018</v>
      </c>
    </row>
    <row r="420" spans="1:21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42"/>
        <v>57</v>
      </c>
      <c r="P420" s="4">
        <f t="shared" si="48"/>
        <v>47.005002501250623</v>
      </c>
      <c r="Q420" t="str">
        <f t="shared" si="43"/>
        <v>film &amp; video</v>
      </c>
      <c r="R420" t="str">
        <f t="shared" si="44"/>
        <v>documentary</v>
      </c>
      <c r="S420" s="7">
        <f t="shared" si="45"/>
        <v>41035.208333333336</v>
      </c>
      <c r="T420" s="7">
        <f t="shared" si="46"/>
        <v>41036.208333333336</v>
      </c>
      <c r="U420">
        <f t="shared" si="47"/>
        <v>2012</v>
      </c>
    </row>
    <row r="421" spans="1:21" hidden="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42"/>
        <v>123</v>
      </c>
      <c r="P421" s="4">
        <f t="shared" si="48"/>
        <v>26.997693638285604</v>
      </c>
      <c r="Q421" t="str">
        <f t="shared" si="43"/>
        <v>technology</v>
      </c>
      <c r="R421" t="str">
        <f t="shared" si="44"/>
        <v>web</v>
      </c>
      <c r="S421" s="7">
        <f t="shared" si="45"/>
        <v>40899.25</v>
      </c>
      <c r="T421" s="7">
        <f t="shared" si="46"/>
        <v>40905.25</v>
      </c>
      <c r="U421">
        <f t="shared" si="47"/>
        <v>2011</v>
      </c>
    </row>
    <row r="422" spans="1:21" hidden="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42"/>
        <v>128</v>
      </c>
      <c r="P422" s="4">
        <f t="shared" si="48"/>
        <v>68.329787234042556</v>
      </c>
      <c r="Q422" t="str">
        <f t="shared" si="43"/>
        <v>theater</v>
      </c>
      <c r="R422" t="str">
        <f t="shared" si="44"/>
        <v>plays</v>
      </c>
      <c r="S422" s="7">
        <f t="shared" si="45"/>
        <v>42911.208333333328</v>
      </c>
      <c r="T422" s="7">
        <f t="shared" si="46"/>
        <v>42925.208333333328</v>
      </c>
      <c r="U422">
        <f t="shared" si="47"/>
        <v>2017</v>
      </c>
    </row>
    <row r="423" spans="1:21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42"/>
        <v>64</v>
      </c>
      <c r="P423" s="4">
        <f t="shared" si="48"/>
        <v>50.974576271186443</v>
      </c>
      <c r="Q423" t="str">
        <f t="shared" si="43"/>
        <v>technology</v>
      </c>
      <c r="R423" t="str">
        <f t="shared" si="44"/>
        <v>wearables</v>
      </c>
      <c r="S423" s="7">
        <f t="shared" si="45"/>
        <v>42915.208333333328</v>
      </c>
      <c r="T423" s="7">
        <f t="shared" si="46"/>
        <v>42945.208333333328</v>
      </c>
      <c r="U423">
        <f t="shared" si="47"/>
        <v>2017</v>
      </c>
    </row>
    <row r="424" spans="1:21" ht="31.5" hidden="1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42"/>
        <v>127</v>
      </c>
      <c r="P424" s="4">
        <f t="shared" si="48"/>
        <v>54.024390243902438</v>
      </c>
      <c r="Q424" t="str">
        <f t="shared" si="43"/>
        <v>theater</v>
      </c>
      <c r="R424" t="str">
        <f t="shared" si="44"/>
        <v>plays</v>
      </c>
      <c r="S424" s="7">
        <f t="shared" si="45"/>
        <v>40285.208333333336</v>
      </c>
      <c r="T424" s="7">
        <f t="shared" si="46"/>
        <v>40305.208333333336</v>
      </c>
      <c r="U424">
        <f t="shared" si="47"/>
        <v>2010</v>
      </c>
    </row>
    <row r="425" spans="1:21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42"/>
        <v>11</v>
      </c>
      <c r="P425" s="4">
        <f t="shared" si="48"/>
        <v>97.055555555555557</v>
      </c>
      <c r="Q425" t="str">
        <f t="shared" si="43"/>
        <v>food</v>
      </c>
      <c r="R425" t="str">
        <f t="shared" si="44"/>
        <v>food trucks</v>
      </c>
      <c r="S425" s="7">
        <f t="shared" si="45"/>
        <v>40808.208333333336</v>
      </c>
      <c r="T425" s="7">
        <f t="shared" si="46"/>
        <v>40810.208333333336</v>
      </c>
      <c r="U425">
        <f t="shared" si="47"/>
        <v>2011</v>
      </c>
    </row>
    <row r="426" spans="1:21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42"/>
        <v>40</v>
      </c>
      <c r="P426" s="4">
        <f t="shared" si="48"/>
        <v>24.867469879518072</v>
      </c>
      <c r="Q426" t="str">
        <f t="shared" si="43"/>
        <v>music</v>
      </c>
      <c r="R426" t="str">
        <f t="shared" si="44"/>
        <v>indie rock</v>
      </c>
      <c r="S426" s="7">
        <f t="shared" si="45"/>
        <v>43208.208333333328</v>
      </c>
      <c r="T426" s="7">
        <f t="shared" si="46"/>
        <v>43214.208333333328</v>
      </c>
      <c r="U426">
        <f t="shared" si="47"/>
        <v>2018</v>
      </c>
    </row>
    <row r="427" spans="1:21" hidden="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42"/>
        <v>288</v>
      </c>
      <c r="P427" s="4">
        <f t="shared" si="48"/>
        <v>84.423913043478265</v>
      </c>
      <c r="Q427" t="str">
        <f t="shared" si="43"/>
        <v>photography</v>
      </c>
      <c r="R427" t="str">
        <f t="shared" si="44"/>
        <v>photography books</v>
      </c>
      <c r="S427" s="7">
        <f t="shared" si="45"/>
        <v>42213.208333333328</v>
      </c>
      <c r="T427" s="7">
        <f t="shared" si="46"/>
        <v>42219.208333333328</v>
      </c>
      <c r="U427">
        <f t="shared" si="47"/>
        <v>2015</v>
      </c>
    </row>
    <row r="428" spans="1:21" hidden="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42"/>
        <v>573</v>
      </c>
      <c r="P428" s="4">
        <f t="shared" si="48"/>
        <v>47.091324200913242</v>
      </c>
      <c r="Q428" t="str">
        <f t="shared" si="43"/>
        <v>theater</v>
      </c>
      <c r="R428" t="str">
        <f t="shared" si="44"/>
        <v>plays</v>
      </c>
      <c r="S428" s="7">
        <f t="shared" si="45"/>
        <v>41332.25</v>
      </c>
      <c r="T428" s="7">
        <f t="shared" si="46"/>
        <v>41339.25</v>
      </c>
      <c r="U428">
        <f t="shared" si="47"/>
        <v>2013</v>
      </c>
    </row>
    <row r="429" spans="1:21" hidden="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42"/>
        <v>113</v>
      </c>
      <c r="P429" s="4">
        <f t="shared" si="48"/>
        <v>77.996041171813147</v>
      </c>
      <c r="Q429" t="str">
        <f t="shared" si="43"/>
        <v>theater</v>
      </c>
      <c r="R429" t="str">
        <f t="shared" si="44"/>
        <v>plays</v>
      </c>
      <c r="S429" s="7">
        <f t="shared" si="45"/>
        <v>41895.208333333336</v>
      </c>
      <c r="T429" s="7">
        <f t="shared" si="46"/>
        <v>41927.208333333336</v>
      </c>
      <c r="U429">
        <f t="shared" si="47"/>
        <v>2014</v>
      </c>
    </row>
    <row r="430" spans="1:21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42"/>
        <v>46</v>
      </c>
      <c r="P430" s="4">
        <f t="shared" si="48"/>
        <v>62.967871485943775</v>
      </c>
      <c r="Q430" t="str">
        <f t="shared" si="43"/>
        <v>film &amp; video</v>
      </c>
      <c r="R430" t="str">
        <f t="shared" si="44"/>
        <v>animation</v>
      </c>
      <c r="S430" s="7">
        <f t="shared" si="45"/>
        <v>40585.25</v>
      </c>
      <c r="T430" s="7">
        <f t="shared" si="46"/>
        <v>40592.25</v>
      </c>
      <c r="U430">
        <f t="shared" si="47"/>
        <v>2011</v>
      </c>
    </row>
    <row r="431" spans="1:21" hidden="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42"/>
        <v>91</v>
      </c>
      <c r="P431" s="4">
        <f t="shared" si="48"/>
        <v>81.006080449017773</v>
      </c>
      <c r="Q431" t="str">
        <f t="shared" si="43"/>
        <v>photography</v>
      </c>
      <c r="R431" t="str">
        <f t="shared" si="44"/>
        <v>photography books</v>
      </c>
      <c r="S431" s="7">
        <f t="shared" si="45"/>
        <v>41680.25</v>
      </c>
      <c r="T431" s="7">
        <f t="shared" si="46"/>
        <v>41708.208333333336</v>
      </c>
      <c r="U431">
        <f t="shared" si="47"/>
        <v>2014</v>
      </c>
    </row>
    <row r="432" spans="1:21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42"/>
        <v>68</v>
      </c>
      <c r="P432" s="4">
        <f t="shared" si="48"/>
        <v>65.321428571428569</v>
      </c>
      <c r="Q432" t="str">
        <f t="shared" si="43"/>
        <v>theater</v>
      </c>
      <c r="R432" t="str">
        <f t="shared" si="44"/>
        <v>plays</v>
      </c>
      <c r="S432" s="7">
        <f t="shared" si="45"/>
        <v>43737.208333333328</v>
      </c>
      <c r="T432" s="7">
        <f t="shared" si="46"/>
        <v>43771.208333333328</v>
      </c>
      <c r="U432">
        <f t="shared" si="47"/>
        <v>2019</v>
      </c>
    </row>
    <row r="433" spans="1:21" hidden="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42"/>
        <v>192</v>
      </c>
      <c r="P433" s="4">
        <f t="shared" si="48"/>
        <v>104.43617021276596</v>
      </c>
      <c r="Q433" t="str">
        <f t="shared" si="43"/>
        <v>theater</v>
      </c>
      <c r="R433" t="str">
        <f t="shared" si="44"/>
        <v>plays</v>
      </c>
      <c r="S433" s="7">
        <f t="shared" si="45"/>
        <v>43273.208333333328</v>
      </c>
      <c r="T433" s="7">
        <f t="shared" si="46"/>
        <v>43290.208333333328</v>
      </c>
      <c r="U433">
        <f t="shared" si="47"/>
        <v>2018</v>
      </c>
    </row>
    <row r="434" spans="1:21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42"/>
        <v>83</v>
      </c>
      <c r="P434" s="4">
        <f t="shared" si="48"/>
        <v>69.989010989010993</v>
      </c>
      <c r="Q434" t="str">
        <f t="shared" si="43"/>
        <v>theater</v>
      </c>
      <c r="R434" t="str">
        <f t="shared" si="44"/>
        <v>plays</v>
      </c>
      <c r="S434" s="7">
        <f t="shared" si="45"/>
        <v>41761.208333333336</v>
      </c>
      <c r="T434" s="7">
        <f t="shared" si="46"/>
        <v>41781.208333333336</v>
      </c>
      <c r="U434">
        <f t="shared" si="47"/>
        <v>2014</v>
      </c>
    </row>
    <row r="435" spans="1:21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42"/>
        <v>54</v>
      </c>
      <c r="P435" s="4">
        <f t="shared" si="48"/>
        <v>83.023989898989896</v>
      </c>
      <c r="Q435" t="str">
        <f t="shared" si="43"/>
        <v>film &amp; video</v>
      </c>
      <c r="R435" t="str">
        <f t="shared" si="44"/>
        <v>documentary</v>
      </c>
      <c r="S435" s="7">
        <f t="shared" si="45"/>
        <v>41603.25</v>
      </c>
      <c r="T435" s="7">
        <f t="shared" si="46"/>
        <v>41619.25</v>
      </c>
      <c r="U435">
        <f t="shared" si="47"/>
        <v>2013</v>
      </c>
    </row>
    <row r="436" spans="1:21" hidden="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42"/>
        <v>17</v>
      </c>
      <c r="P436" s="4">
        <f t="shared" si="48"/>
        <v>90.3</v>
      </c>
      <c r="Q436" t="str">
        <f t="shared" si="43"/>
        <v>theater</v>
      </c>
      <c r="R436" t="str">
        <f t="shared" si="44"/>
        <v>plays</v>
      </c>
      <c r="S436" s="7">
        <f t="shared" si="45"/>
        <v>42705.25</v>
      </c>
      <c r="T436" s="7">
        <f t="shared" si="46"/>
        <v>42719.25</v>
      </c>
      <c r="U436">
        <f t="shared" si="47"/>
        <v>2016</v>
      </c>
    </row>
    <row r="437" spans="1:21" hidden="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42"/>
        <v>117</v>
      </c>
      <c r="P437" s="4">
        <f t="shared" si="48"/>
        <v>103.98131932282546</v>
      </c>
      <c r="Q437" t="str">
        <f t="shared" si="43"/>
        <v>theater</v>
      </c>
      <c r="R437" t="str">
        <f t="shared" si="44"/>
        <v>plays</v>
      </c>
      <c r="S437" s="7">
        <f t="shared" si="45"/>
        <v>41988.25</v>
      </c>
      <c r="T437" s="7">
        <f t="shared" si="46"/>
        <v>42000.25</v>
      </c>
      <c r="U437">
        <f t="shared" si="47"/>
        <v>2014</v>
      </c>
    </row>
    <row r="438" spans="1:21" hidden="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42"/>
        <v>1052</v>
      </c>
      <c r="P438" s="4">
        <f t="shared" si="48"/>
        <v>54.931726907630519</v>
      </c>
      <c r="Q438" t="str">
        <f t="shared" si="43"/>
        <v>music</v>
      </c>
      <c r="R438" t="str">
        <f t="shared" si="44"/>
        <v>jazz</v>
      </c>
      <c r="S438" s="7">
        <f t="shared" si="45"/>
        <v>43575.208333333328</v>
      </c>
      <c r="T438" s="7">
        <f t="shared" si="46"/>
        <v>43576.208333333328</v>
      </c>
      <c r="U438">
        <f t="shared" si="47"/>
        <v>2019</v>
      </c>
    </row>
    <row r="439" spans="1:21" hidden="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42"/>
        <v>123</v>
      </c>
      <c r="P439" s="4">
        <f t="shared" si="48"/>
        <v>51.921875</v>
      </c>
      <c r="Q439" t="str">
        <f t="shared" si="43"/>
        <v>film &amp; video</v>
      </c>
      <c r="R439" t="str">
        <f t="shared" si="44"/>
        <v>animation</v>
      </c>
      <c r="S439" s="7">
        <f t="shared" si="45"/>
        <v>42260.208333333328</v>
      </c>
      <c r="T439" s="7">
        <f t="shared" si="46"/>
        <v>42263.208333333328</v>
      </c>
      <c r="U439">
        <f t="shared" si="47"/>
        <v>2015</v>
      </c>
    </row>
    <row r="440" spans="1:21" ht="31.5" hidden="1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42"/>
        <v>179</v>
      </c>
      <c r="P440" s="4">
        <f t="shared" si="48"/>
        <v>60.02834008097166</v>
      </c>
      <c r="Q440" t="str">
        <f t="shared" si="43"/>
        <v>theater</v>
      </c>
      <c r="R440" t="str">
        <f t="shared" si="44"/>
        <v>plays</v>
      </c>
      <c r="S440" s="7">
        <f t="shared" si="45"/>
        <v>41337.25</v>
      </c>
      <c r="T440" s="7">
        <f t="shared" si="46"/>
        <v>41367.208333333336</v>
      </c>
      <c r="U440">
        <f t="shared" si="47"/>
        <v>2013</v>
      </c>
    </row>
    <row r="441" spans="1:21" hidden="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42"/>
        <v>355</v>
      </c>
      <c r="P441" s="4">
        <f t="shared" si="48"/>
        <v>44.003488879197555</v>
      </c>
      <c r="Q441" t="str">
        <f t="shared" si="43"/>
        <v>film &amp; video</v>
      </c>
      <c r="R441" t="str">
        <f t="shared" si="44"/>
        <v>science fiction</v>
      </c>
      <c r="S441" s="7">
        <f t="shared" si="45"/>
        <v>42680.208333333328</v>
      </c>
      <c r="T441" s="7">
        <f t="shared" si="46"/>
        <v>42687.25</v>
      </c>
      <c r="U441">
        <f t="shared" si="47"/>
        <v>2016</v>
      </c>
    </row>
    <row r="442" spans="1:21" hidden="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42"/>
        <v>162</v>
      </c>
      <c r="P442" s="4">
        <f t="shared" si="48"/>
        <v>53.003513254551258</v>
      </c>
      <c r="Q442" t="str">
        <f t="shared" si="43"/>
        <v>film &amp; video</v>
      </c>
      <c r="R442" t="str">
        <f t="shared" si="44"/>
        <v>television</v>
      </c>
      <c r="S442" s="7">
        <f t="shared" si="45"/>
        <v>42916.208333333328</v>
      </c>
      <c r="T442" s="7">
        <f t="shared" si="46"/>
        <v>42926.208333333328</v>
      </c>
      <c r="U442">
        <f t="shared" si="47"/>
        <v>2017</v>
      </c>
    </row>
    <row r="443" spans="1:21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42"/>
        <v>25</v>
      </c>
      <c r="P443" s="4">
        <f t="shared" si="48"/>
        <v>54.5</v>
      </c>
      <c r="Q443" t="str">
        <f t="shared" si="43"/>
        <v>technology</v>
      </c>
      <c r="R443" t="str">
        <f t="shared" si="44"/>
        <v>wearables</v>
      </c>
      <c r="S443" s="7">
        <f t="shared" si="45"/>
        <v>41025.208333333336</v>
      </c>
      <c r="T443" s="7">
        <f t="shared" si="46"/>
        <v>41053.208333333336</v>
      </c>
      <c r="U443">
        <f t="shared" si="47"/>
        <v>2012</v>
      </c>
    </row>
    <row r="444" spans="1:21" hidden="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42"/>
        <v>199</v>
      </c>
      <c r="P444" s="4">
        <f t="shared" si="48"/>
        <v>75.04195804195804</v>
      </c>
      <c r="Q444" t="str">
        <f t="shared" si="43"/>
        <v>theater</v>
      </c>
      <c r="R444" t="str">
        <f t="shared" si="44"/>
        <v>plays</v>
      </c>
      <c r="S444" s="7">
        <f t="shared" si="45"/>
        <v>42980.208333333328</v>
      </c>
      <c r="T444" s="7">
        <f t="shared" si="46"/>
        <v>42996.208333333328</v>
      </c>
      <c r="U444">
        <f t="shared" si="47"/>
        <v>2017</v>
      </c>
    </row>
    <row r="445" spans="1:21" hidden="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42"/>
        <v>35</v>
      </c>
      <c r="P445" s="4">
        <f t="shared" si="48"/>
        <v>35.911111111111111</v>
      </c>
      <c r="Q445" t="str">
        <f t="shared" si="43"/>
        <v>theater</v>
      </c>
      <c r="R445" t="str">
        <f t="shared" si="44"/>
        <v>plays</v>
      </c>
      <c r="S445" s="7">
        <f t="shared" si="45"/>
        <v>40451.208333333336</v>
      </c>
      <c r="T445" s="7">
        <f t="shared" si="46"/>
        <v>40470.208333333336</v>
      </c>
      <c r="U445">
        <f t="shared" si="47"/>
        <v>2010</v>
      </c>
    </row>
    <row r="446" spans="1:21" hidden="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42"/>
        <v>176</v>
      </c>
      <c r="P446" s="4">
        <f t="shared" si="48"/>
        <v>36.952702702702702</v>
      </c>
      <c r="Q446" t="str">
        <f t="shared" si="43"/>
        <v>music</v>
      </c>
      <c r="R446" t="str">
        <f t="shared" si="44"/>
        <v>indie rock</v>
      </c>
      <c r="S446" s="7">
        <f t="shared" si="45"/>
        <v>40748.208333333336</v>
      </c>
      <c r="T446" s="7">
        <f t="shared" si="46"/>
        <v>40750.208333333336</v>
      </c>
      <c r="U446">
        <f t="shared" si="47"/>
        <v>2011</v>
      </c>
    </row>
    <row r="447" spans="1:21" ht="31.5" hidden="1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42"/>
        <v>511</v>
      </c>
      <c r="P447" s="4">
        <f t="shared" si="48"/>
        <v>63.170588235294119</v>
      </c>
      <c r="Q447" t="str">
        <f t="shared" si="43"/>
        <v>theater</v>
      </c>
      <c r="R447" t="str">
        <f t="shared" si="44"/>
        <v>plays</v>
      </c>
      <c r="S447" s="7">
        <f t="shared" si="45"/>
        <v>40515.25</v>
      </c>
      <c r="T447" s="7">
        <f t="shared" si="46"/>
        <v>40536.25</v>
      </c>
      <c r="U447">
        <f t="shared" si="47"/>
        <v>2010</v>
      </c>
    </row>
    <row r="448" spans="1:21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42"/>
        <v>82</v>
      </c>
      <c r="P448" s="4">
        <f t="shared" si="48"/>
        <v>29.99462365591398</v>
      </c>
      <c r="Q448" t="str">
        <f t="shared" si="43"/>
        <v>technology</v>
      </c>
      <c r="R448" t="str">
        <f t="shared" si="44"/>
        <v>wearables</v>
      </c>
      <c r="S448" s="7">
        <f t="shared" si="45"/>
        <v>41261.25</v>
      </c>
      <c r="T448" s="7">
        <f t="shared" si="46"/>
        <v>41263.25</v>
      </c>
      <c r="U448">
        <f t="shared" si="47"/>
        <v>2012</v>
      </c>
    </row>
    <row r="449" spans="1:21" hidden="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42"/>
        <v>24</v>
      </c>
      <c r="P449" s="4">
        <f t="shared" si="48"/>
        <v>86</v>
      </c>
      <c r="Q449" t="str">
        <f t="shared" si="43"/>
        <v>film &amp; video</v>
      </c>
      <c r="R449" t="str">
        <f t="shared" si="44"/>
        <v>television</v>
      </c>
      <c r="S449" s="7">
        <f t="shared" si="45"/>
        <v>43088.25</v>
      </c>
      <c r="T449" s="7">
        <f t="shared" si="46"/>
        <v>43104.25</v>
      </c>
      <c r="U449">
        <f t="shared" si="47"/>
        <v>2017</v>
      </c>
    </row>
    <row r="450" spans="1:21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42"/>
        <v>50</v>
      </c>
      <c r="P450" s="4">
        <f t="shared" si="48"/>
        <v>75.014876033057845</v>
      </c>
      <c r="Q450" t="str">
        <f t="shared" si="43"/>
        <v>games</v>
      </c>
      <c r="R450" t="str">
        <f t="shared" si="44"/>
        <v>video games</v>
      </c>
      <c r="S450" s="7">
        <f t="shared" si="45"/>
        <v>41378.208333333336</v>
      </c>
      <c r="T450" s="7">
        <f t="shared" si="46"/>
        <v>41380.208333333336</v>
      </c>
      <c r="U450">
        <f t="shared" si="47"/>
        <v>2013</v>
      </c>
    </row>
    <row r="451" spans="1:21" hidden="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9">ROUND(E451/D451*100,0)</f>
        <v>967</v>
      </c>
      <c r="P451" s="4">
        <f t="shared" si="48"/>
        <v>101.19767441860465</v>
      </c>
      <c r="Q451" t="str">
        <f t="shared" ref="Q451:Q514" si="50">LEFT(N451,SEARCH("/",N451)-1)</f>
        <v>games</v>
      </c>
      <c r="R451" t="str">
        <f t="shared" ref="R451:R514" si="51">RIGHT(N451,LEN(N451)-SEARCH("/",N451))</f>
        <v>video games</v>
      </c>
      <c r="S451" s="7">
        <f t="shared" ref="S451:S514" si="52">(((J451/60)/60)/24)+DATE(1970,1,1)</f>
        <v>43530.25</v>
      </c>
      <c r="T451" s="7">
        <f t="shared" ref="T451:T514" si="53">(((K451/60)/60)/24)+DATE(1970,1,1)</f>
        <v>43547.208333333328</v>
      </c>
      <c r="U451">
        <f t="shared" ref="U451:U514" si="54">YEAR(S451)</f>
        <v>2019</v>
      </c>
    </row>
    <row r="452" spans="1:21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9"/>
        <v>4</v>
      </c>
      <c r="P452" s="4">
        <f t="shared" ref="P452:P515" si="55">E452/G452</f>
        <v>4</v>
      </c>
      <c r="Q452" t="str">
        <f t="shared" si="50"/>
        <v>film &amp; video</v>
      </c>
      <c r="R452" t="str">
        <f t="shared" si="51"/>
        <v>animation</v>
      </c>
      <c r="S452" s="7">
        <f t="shared" si="52"/>
        <v>43394.208333333328</v>
      </c>
      <c r="T452" s="7">
        <f t="shared" si="53"/>
        <v>43417.25</v>
      </c>
      <c r="U452">
        <f t="shared" si="54"/>
        <v>2018</v>
      </c>
    </row>
    <row r="453" spans="1:21" hidden="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9"/>
        <v>123</v>
      </c>
      <c r="P453" s="4">
        <f t="shared" si="55"/>
        <v>29.001272669424118</v>
      </c>
      <c r="Q453" t="str">
        <f t="shared" si="50"/>
        <v>music</v>
      </c>
      <c r="R453" t="str">
        <f t="shared" si="51"/>
        <v>rock</v>
      </c>
      <c r="S453" s="7">
        <f t="shared" si="52"/>
        <v>42935.208333333328</v>
      </c>
      <c r="T453" s="7">
        <f t="shared" si="53"/>
        <v>42966.208333333328</v>
      </c>
      <c r="U453">
        <f t="shared" si="54"/>
        <v>2017</v>
      </c>
    </row>
    <row r="454" spans="1:21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9"/>
        <v>63</v>
      </c>
      <c r="P454" s="4">
        <f t="shared" si="55"/>
        <v>98.225806451612897</v>
      </c>
      <c r="Q454" t="str">
        <f t="shared" si="50"/>
        <v>film &amp; video</v>
      </c>
      <c r="R454" t="str">
        <f t="shared" si="51"/>
        <v>drama</v>
      </c>
      <c r="S454" s="7">
        <f t="shared" si="52"/>
        <v>40365.208333333336</v>
      </c>
      <c r="T454" s="7">
        <f t="shared" si="53"/>
        <v>40366.208333333336</v>
      </c>
      <c r="U454">
        <f t="shared" si="54"/>
        <v>2010</v>
      </c>
    </row>
    <row r="455" spans="1:21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9"/>
        <v>56</v>
      </c>
      <c r="P455" s="4">
        <f t="shared" si="55"/>
        <v>87.001693480101608</v>
      </c>
      <c r="Q455" t="str">
        <f t="shared" si="50"/>
        <v>film &amp; video</v>
      </c>
      <c r="R455" t="str">
        <f t="shared" si="51"/>
        <v>science fiction</v>
      </c>
      <c r="S455" s="7">
        <f t="shared" si="52"/>
        <v>42705.25</v>
      </c>
      <c r="T455" s="7">
        <f t="shared" si="53"/>
        <v>42746.25</v>
      </c>
      <c r="U455">
        <f t="shared" si="54"/>
        <v>2016</v>
      </c>
    </row>
    <row r="456" spans="1:21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9"/>
        <v>44</v>
      </c>
      <c r="P456" s="4">
        <f t="shared" si="55"/>
        <v>45.205128205128204</v>
      </c>
      <c r="Q456" t="str">
        <f t="shared" si="50"/>
        <v>film &amp; video</v>
      </c>
      <c r="R456" t="str">
        <f t="shared" si="51"/>
        <v>drama</v>
      </c>
      <c r="S456" s="7">
        <f t="shared" si="52"/>
        <v>41568.208333333336</v>
      </c>
      <c r="T456" s="7">
        <f t="shared" si="53"/>
        <v>41604.25</v>
      </c>
      <c r="U456">
        <f t="shared" si="54"/>
        <v>2013</v>
      </c>
    </row>
    <row r="457" spans="1:21" hidden="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9"/>
        <v>118</v>
      </c>
      <c r="P457" s="4">
        <f t="shared" si="55"/>
        <v>37.001341561577675</v>
      </c>
      <c r="Q457" t="str">
        <f t="shared" si="50"/>
        <v>theater</v>
      </c>
      <c r="R457" t="str">
        <f t="shared" si="51"/>
        <v>plays</v>
      </c>
      <c r="S457" s="7">
        <f t="shared" si="52"/>
        <v>40809.208333333336</v>
      </c>
      <c r="T457" s="7">
        <f t="shared" si="53"/>
        <v>40832.208333333336</v>
      </c>
      <c r="U457">
        <f t="shared" si="54"/>
        <v>2011</v>
      </c>
    </row>
    <row r="458" spans="1:21" ht="31.5" hidden="1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9"/>
        <v>104</v>
      </c>
      <c r="P458" s="4">
        <f t="shared" si="55"/>
        <v>94.976947040498445</v>
      </c>
      <c r="Q458" t="str">
        <f t="shared" si="50"/>
        <v>music</v>
      </c>
      <c r="R458" t="str">
        <f t="shared" si="51"/>
        <v>indie rock</v>
      </c>
      <c r="S458" s="7">
        <f t="shared" si="52"/>
        <v>43141.25</v>
      </c>
      <c r="T458" s="7">
        <f t="shared" si="53"/>
        <v>43141.25</v>
      </c>
      <c r="U458">
        <f t="shared" si="54"/>
        <v>2018</v>
      </c>
    </row>
    <row r="459" spans="1:21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9"/>
        <v>27</v>
      </c>
      <c r="P459" s="4">
        <f t="shared" si="55"/>
        <v>28.956521739130434</v>
      </c>
      <c r="Q459" t="str">
        <f t="shared" si="50"/>
        <v>theater</v>
      </c>
      <c r="R459" t="str">
        <f t="shared" si="51"/>
        <v>plays</v>
      </c>
      <c r="S459" s="7">
        <f t="shared" si="52"/>
        <v>42657.208333333328</v>
      </c>
      <c r="T459" s="7">
        <f t="shared" si="53"/>
        <v>42659.208333333328</v>
      </c>
      <c r="U459">
        <f t="shared" si="54"/>
        <v>2016</v>
      </c>
    </row>
    <row r="460" spans="1:21" hidden="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9"/>
        <v>351</v>
      </c>
      <c r="P460" s="4">
        <f t="shared" si="55"/>
        <v>55.993396226415094</v>
      </c>
      <c r="Q460" t="str">
        <f t="shared" si="50"/>
        <v>theater</v>
      </c>
      <c r="R460" t="str">
        <f t="shared" si="51"/>
        <v>plays</v>
      </c>
      <c r="S460" s="7">
        <f t="shared" si="52"/>
        <v>40265.208333333336</v>
      </c>
      <c r="T460" s="7">
        <f t="shared" si="53"/>
        <v>40309.208333333336</v>
      </c>
      <c r="U460">
        <f t="shared" si="54"/>
        <v>2010</v>
      </c>
    </row>
    <row r="461" spans="1:21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9"/>
        <v>90</v>
      </c>
      <c r="P461" s="4">
        <f t="shared" si="55"/>
        <v>54.038095238095238</v>
      </c>
      <c r="Q461" t="str">
        <f t="shared" si="50"/>
        <v>film &amp; video</v>
      </c>
      <c r="R461" t="str">
        <f t="shared" si="51"/>
        <v>documentary</v>
      </c>
      <c r="S461" s="7">
        <f t="shared" si="52"/>
        <v>42001.25</v>
      </c>
      <c r="T461" s="7">
        <f t="shared" si="53"/>
        <v>42026.25</v>
      </c>
      <c r="U461">
        <f t="shared" si="54"/>
        <v>2014</v>
      </c>
    </row>
    <row r="462" spans="1:21" hidden="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9"/>
        <v>172</v>
      </c>
      <c r="P462" s="4">
        <f t="shared" si="55"/>
        <v>82.38</v>
      </c>
      <c r="Q462" t="str">
        <f t="shared" si="50"/>
        <v>theater</v>
      </c>
      <c r="R462" t="str">
        <f t="shared" si="51"/>
        <v>plays</v>
      </c>
      <c r="S462" s="7">
        <f t="shared" si="52"/>
        <v>40399.208333333336</v>
      </c>
      <c r="T462" s="7">
        <f t="shared" si="53"/>
        <v>40402.208333333336</v>
      </c>
      <c r="U462">
        <f t="shared" si="54"/>
        <v>2010</v>
      </c>
    </row>
    <row r="463" spans="1:21" hidden="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9"/>
        <v>141</v>
      </c>
      <c r="P463" s="4">
        <f t="shared" si="55"/>
        <v>66.997115384615384</v>
      </c>
      <c r="Q463" t="str">
        <f t="shared" si="50"/>
        <v>film &amp; video</v>
      </c>
      <c r="R463" t="str">
        <f t="shared" si="51"/>
        <v>drama</v>
      </c>
      <c r="S463" s="7">
        <f t="shared" si="52"/>
        <v>41757.208333333336</v>
      </c>
      <c r="T463" s="7">
        <f t="shared" si="53"/>
        <v>41777.208333333336</v>
      </c>
      <c r="U463">
        <f t="shared" si="54"/>
        <v>2014</v>
      </c>
    </row>
    <row r="464" spans="1:21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9"/>
        <v>31</v>
      </c>
      <c r="P464" s="4">
        <f t="shared" si="55"/>
        <v>107.91401869158878</v>
      </c>
      <c r="Q464" t="str">
        <f t="shared" si="50"/>
        <v>games</v>
      </c>
      <c r="R464" t="str">
        <f t="shared" si="51"/>
        <v>mobile games</v>
      </c>
      <c r="S464" s="7">
        <f t="shared" si="52"/>
        <v>41304.25</v>
      </c>
      <c r="T464" s="7">
        <f t="shared" si="53"/>
        <v>41342.25</v>
      </c>
      <c r="U464">
        <f t="shared" si="54"/>
        <v>2013</v>
      </c>
    </row>
    <row r="465" spans="1:21" ht="31.5" hidden="1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9"/>
        <v>108</v>
      </c>
      <c r="P465" s="4">
        <f t="shared" si="55"/>
        <v>69.009501187648453</v>
      </c>
      <c r="Q465" t="str">
        <f t="shared" si="50"/>
        <v>film &amp; video</v>
      </c>
      <c r="R465" t="str">
        <f t="shared" si="51"/>
        <v>animation</v>
      </c>
      <c r="S465" s="7">
        <f t="shared" si="52"/>
        <v>41639.25</v>
      </c>
      <c r="T465" s="7">
        <f t="shared" si="53"/>
        <v>41643.25</v>
      </c>
      <c r="U465">
        <f t="shared" si="54"/>
        <v>2013</v>
      </c>
    </row>
    <row r="466" spans="1:21" hidden="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9"/>
        <v>133</v>
      </c>
      <c r="P466" s="4">
        <f t="shared" si="55"/>
        <v>39.006568144499177</v>
      </c>
      <c r="Q466" t="str">
        <f t="shared" si="50"/>
        <v>theater</v>
      </c>
      <c r="R466" t="str">
        <f t="shared" si="51"/>
        <v>plays</v>
      </c>
      <c r="S466" s="7">
        <f t="shared" si="52"/>
        <v>43142.25</v>
      </c>
      <c r="T466" s="7">
        <f t="shared" si="53"/>
        <v>43156.25</v>
      </c>
      <c r="U466">
        <f t="shared" si="54"/>
        <v>2018</v>
      </c>
    </row>
    <row r="467" spans="1:21" hidden="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9"/>
        <v>188</v>
      </c>
      <c r="P467" s="4">
        <f t="shared" si="55"/>
        <v>110.3625</v>
      </c>
      <c r="Q467" t="str">
        <f t="shared" si="50"/>
        <v>publishing</v>
      </c>
      <c r="R467" t="str">
        <f t="shared" si="51"/>
        <v>translations</v>
      </c>
      <c r="S467" s="7">
        <f t="shared" si="52"/>
        <v>43127.25</v>
      </c>
      <c r="T467" s="7">
        <f t="shared" si="53"/>
        <v>43136.25</v>
      </c>
      <c r="U467">
        <f t="shared" si="54"/>
        <v>2018</v>
      </c>
    </row>
    <row r="468" spans="1:21" hidden="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9"/>
        <v>332</v>
      </c>
      <c r="P468" s="4">
        <f t="shared" si="55"/>
        <v>94.857142857142861</v>
      </c>
      <c r="Q468" t="str">
        <f t="shared" si="50"/>
        <v>technology</v>
      </c>
      <c r="R468" t="str">
        <f t="shared" si="51"/>
        <v>wearables</v>
      </c>
      <c r="S468" s="7">
        <f t="shared" si="52"/>
        <v>41409.208333333336</v>
      </c>
      <c r="T468" s="7">
        <f t="shared" si="53"/>
        <v>41432.208333333336</v>
      </c>
      <c r="U468">
        <f t="shared" si="54"/>
        <v>2013</v>
      </c>
    </row>
    <row r="469" spans="1:21" ht="31.5" hidden="1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9"/>
        <v>575</v>
      </c>
      <c r="P469" s="4">
        <f t="shared" si="55"/>
        <v>57.935251798561154</v>
      </c>
      <c r="Q469" t="str">
        <f t="shared" si="50"/>
        <v>technology</v>
      </c>
      <c r="R469" t="str">
        <f t="shared" si="51"/>
        <v>web</v>
      </c>
      <c r="S469" s="7">
        <f t="shared" si="52"/>
        <v>42331.25</v>
      </c>
      <c r="T469" s="7">
        <f t="shared" si="53"/>
        <v>42338.25</v>
      </c>
      <c r="U469">
        <f t="shared" si="54"/>
        <v>2015</v>
      </c>
    </row>
    <row r="470" spans="1:21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9"/>
        <v>41</v>
      </c>
      <c r="P470" s="4">
        <f t="shared" si="55"/>
        <v>101.25</v>
      </c>
      <c r="Q470" t="str">
        <f t="shared" si="50"/>
        <v>theater</v>
      </c>
      <c r="R470" t="str">
        <f t="shared" si="51"/>
        <v>plays</v>
      </c>
      <c r="S470" s="7">
        <f t="shared" si="52"/>
        <v>43569.208333333328</v>
      </c>
      <c r="T470" s="7">
        <f t="shared" si="53"/>
        <v>43585.208333333328</v>
      </c>
      <c r="U470">
        <f t="shared" si="54"/>
        <v>2019</v>
      </c>
    </row>
    <row r="471" spans="1:21" hidden="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9"/>
        <v>184</v>
      </c>
      <c r="P471" s="4">
        <f t="shared" si="55"/>
        <v>64.95597484276729</v>
      </c>
      <c r="Q471" t="str">
        <f t="shared" si="50"/>
        <v>film &amp; video</v>
      </c>
      <c r="R471" t="str">
        <f t="shared" si="51"/>
        <v>drama</v>
      </c>
      <c r="S471" s="7">
        <f t="shared" si="52"/>
        <v>42142.208333333328</v>
      </c>
      <c r="T471" s="7">
        <f t="shared" si="53"/>
        <v>42144.208333333328</v>
      </c>
      <c r="U471">
        <f t="shared" si="54"/>
        <v>2015</v>
      </c>
    </row>
    <row r="472" spans="1:21" hidden="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9"/>
        <v>286</v>
      </c>
      <c r="P472" s="4">
        <f t="shared" si="55"/>
        <v>27.00524934383202</v>
      </c>
      <c r="Q472" t="str">
        <f t="shared" si="50"/>
        <v>technology</v>
      </c>
      <c r="R472" t="str">
        <f t="shared" si="51"/>
        <v>wearables</v>
      </c>
      <c r="S472" s="7">
        <f t="shared" si="52"/>
        <v>42716.25</v>
      </c>
      <c r="T472" s="7">
        <f t="shared" si="53"/>
        <v>42723.25</v>
      </c>
      <c r="U472">
        <f t="shared" si="54"/>
        <v>2016</v>
      </c>
    </row>
    <row r="473" spans="1:21" hidden="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9"/>
        <v>319</v>
      </c>
      <c r="P473" s="4">
        <f t="shared" si="55"/>
        <v>50.97422680412371</v>
      </c>
      <c r="Q473" t="str">
        <f t="shared" si="50"/>
        <v>food</v>
      </c>
      <c r="R473" t="str">
        <f t="shared" si="51"/>
        <v>food trucks</v>
      </c>
      <c r="S473" s="7">
        <f t="shared" si="52"/>
        <v>41031.208333333336</v>
      </c>
      <c r="T473" s="7">
        <f t="shared" si="53"/>
        <v>41031.208333333336</v>
      </c>
      <c r="U473">
        <f t="shared" si="54"/>
        <v>2012</v>
      </c>
    </row>
    <row r="474" spans="1:21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9"/>
        <v>39</v>
      </c>
      <c r="P474" s="4">
        <f t="shared" si="55"/>
        <v>104.94260869565217</v>
      </c>
      <c r="Q474" t="str">
        <f t="shared" si="50"/>
        <v>music</v>
      </c>
      <c r="R474" t="str">
        <f t="shared" si="51"/>
        <v>rock</v>
      </c>
      <c r="S474" s="7">
        <f t="shared" si="52"/>
        <v>43535.208333333328</v>
      </c>
      <c r="T474" s="7">
        <f t="shared" si="53"/>
        <v>43589.208333333328</v>
      </c>
      <c r="U474">
        <f t="shared" si="54"/>
        <v>2019</v>
      </c>
    </row>
    <row r="475" spans="1:21" hidden="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9"/>
        <v>178</v>
      </c>
      <c r="P475" s="4">
        <f t="shared" si="55"/>
        <v>84.028301886792448</v>
      </c>
      <c r="Q475" t="str">
        <f t="shared" si="50"/>
        <v>music</v>
      </c>
      <c r="R475" t="str">
        <f t="shared" si="51"/>
        <v>electric music</v>
      </c>
      <c r="S475" s="7">
        <f t="shared" si="52"/>
        <v>43277.208333333328</v>
      </c>
      <c r="T475" s="7">
        <f t="shared" si="53"/>
        <v>43278.208333333328</v>
      </c>
      <c r="U475">
        <f t="shared" si="54"/>
        <v>2018</v>
      </c>
    </row>
    <row r="476" spans="1:21" hidden="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9"/>
        <v>365</v>
      </c>
      <c r="P476" s="4">
        <f t="shared" si="55"/>
        <v>102.85915492957747</v>
      </c>
      <c r="Q476" t="str">
        <f t="shared" si="50"/>
        <v>film &amp; video</v>
      </c>
      <c r="R476" t="str">
        <f t="shared" si="51"/>
        <v>television</v>
      </c>
      <c r="S476" s="7">
        <f t="shared" si="52"/>
        <v>41989.25</v>
      </c>
      <c r="T476" s="7">
        <f t="shared" si="53"/>
        <v>41990.25</v>
      </c>
      <c r="U476">
        <f t="shared" si="54"/>
        <v>2014</v>
      </c>
    </row>
    <row r="477" spans="1:21" ht="31.5" hidden="1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9"/>
        <v>114</v>
      </c>
      <c r="P477" s="4">
        <f t="shared" si="55"/>
        <v>39.962085308056871</v>
      </c>
      <c r="Q477" t="str">
        <f t="shared" si="50"/>
        <v>publishing</v>
      </c>
      <c r="R477" t="str">
        <f t="shared" si="51"/>
        <v>translations</v>
      </c>
      <c r="S477" s="7">
        <f t="shared" si="52"/>
        <v>41450.208333333336</v>
      </c>
      <c r="T477" s="7">
        <f t="shared" si="53"/>
        <v>41454.208333333336</v>
      </c>
      <c r="U477">
        <f t="shared" si="54"/>
        <v>2013</v>
      </c>
    </row>
    <row r="478" spans="1:21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9"/>
        <v>30</v>
      </c>
      <c r="P478" s="4">
        <f t="shared" si="55"/>
        <v>51.001785714285717</v>
      </c>
      <c r="Q478" t="str">
        <f t="shared" si="50"/>
        <v>publishing</v>
      </c>
      <c r="R478" t="str">
        <f t="shared" si="51"/>
        <v>fiction</v>
      </c>
      <c r="S478" s="7">
        <f t="shared" si="52"/>
        <v>43322.208333333328</v>
      </c>
      <c r="T478" s="7">
        <f t="shared" si="53"/>
        <v>43328.208333333328</v>
      </c>
      <c r="U478">
        <f t="shared" si="54"/>
        <v>2018</v>
      </c>
    </row>
    <row r="479" spans="1:21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9"/>
        <v>54</v>
      </c>
      <c r="P479" s="4">
        <f t="shared" si="55"/>
        <v>40.823008849557525</v>
      </c>
      <c r="Q479" t="str">
        <f t="shared" si="50"/>
        <v>film &amp; video</v>
      </c>
      <c r="R479" t="str">
        <f t="shared" si="51"/>
        <v>science fiction</v>
      </c>
      <c r="S479" s="7">
        <f t="shared" si="52"/>
        <v>40720.208333333336</v>
      </c>
      <c r="T479" s="7">
        <f t="shared" si="53"/>
        <v>40747.208333333336</v>
      </c>
      <c r="U479">
        <f t="shared" si="54"/>
        <v>2011</v>
      </c>
    </row>
    <row r="480" spans="1:21" hidden="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9"/>
        <v>236</v>
      </c>
      <c r="P480" s="4">
        <f t="shared" si="55"/>
        <v>58.999637155297535</v>
      </c>
      <c r="Q480" t="str">
        <f t="shared" si="50"/>
        <v>technology</v>
      </c>
      <c r="R480" t="str">
        <f t="shared" si="51"/>
        <v>wearables</v>
      </c>
      <c r="S480" s="7">
        <f t="shared" si="52"/>
        <v>42072.208333333328</v>
      </c>
      <c r="T480" s="7">
        <f t="shared" si="53"/>
        <v>42084.208333333328</v>
      </c>
      <c r="U480">
        <f t="shared" si="54"/>
        <v>2015</v>
      </c>
    </row>
    <row r="481" spans="1:21" hidden="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9"/>
        <v>513</v>
      </c>
      <c r="P481" s="4">
        <f t="shared" si="55"/>
        <v>71.156069364161851</v>
      </c>
      <c r="Q481" t="str">
        <f t="shared" si="50"/>
        <v>food</v>
      </c>
      <c r="R481" t="str">
        <f t="shared" si="51"/>
        <v>food trucks</v>
      </c>
      <c r="S481" s="7">
        <f t="shared" si="52"/>
        <v>42945.208333333328</v>
      </c>
      <c r="T481" s="7">
        <f t="shared" si="53"/>
        <v>42947.208333333328</v>
      </c>
      <c r="U481">
        <f t="shared" si="54"/>
        <v>2017</v>
      </c>
    </row>
    <row r="482" spans="1:21" hidden="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9"/>
        <v>101</v>
      </c>
      <c r="P482" s="4">
        <f t="shared" si="55"/>
        <v>99.494252873563212</v>
      </c>
      <c r="Q482" t="str">
        <f t="shared" si="50"/>
        <v>photography</v>
      </c>
      <c r="R482" t="str">
        <f t="shared" si="51"/>
        <v>photography books</v>
      </c>
      <c r="S482" s="7">
        <f t="shared" si="52"/>
        <v>40248.25</v>
      </c>
      <c r="T482" s="7">
        <f t="shared" si="53"/>
        <v>40257.208333333336</v>
      </c>
      <c r="U482">
        <f t="shared" si="54"/>
        <v>2010</v>
      </c>
    </row>
    <row r="483" spans="1:21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9"/>
        <v>81</v>
      </c>
      <c r="P483" s="4">
        <f t="shared" si="55"/>
        <v>103.98634590377114</v>
      </c>
      <c r="Q483" t="str">
        <f t="shared" si="50"/>
        <v>theater</v>
      </c>
      <c r="R483" t="str">
        <f t="shared" si="51"/>
        <v>plays</v>
      </c>
      <c r="S483" s="7">
        <f t="shared" si="52"/>
        <v>41913.208333333336</v>
      </c>
      <c r="T483" s="7">
        <f t="shared" si="53"/>
        <v>41955.25</v>
      </c>
      <c r="U483">
        <f t="shared" si="54"/>
        <v>2014</v>
      </c>
    </row>
    <row r="484" spans="1:21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9"/>
        <v>16</v>
      </c>
      <c r="P484" s="4">
        <f t="shared" si="55"/>
        <v>76.555555555555557</v>
      </c>
      <c r="Q484" t="str">
        <f t="shared" si="50"/>
        <v>publishing</v>
      </c>
      <c r="R484" t="str">
        <f t="shared" si="51"/>
        <v>fiction</v>
      </c>
      <c r="S484" s="7">
        <f t="shared" si="52"/>
        <v>40963.25</v>
      </c>
      <c r="T484" s="7">
        <f t="shared" si="53"/>
        <v>40974.25</v>
      </c>
      <c r="U484">
        <f t="shared" si="54"/>
        <v>2012</v>
      </c>
    </row>
    <row r="485" spans="1:21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9"/>
        <v>53</v>
      </c>
      <c r="P485" s="4">
        <f t="shared" si="55"/>
        <v>87.068592057761734</v>
      </c>
      <c r="Q485" t="str">
        <f t="shared" si="50"/>
        <v>theater</v>
      </c>
      <c r="R485" t="str">
        <f t="shared" si="51"/>
        <v>plays</v>
      </c>
      <c r="S485" s="7">
        <f t="shared" si="52"/>
        <v>43811.25</v>
      </c>
      <c r="T485" s="7">
        <f t="shared" si="53"/>
        <v>43818.25</v>
      </c>
      <c r="U485">
        <f t="shared" si="54"/>
        <v>2019</v>
      </c>
    </row>
    <row r="486" spans="1:21" hidden="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9"/>
        <v>260</v>
      </c>
      <c r="P486" s="4">
        <f t="shared" si="55"/>
        <v>48.99554707379135</v>
      </c>
      <c r="Q486" t="str">
        <f t="shared" si="50"/>
        <v>food</v>
      </c>
      <c r="R486" t="str">
        <f t="shared" si="51"/>
        <v>food trucks</v>
      </c>
      <c r="S486" s="7">
        <f t="shared" si="52"/>
        <v>41855.208333333336</v>
      </c>
      <c r="T486" s="7">
        <f t="shared" si="53"/>
        <v>41904.208333333336</v>
      </c>
      <c r="U486">
        <f t="shared" si="54"/>
        <v>2014</v>
      </c>
    </row>
    <row r="487" spans="1:21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9"/>
        <v>31</v>
      </c>
      <c r="P487" s="4">
        <f t="shared" si="55"/>
        <v>42.969135802469133</v>
      </c>
      <c r="Q487" t="str">
        <f t="shared" si="50"/>
        <v>theater</v>
      </c>
      <c r="R487" t="str">
        <f t="shared" si="51"/>
        <v>plays</v>
      </c>
      <c r="S487" s="7">
        <f t="shared" si="52"/>
        <v>43626.208333333328</v>
      </c>
      <c r="T487" s="7">
        <f t="shared" si="53"/>
        <v>43667.208333333328</v>
      </c>
      <c r="U487">
        <f t="shared" si="54"/>
        <v>2019</v>
      </c>
    </row>
    <row r="488" spans="1:21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9"/>
        <v>14</v>
      </c>
      <c r="P488" s="4">
        <f t="shared" si="55"/>
        <v>33.428571428571431</v>
      </c>
      <c r="Q488" t="str">
        <f t="shared" si="50"/>
        <v>publishing</v>
      </c>
      <c r="R488" t="str">
        <f t="shared" si="51"/>
        <v>translations</v>
      </c>
      <c r="S488" s="7">
        <f t="shared" si="52"/>
        <v>43168.25</v>
      </c>
      <c r="T488" s="7">
        <f t="shared" si="53"/>
        <v>43183.208333333328</v>
      </c>
      <c r="U488">
        <f t="shared" si="54"/>
        <v>2018</v>
      </c>
    </row>
    <row r="489" spans="1:21" hidden="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9"/>
        <v>179</v>
      </c>
      <c r="P489" s="4">
        <f t="shared" si="55"/>
        <v>83.982949701619773</v>
      </c>
      <c r="Q489" t="str">
        <f t="shared" si="50"/>
        <v>theater</v>
      </c>
      <c r="R489" t="str">
        <f t="shared" si="51"/>
        <v>plays</v>
      </c>
      <c r="S489" s="7">
        <f t="shared" si="52"/>
        <v>42845.208333333328</v>
      </c>
      <c r="T489" s="7">
        <f t="shared" si="53"/>
        <v>42878.208333333328</v>
      </c>
      <c r="U489">
        <f t="shared" si="54"/>
        <v>2017</v>
      </c>
    </row>
    <row r="490" spans="1:21" hidden="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9"/>
        <v>220</v>
      </c>
      <c r="P490" s="4">
        <f t="shared" si="55"/>
        <v>101.41739130434783</v>
      </c>
      <c r="Q490" t="str">
        <f t="shared" si="50"/>
        <v>theater</v>
      </c>
      <c r="R490" t="str">
        <f t="shared" si="51"/>
        <v>plays</v>
      </c>
      <c r="S490" s="7">
        <f t="shared" si="52"/>
        <v>42403.25</v>
      </c>
      <c r="T490" s="7">
        <f t="shared" si="53"/>
        <v>42420.25</v>
      </c>
      <c r="U490">
        <f t="shared" si="54"/>
        <v>2016</v>
      </c>
    </row>
    <row r="491" spans="1:21" hidden="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9"/>
        <v>102</v>
      </c>
      <c r="P491" s="4">
        <f t="shared" si="55"/>
        <v>109.87058823529412</v>
      </c>
      <c r="Q491" t="str">
        <f t="shared" si="50"/>
        <v>technology</v>
      </c>
      <c r="R491" t="str">
        <f t="shared" si="51"/>
        <v>wearables</v>
      </c>
      <c r="S491" s="7">
        <f t="shared" si="52"/>
        <v>40406.208333333336</v>
      </c>
      <c r="T491" s="7">
        <f t="shared" si="53"/>
        <v>40411.208333333336</v>
      </c>
      <c r="U491">
        <f t="shared" si="54"/>
        <v>2010</v>
      </c>
    </row>
    <row r="492" spans="1:21" hidden="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9"/>
        <v>192</v>
      </c>
      <c r="P492" s="4">
        <f t="shared" si="55"/>
        <v>31.916666666666668</v>
      </c>
      <c r="Q492" t="str">
        <f t="shared" si="50"/>
        <v>journalism</v>
      </c>
      <c r="R492" t="str">
        <f t="shared" si="51"/>
        <v>audio</v>
      </c>
      <c r="S492" s="7">
        <f t="shared" si="52"/>
        <v>43786.25</v>
      </c>
      <c r="T492" s="7">
        <f t="shared" si="53"/>
        <v>43793.25</v>
      </c>
      <c r="U492">
        <f t="shared" si="54"/>
        <v>2019</v>
      </c>
    </row>
    <row r="493" spans="1:21" ht="31.5" hidden="1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9"/>
        <v>305</v>
      </c>
      <c r="P493" s="4">
        <f t="shared" si="55"/>
        <v>70.993450675399103</v>
      </c>
      <c r="Q493" t="str">
        <f t="shared" si="50"/>
        <v>food</v>
      </c>
      <c r="R493" t="str">
        <f t="shared" si="51"/>
        <v>food trucks</v>
      </c>
      <c r="S493" s="7">
        <f t="shared" si="52"/>
        <v>41456.208333333336</v>
      </c>
      <c r="T493" s="7">
        <f t="shared" si="53"/>
        <v>41482.208333333336</v>
      </c>
      <c r="U493">
        <f t="shared" si="54"/>
        <v>2013</v>
      </c>
    </row>
    <row r="494" spans="1:21" hidden="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9"/>
        <v>24</v>
      </c>
      <c r="P494" s="4">
        <f t="shared" si="55"/>
        <v>77.026890756302521</v>
      </c>
      <c r="Q494" t="str">
        <f t="shared" si="50"/>
        <v>film &amp; video</v>
      </c>
      <c r="R494" t="str">
        <f t="shared" si="51"/>
        <v>shorts</v>
      </c>
      <c r="S494" s="7">
        <f t="shared" si="52"/>
        <v>40336.208333333336</v>
      </c>
      <c r="T494" s="7">
        <f t="shared" si="53"/>
        <v>40371.208333333336</v>
      </c>
      <c r="U494">
        <f t="shared" si="54"/>
        <v>2010</v>
      </c>
    </row>
    <row r="495" spans="1:21" hidden="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9"/>
        <v>724</v>
      </c>
      <c r="P495" s="4">
        <f t="shared" si="55"/>
        <v>101.78125</v>
      </c>
      <c r="Q495" t="str">
        <f t="shared" si="50"/>
        <v>photography</v>
      </c>
      <c r="R495" t="str">
        <f t="shared" si="51"/>
        <v>photography books</v>
      </c>
      <c r="S495" s="7">
        <f t="shared" si="52"/>
        <v>43645.208333333328</v>
      </c>
      <c r="T495" s="7">
        <f t="shared" si="53"/>
        <v>43658.208333333328</v>
      </c>
      <c r="U495">
        <f t="shared" si="54"/>
        <v>2019</v>
      </c>
    </row>
    <row r="496" spans="1:21" hidden="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9"/>
        <v>547</v>
      </c>
      <c r="P496" s="4">
        <f t="shared" si="55"/>
        <v>51.059701492537314</v>
      </c>
      <c r="Q496" t="str">
        <f t="shared" si="50"/>
        <v>technology</v>
      </c>
      <c r="R496" t="str">
        <f t="shared" si="51"/>
        <v>wearables</v>
      </c>
      <c r="S496" s="7">
        <f t="shared" si="52"/>
        <v>40990.208333333336</v>
      </c>
      <c r="T496" s="7">
        <f t="shared" si="53"/>
        <v>40991.208333333336</v>
      </c>
      <c r="U496">
        <f t="shared" si="54"/>
        <v>2012</v>
      </c>
    </row>
    <row r="497" spans="1:21" hidden="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9"/>
        <v>415</v>
      </c>
      <c r="P497" s="4">
        <f t="shared" si="55"/>
        <v>68.02051282051282</v>
      </c>
      <c r="Q497" t="str">
        <f t="shared" si="50"/>
        <v>theater</v>
      </c>
      <c r="R497" t="str">
        <f t="shared" si="51"/>
        <v>plays</v>
      </c>
      <c r="S497" s="7">
        <f t="shared" si="52"/>
        <v>41800.208333333336</v>
      </c>
      <c r="T497" s="7">
        <f t="shared" si="53"/>
        <v>41804.208333333336</v>
      </c>
      <c r="U497">
        <f t="shared" si="54"/>
        <v>2014</v>
      </c>
    </row>
    <row r="498" spans="1:21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9"/>
        <v>1</v>
      </c>
      <c r="P498" s="4">
        <f t="shared" si="55"/>
        <v>30.87037037037037</v>
      </c>
      <c r="Q498" t="str">
        <f t="shared" si="50"/>
        <v>film &amp; video</v>
      </c>
      <c r="R498" t="str">
        <f t="shared" si="51"/>
        <v>animation</v>
      </c>
      <c r="S498" s="7">
        <f t="shared" si="52"/>
        <v>42876.208333333328</v>
      </c>
      <c r="T498" s="7">
        <f t="shared" si="53"/>
        <v>42893.208333333328</v>
      </c>
      <c r="U498">
        <f t="shared" si="54"/>
        <v>2017</v>
      </c>
    </row>
    <row r="499" spans="1:21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9"/>
        <v>34</v>
      </c>
      <c r="P499" s="4">
        <f t="shared" si="55"/>
        <v>27.908333333333335</v>
      </c>
      <c r="Q499" t="str">
        <f t="shared" si="50"/>
        <v>technology</v>
      </c>
      <c r="R499" t="str">
        <f t="shared" si="51"/>
        <v>wearables</v>
      </c>
      <c r="S499" s="7">
        <f t="shared" si="52"/>
        <v>42724.25</v>
      </c>
      <c r="T499" s="7">
        <f t="shared" si="53"/>
        <v>42724.25</v>
      </c>
      <c r="U499">
        <f t="shared" si="54"/>
        <v>2016</v>
      </c>
    </row>
    <row r="500" spans="1:21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9"/>
        <v>24</v>
      </c>
      <c r="P500" s="4">
        <f t="shared" si="55"/>
        <v>79.994818652849744</v>
      </c>
      <c r="Q500" t="str">
        <f t="shared" si="50"/>
        <v>technology</v>
      </c>
      <c r="R500" t="str">
        <f t="shared" si="51"/>
        <v>web</v>
      </c>
      <c r="S500" s="7">
        <f t="shared" si="52"/>
        <v>42005.25</v>
      </c>
      <c r="T500" s="7">
        <f t="shared" si="53"/>
        <v>42007.25</v>
      </c>
      <c r="U500">
        <f t="shared" si="54"/>
        <v>2015</v>
      </c>
    </row>
    <row r="501" spans="1:21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9"/>
        <v>48</v>
      </c>
      <c r="P501" s="4">
        <f t="shared" si="55"/>
        <v>38.003378378378379</v>
      </c>
      <c r="Q501" t="str">
        <f t="shared" si="50"/>
        <v>film &amp; video</v>
      </c>
      <c r="R501" t="str">
        <f t="shared" si="51"/>
        <v>documentary</v>
      </c>
      <c r="S501" s="7">
        <f t="shared" si="52"/>
        <v>42444.208333333328</v>
      </c>
      <c r="T501" s="7">
        <f t="shared" si="53"/>
        <v>42449.208333333328</v>
      </c>
      <c r="U501">
        <f t="shared" si="54"/>
        <v>2016</v>
      </c>
    </row>
    <row r="502" spans="1:21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9"/>
        <v>0</v>
      </c>
      <c r="P502" s="4" t="e">
        <f t="shared" si="55"/>
        <v>#DIV/0!</v>
      </c>
      <c r="Q502" t="str">
        <f t="shared" si="50"/>
        <v>theater</v>
      </c>
      <c r="R502" t="str">
        <f t="shared" si="51"/>
        <v>plays</v>
      </c>
      <c r="S502" s="7">
        <f t="shared" si="52"/>
        <v>41395.208333333336</v>
      </c>
      <c r="T502" s="7">
        <f t="shared" si="53"/>
        <v>41423.208333333336</v>
      </c>
      <c r="U502">
        <f t="shared" si="54"/>
        <v>2013</v>
      </c>
    </row>
    <row r="503" spans="1:21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9"/>
        <v>70</v>
      </c>
      <c r="P503" s="4">
        <f t="shared" si="55"/>
        <v>59.990534521158132</v>
      </c>
      <c r="Q503" t="str">
        <f t="shared" si="50"/>
        <v>film &amp; video</v>
      </c>
      <c r="R503" t="str">
        <f t="shared" si="51"/>
        <v>documentary</v>
      </c>
      <c r="S503" s="7">
        <f t="shared" si="52"/>
        <v>41345.208333333336</v>
      </c>
      <c r="T503" s="7">
        <f t="shared" si="53"/>
        <v>41347.208333333336</v>
      </c>
      <c r="U503">
        <f t="shared" si="54"/>
        <v>2013</v>
      </c>
    </row>
    <row r="504" spans="1:21" hidden="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9"/>
        <v>530</v>
      </c>
      <c r="P504" s="4">
        <f t="shared" si="55"/>
        <v>37.037634408602152</v>
      </c>
      <c r="Q504" t="str">
        <f t="shared" si="50"/>
        <v>games</v>
      </c>
      <c r="R504" t="str">
        <f t="shared" si="51"/>
        <v>video games</v>
      </c>
      <c r="S504" s="7">
        <f t="shared" si="52"/>
        <v>41117.208333333336</v>
      </c>
      <c r="T504" s="7">
        <f t="shared" si="53"/>
        <v>41146.208333333336</v>
      </c>
      <c r="U504">
        <f t="shared" si="54"/>
        <v>2012</v>
      </c>
    </row>
    <row r="505" spans="1:21" ht="31.5" hidden="1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9"/>
        <v>180</v>
      </c>
      <c r="P505" s="4">
        <f t="shared" si="55"/>
        <v>99.963043478260872</v>
      </c>
      <c r="Q505" t="str">
        <f t="shared" si="50"/>
        <v>film &amp; video</v>
      </c>
      <c r="R505" t="str">
        <f t="shared" si="51"/>
        <v>drama</v>
      </c>
      <c r="S505" s="7">
        <f t="shared" si="52"/>
        <v>42186.208333333328</v>
      </c>
      <c r="T505" s="7">
        <f t="shared" si="53"/>
        <v>42206.208333333328</v>
      </c>
      <c r="U505">
        <f t="shared" si="54"/>
        <v>2015</v>
      </c>
    </row>
    <row r="506" spans="1:21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9"/>
        <v>92</v>
      </c>
      <c r="P506" s="4">
        <f t="shared" si="55"/>
        <v>111.6774193548387</v>
      </c>
      <c r="Q506" t="str">
        <f t="shared" si="50"/>
        <v>music</v>
      </c>
      <c r="R506" t="str">
        <f t="shared" si="51"/>
        <v>rock</v>
      </c>
      <c r="S506" s="7">
        <f t="shared" si="52"/>
        <v>42142.208333333328</v>
      </c>
      <c r="T506" s="7">
        <f t="shared" si="53"/>
        <v>42143.208333333328</v>
      </c>
      <c r="U506">
        <f t="shared" si="54"/>
        <v>2015</v>
      </c>
    </row>
    <row r="507" spans="1:21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9"/>
        <v>14</v>
      </c>
      <c r="P507" s="4">
        <f t="shared" si="55"/>
        <v>36.014409221902014</v>
      </c>
      <c r="Q507" t="str">
        <f t="shared" si="50"/>
        <v>publishing</v>
      </c>
      <c r="R507" t="str">
        <f t="shared" si="51"/>
        <v>radio &amp; podcasts</v>
      </c>
      <c r="S507" s="7">
        <f t="shared" si="52"/>
        <v>41341.25</v>
      </c>
      <c r="T507" s="7">
        <f t="shared" si="53"/>
        <v>41383.208333333336</v>
      </c>
      <c r="U507">
        <f t="shared" si="54"/>
        <v>2013</v>
      </c>
    </row>
    <row r="508" spans="1:21" hidden="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9"/>
        <v>927</v>
      </c>
      <c r="P508" s="4">
        <f t="shared" si="55"/>
        <v>66.010284810126578</v>
      </c>
      <c r="Q508" t="str">
        <f t="shared" si="50"/>
        <v>theater</v>
      </c>
      <c r="R508" t="str">
        <f t="shared" si="51"/>
        <v>plays</v>
      </c>
      <c r="S508" s="7">
        <f t="shared" si="52"/>
        <v>43062.25</v>
      </c>
      <c r="T508" s="7">
        <f t="shared" si="53"/>
        <v>43079.25</v>
      </c>
      <c r="U508">
        <f t="shared" si="54"/>
        <v>2017</v>
      </c>
    </row>
    <row r="509" spans="1:21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9"/>
        <v>40</v>
      </c>
      <c r="P509" s="4">
        <f t="shared" si="55"/>
        <v>44.05263157894737</v>
      </c>
      <c r="Q509" t="str">
        <f t="shared" si="50"/>
        <v>technology</v>
      </c>
      <c r="R509" t="str">
        <f t="shared" si="51"/>
        <v>web</v>
      </c>
      <c r="S509" s="7">
        <f t="shared" si="52"/>
        <v>41373.208333333336</v>
      </c>
      <c r="T509" s="7">
        <f t="shared" si="53"/>
        <v>41422.208333333336</v>
      </c>
      <c r="U509">
        <f t="shared" si="54"/>
        <v>2013</v>
      </c>
    </row>
    <row r="510" spans="1:21" hidden="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9"/>
        <v>112</v>
      </c>
      <c r="P510" s="4">
        <f t="shared" si="55"/>
        <v>52.999726551818434</v>
      </c>
      <c r="Q510" t="str">
        <f t="shared" si="50"/>
        <v>theater</v>
      </c>
      <c r="R510" t="str">
        <f t="shared" si="51"/>
        <v>plays</v>
      </c>
      <c r="S510" s="7">
        <f t="shared" si="52"/>
        <v>43310.208333333328</v>
      </c>
      <c r="T510" s="7">
        <f t="shared" si="53"/>
        <v>43331.208333333328</v>
      </c>
      <c r="U510">
        <f t="shared" si="54"/>
        <v>2018</v>
      </c>
    </row>
    <row r="511" spans="1:21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9"/>
        <v>71</v>
      </c>
      <c r="P511" s="4">
        <f t="shared" si="55"/>
        <v>95</v>
      </c>
      <c r="Q511" t="str">
        <f t="shared" si="50"/>
        <v>theater</v>
      </c>
      <c r="R511" t="str">
        <f t="shared" si="51"/>
        <v>plays</v>
      </c>
      <c r="S511" s="7">
        <f t="shared" si="52"/>
        <v>41034.208333333336</v>
      </c>
      <c r="T511" s="7">
        <f t="shared" si="53"/>
        <v>41044.208333333336</v>
      </c>
      <c r="U511">
        <f t="shared" si="54"/>
        <v>2012</v>
      </c>
    </row>
    <row r="512" spans="1:21" hidden="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9"/>
        <v>119</v>
      </c>
      <c r="P512" s="4">
        <f t="shared" si="55"/>
        <v>70.908396946564892</v>
      </c>
      <c r="Q512" t="str">
        <f t="shared" si="50"/>
        <v>film &amp; video</v>
      </c>
      <c r="R512" t="str">
        <f t="shared" si="51"/>
        <v>drama</v>
      </c>
      <c r="S512" s="7">
        <f t="shared" si="52"/>
        <v>43251.208333333328</v>
      </c>
      <c r="T512" s="7">
        <f t="shared" si="53"/>
        <v>43275.208333333328</v>
      </c>
      <c r="U512">
        <f t="shared" si="54"/>
        <v>2018</v>
      </c>
    </row>
    <row r="513" spans="1:21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9"/>
        <v>24</v>
      </c>
      <c r="P513" s="4">
        <f t="shared" si="55"/>
        <v>98.060773480662988</v>
      </c>
      <c r="Q513" t="str">
        <f t="shared" si="50"/>
        <v>theater</v>
      </c>
      <c r="R513" t="str">
        <f t="shared" si="51"/>
        <v>plays</v>
      </c>
      <c r="S513" s="7">
        <f t="shared" si="52"/>
        <v>43671.208333333328</v>
      </c>
      <c r="T513" s="7">
        <f t="shared" si="53"/>
        <v>43681.208333333328</v>
      </c>
      <c r="U513">
        <f t="shared" si="54"/>
        <v>2019</v>
      </c>
    </row>
    <row r="514" spans="1:21" hidden="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9"/>
        <v>139</v>
      </c>
      <c r="P514" s="4">
        <f t="shared" si="55"/>
        <v>53.046025104602514</v>
      </c>
      <c r="Q514" t="str">
        <f t="shared" si="50"/>
        <v>games</v>
      </c>
      <c r="R514" t="str">
        <f t="shared" si="51"/>
        <v>video games</v>
      </c>
      <c r="S514" s="7">
        <f t="shared" si="52"/>
        <v>41825.208333333336</v>
      </c>
      <c r="T514" s="7">
        <f t="shared" si="53"/>
        <v>41826.208333333336</v>
      </c>
      <c r="U514">
        <f t="shared" si="54"/>
        <v>2014</v>
      </c>
    </row>
    <row r="515" spans="1:21" hidden="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56">ROUND(E515/D515*100,0)</f>
        <v>39</v>
      </c>
      <c r="P515" s="4">
        <f t="shared" si="55"/>
        <v>93.142857142857139</v>
      </c>
      <c r="Q515" t="str">
        <f t="shared" ref="Q515:Q578" si="57">LEFT(N515,SEARCH("/",N515)-1)</f>
        <v>film &amp; video</v>
      </c>
      <c r="R515" t="str">
        <f t="shared" ref="R515:R578" si="58">RIGHT(N515,LEN(N515)-SEARCH("/",N515))</f>
        <v>television</v>
      </c>
      <c r="S515" s="7">
        <f t="shared" ref="S515:S578" si="59">(((J515/60)/60)/24)+DATE(1970,1,1)</f>
        <v>40430.208333333336</v>
      </c>
      <c r="T515" s="7">
        <f t="shared" ref="T515:T578" si="60">(((K515/60)/60)/24)+DATE(1970,1,1)</f>
        <v>40432.208333333336</v>
      </c>
      <c r="U515">
        <f t="shared" ref="U515:U578" si="61">YEAR(S515)</f>
        <v>2010</v>
      </c>
    </row>
    <row r="516" spans="1:21" hidden="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56"/>
        <v>22</v>
      </c>
      <c r="P516" s="4">
        <f t="shared" ref="P516:P579" si="62">E516/G516</f>
        <v>58.945075757575758</v>
      </c>
      <c r="Q516" t="str">
        <f t="shared" si="57"/>
        <v>music</v>
      </c>
      <c r="R516" t="str">
        <f t="shared" si="58"/>
        <v>rock</v>
      </c>
      <c r="S516" s="7">
        <f t="shared" si="59"/>
        <v>41614.25</v>
      </c>
      <c r="T516" s="7">
        <f t="shared" si="60"/>
        <v>41619.25</v>
      </c>
      <c r="U516">
        <f t="shared" si="61"/>
        <v>2013</v>
      </c>
    </row>
    <row r="517" spans="1:21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56"/>
        <v>56</v>
      </c>
      <c r="P517" s="4">
        <f t="shared" si="62"/>
        <v>36.067669172932334</v>
      </c>
      <c r="Q517" t="str">
        <f t="shared" si="57"/>
        <v>theater</v>
      </c>
      <c r="R517" t="str">
        <f t="shared" si="58"/>
        <v>plays</v>
      </c>
      <c r="S517" s="7">
        <f t="shared" si="59"/>
        <v>40900.25</v>
      </c>
      <c r="T517" s="7">
        <f t="shared" si="60"/>
        <v>40902.25</v>
      </c>
      <c r="U517">
        <f t="shared" si="61"/>
        <v>2011</v>
      </c>
    </row>
    <row r="518" spans="1:21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56"/>
        <v>43</v>
      </c>
      <c r="P518" s="4">
        <f t="shared" si="62"/>
        <v>63.030732860520096</v>
      </c>
      <c r="Q518" t="str">
        <f t="shared" si="57"/>
        <v>publishing</v>
      </c>
      <c r="R518" t="str">
        <f t="shared" si="58"/>
        <v>nonfiction</v>
      </c>
      <c r="S518" s="7">
        <f t="shared" si="59"/>
        <v>40396.208333333336</v>
      </c>
      <c r="T518" s="7">
        <f t="shared" si="60"/>
        <v>40434.208333333336</v>
      </c>
      <c r="U518">
        <f t="shared" si="61"/>
        <v>2010</v>
      </c>
    </row>
    <row r="519" spans="1:21" hidden="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56"/>
        <v>112</v>
      </c>
      <c r="P519" s="4">
        <f t="shared" si="62"/>
        <v>84.717948717948715</v>
      </c>
      <c r="Q519" t="str">
        <f t="shared" si="57"/>
        <v>food</v>
      </c>
      <c r="R519" t="str">
        <f t="shared" si="58"/>
        <v>food trucks</v>
      </c>
      <c r="S519" s="7">
        <f t="shared" si="59"/>
        <v>42860.208333333328</v>
      </c>
      <c r="T519" s="7">
        <f t="shared" si="60"/>
        <v>42865.208333333328</v>
      </c>
      <c r="U519">
        <f t="shared" si="61"/>
        <v>2017</v>
      </c>
    </row>
    <row r="520" spans="1:21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56"/>
        <v>7</v>
      </c>
      <c r="P520" s="4">
        <f t="shared" si="62"/>
        <v>62.2</v>
      </c>
      <c r="Q520" t="str">
        <f t="shared" si="57"/>
        <v>film &amp; video</v>
      </c>
      <c r="R520" t="str">
        <f t="shared" si="58"/>
        <v>animation</v>
      </c>
      <c r="S520" s="7">
        <f t="shared" si="59"/>
        <v>43154.25</v>
      </c>
      <c r="T520" s="7">
        <f t="shared" si="60"/>
        <v>43156.25</v>
      </c>
      <c r="U520">
        <f t="shared" si="61"/>
        <v>2018</v>
      </c>
    </row>
    <row r="521" spans="1:21" hidden="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56"/>
        <v>102</v>
      </c>
      <c r="P521" s="4">
        <f t="shared" si="62"/>
        <v>101.97518330513255</v>
      </c>
      <c r="Q521" t="str">
        <f t="shared" si="57"/>
        <v>music</v>
      </c>
      <c r="R521" t="str">
        <f t="shared" si="58"/>
        <v>rock</v>
      </c>
      <c r="S521" s="7">
        <f t="shared" si="59"/>
        <v>42012.25</v>
      </c>
      <c r="T521" s="7">
        <f t="shared" si="60"/>
        <v>42026.25</v>
      </c>
      <c r="U521">
        <f t="shared" si="61"/>
        <v>2015</v>
      </c>
    </row>
    <row r="522" spans="1:21" hidden="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56"/>
        <v>426</v>
      </c>
      <c r="P522" s="4">
        <f t="shared" si="62"/>
        <v>106.4375</v>
      </c>
      <c r="Q522" t="str">
        <f t="shared" si="57"/>
        <v>theater</v>
      </c>
      <c r="R522" t="str">
        <f t="shared" si="58"/>
        <v>plays</v>
      </c>
      <c r="S522" s="7">
        <f t="shared" si="59"/>
        <v>43574.208333333328</v>
      </c>
      <c r="T522" s="7">
        <f t="shared" si="60"/>
        <v>43577.208333333328</v>
      </c>
      <c r="U522">
        <f t="shared" si="61"/>
        <v>2019</v>
      </c>
    </row>
    <row r="523" spans="1:21" hidden="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56"/>
        <v>146</v>
      </c>
      <c r="P523" s="4">
        <f t="shared" si="62"/>
        <v>29.975609756097562</v>
      </c>
      <c r="Q523" t="str">
        <f t="shared" si="57"/>
        <v>film &amp; video</v>
      </c>
      <c r="R523" t="str">
        <f t="shared" si="58"/>
        <v>drama</v>
      </c>
      <c r="S523" s="7">
        <f t="shared" si="59"/>
        <v>42605.208333333328</v>
      </c>
      <c r="T523" s="7">
        <f t="shared" si="60"/>
        <v>42611.208333333328</v>
      </c>
      <c r="U523">
        <f t="shared" si="61"/>
        <v>2016</v>
      </c>
    </row>
    <row r="524" spans="1:21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56"/>
        <v>32</v>
      </c>
      <c r="P524" s="4">
        <f t="shared" si="62"/>
        <v>85.806282722513089</v>
      </c>
      <c r="Q524" t="str">
        <f t="shared" si="57"/>
        <v>film &amp; video</v>
      </c>
      <c r="R524" t="str">
        <f t="shared" si="58"/>
        <v>shorts</v>
      </c>
      <c r="S524" s="7">
        <f t="shared" si="59"/>
        <v>41093.208333333336</v>
      </c>
      <c r="T524" s="7">
        <f t="shared" si="60"/>
        <v>41105.208333333336</v>
      </c>
      <c r="U524">
        <f t="shared" si="61"/>
        <v>2012</v>
      </c>
    </row>
    <row r="525" spans="1:21" hidden="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56"/>
        <v>700</v>
      </c>
      <c r="P525" s="4">
        <f t="shared" si="62"/>
        <v>70.82022471910112</v>
      </c>
      <c r="Q525" t="str">
        <f t="shared" si="57"/>
        <v>film &amp; video</v>
      </c>
      <c r="R525" t="str">
        <f t="shared" si="58"/>
        <v>shorts</v>
      </c>
      <c r="S525" s="7">
        <f t="shared" si="59"/>
        <v>40241.25</v>
      </c>
      <c r="T525" s="7">
        <f t="shared" si="60"/>
        <v>40246.25</v>
      </c>
      <c r="U525">
        <f t="shared" si="61"/>
        <v>2010</v>
      </c>
    </row>
    <row r="526" spans="1:21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56"/>
        <v>84</v>
      </c>
      <c r="P526" s="4">
        <f t="shared" si="62"/>
        <v>40.998484082870135</v>
      </c>
      <c r="Q526" t="str">
        <f t="shared" si="57"/>
        <v>theater</v>
      </c>
      <c r="R526" t="str">
        <f t="shared" si="58"/>
        <v>plays</v>
      </c>
      <c r="S526" s="7">
        <f t="shared" si="59"/>
        <v>40294.208333333336</v>
      </c>
      <c r="T526" s="7">
        <f t="shared" si="60"/>
        <v>40307.208333333336</v>
      </c>
      <c r="U526">
        <f t="shared" si="61"/>
        <v>2010</v>
      </c>
    </row>
    <row r="527" spans="1:21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56"/>
        <v>84</v>
      </c>
      <c r="P527" s="4">
        <f t="shared" si="62"/>
        <v>28.063492063492063</v>
      </c>
      <c r="Q527" t="str">
        <f t="shared" si="57"/>
        <v>technology</v>
      </c>
      <c r="R527" t="str">
        <f t="shared" si="58"/>
        <v>wearables</v>
      </c>
      <c r="S527" s="7">
        <f t="shared" si="59"/>
        <v>40505.25</v>
      </c>
      <c r="T527" s="7">
        <f t="shared" si="60"/>
        <v>40509.25</v>
      </c>
      <c r="U527">
        <f t="shared" si="61"/>
        <v>2010</v>
      </c>
    </row>
    <row r="528" spans="1:21" ht="31.5" hidden="1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56"/>
        <v>156</v>
      </c>
      <c r="P528" s="4">
        <f t="shared" si="62"/>
        <v>88.054421768707485</v>
      </c>
      <c r="Q528" t="str">
        <f t="shared" si="57"/>
        <v>theater</v>
      </c>
      <c r="R528" t="str">
        <f t="shared" si="58"/>
        <v>plays</v>
      </c>
      <c r="S528" s="7">
        <f t="shared" si="59"/>
        <v>42364.25</v>
      </c>
      <c r="T528" s="7">
        <f t="shared" si="60"/>
        <v>42401.25</v>
      </c>
      <c r="U528">
        <f t="shared" si="61"/>
        <v>2015</v>
      </c>
    </row>
    <row r="529" spans="1:21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56"/>
        <v>100</v>
      </c>
      <c r="P529" s="4">
        <f t="shared" si="62"/>
        <v>31</v>
      </c>
      <c r="Q529" t="str">
        <f t="shared" si="57"/>
        <v>film &amp; video</v>
      </c>
      <c r="R529" t="str">
        <f t="shared" si="58"/>
        <v>animation</v>
      </c>
      <c r="S529" s="7">
        <f t="shared" si="59"/>
        <v>42405.25</v>
      </c>
      <c r="T529" s="7">
        <f t="shared" si="60"/>
        <v>42441.25</v>
      </c>
      <c r="U529">
        <f t="shared" si="61"/>
        <v>2016</v>
      </c>
    </row>
    <row r="530" spans="1:21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56"/>
        <v>80</v>
      </c>
      <c r="P530" s="4">
        <f t="shared" si="62"/>
        <v>90.337500000000006</v>
      </c>
      <c r="Q530" t="str">
        <f t="shared" si="57"/>
        <v>music</v>
      </c>
      <c r="R530" t="str">
        <f t="shared" si="58"/>
        <v>indie rock</v>
      </c>
      <c r="S530" s="7">
        <f t="shared" si="59"/>
        <v>41601.25</v>
      </c>
      <c r="T530" s="7">
        <f t="shared" si="60"/>
        <v>41646.25</v>
      </c>
      <c r="U530">
        <f t="shared" si="61"/>
        <v>2013</v>
      </c>
    </row>
    <row r="531" spans="1:21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56"/>
        <v>11</v>
      </c>
      <c r="P531" s="4">
        <f t="shared" si="62"/>
        <v>63.777777777777779</v>
      </c>
      <c r="Q531" t="str">
        <f t="shared" si="57"/>
        <v>games</v>
      </c>
      <c r="R531" t="str">
        <f t="shared" si="58"/>
        <v>video games</v>
      </c>
      <c r="S531" s="7">
        <f t="shared" si="59"/>
        <v>41769.208333333336</v>
      </c>
      <c r="T531" s="7">
        <f t="shared" si="60"/>
        <v>41797.208333333336</v>
      </c>
      <c r="U531">
        <f t="shared" si="61"/>
        <v>2014</v>
      </c>
    </row>
    <row r="532" spans="1:21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56"/>
        <v>92</v>
      </c>
      <c r="P532" s="4">
        <f t="shared" si="62"/>
        <v>53.995515695067262</v>
      </c>
      <c r="Q532" t="str">
        <f t="shared" si="57"/>
        <v>publishing</v>
      </c>
      <c r="R532" t="str">
        <f t="shared" si="58"/>
        <v>fiction</v>
      </c>
      <c r="S532" s="7">
        <f t="shared" si="59"/>
        <v>40421.208333333336</v>
      </c>
      <c r="T532" s="7">
        <f t="shared" si="60"/>
        <v>40435.208333333336</v>
      </c>
      <c r="U532">
        <f t="shared" si="61"/>
        <v>2010</v>
      </c>
    </row>
    <row r="533" spans="1:21" ht="31.5" hidden="1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56"/>
        <v>96</v>
      </c>
      <c r="P533" s="4">
        <f t="shared" si="62"/>
        <v>48.993956043956047</v>
      </c>
      <c r="Q533" t="str">
        <f t="shared" si="57"/>
        <v>games</v>
      </c>
      <c r="R533" t="str">
        <f t="shared" si="58"/>
        <v>video games</v>
      </c>
      <c r="S533" s="7">
        <f t="shared" si="59"/>
        <v>41589.25</v>
      </c>
      <c r="T533" s="7">
        <f t="shared" si="60"/>
        <v>41645.25</v>
      </c>
      <c r="U533">
        <f t="shared" si="61"/>
        <v>2013</v>
      </c>
    </row>
    <row r="534" spans="1:21" hidden="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56"/>
        <v>503</v>
      </c>
      <c r="P534" s="4">
        <f t="shared" si="62"/>
        <v>63.857142857142854</v>
      </c>
      <c r="Q534" t="str">
        <f t="shared" si="57"/>
        <v>theater</v>
      </c>
      <c r="R534" t="str">
        <f t="shared" si="58"/>
        <v>plays</v>
      </c>
      <c r="S534" s="7">
        <f t="shared" si="59"/>
        <v>43125.25</v>
      </c>
      <c r="T534" s="7">
        <f t="shared" si="60"/>
        <v>43126.25</v>
      </c>
      <c r="U534">
        <f t="shared" si="61"/>
        <v>2018</v>
      </c>
    </row>
    <row r="535" spans="1:21" hidden="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56"/>
        <v>159</v>
      </c>
      <c r="P535" s="4">
        <f t="shared" si="62"/>
        <v>82.996393146979258</v>
      </c>
      <c r="Q535" t="str">
        <f t="shared" si="57"/>
        <v>music</v>
      </c>
      <c r="R535" t="str">
        <f t="shared" si="58"/>
        <v>indie rock</v>
      </c>
      <c r="S535" s="7">
        <f t="shared" si="59"/>
        <v>41479.208333333336</v>
      </c>
      <c r="T535" s="7">
        <f t="shared" si="60"/>
        <v>41515.208333333336</v>
      </c>
      <c r="U535">
        <f t="shared" si="61"/>
        <v>2013</v>
      </c>
    </row>
    <row r="536" spans="1:21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56"/>
        <v>15</v>
      </c>
      <c r="P536" s="4">
        <f t="shared" si="62"/>
        <v>55.08230452674897</v>
      </c>
      <c r="Q536" t="str">
        <f t="shared" si="57"/>
        <v>film &amp; video</v>
      </c>
      <c r="R536" t="str">
        <f t="shared" si="58"/>
        <v>drama</v>
      </c>
      <c r="S536" s="7">
        <f t="shared" si="59"/>
        <v>43329.208333333328</v>
      </c>
      <c r="T536" s="7">
        <f t="shared" si="60"/>
        <v>43330.208333333328</v>
      </c>
      <c r="U536">
        <f t="shared" si="61"/>
        <v>2018</v>
      </c>
    </row>
    <row r="537" spans="1:21" hidden="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56"/>
        <v>482</v>
      </c>
      <c r="P537" s="4">
        <f t="shared" si="62"/>
        <v>62.044554455445542</v>
      </c>
      <c r="Q537" t="str">
        <f t="shared" si="57"/>
        <v>theater</v>
      </c>
      <c r="R537" t="str">
        <f t="shared" si="58"/>
        <v>plays</v>
      </c>
      <c r="S537" s="7">
        <f t="shared" si="59"/>
        <v>43259.208333333328</v>
      </c>
      <c r="T537" s="7">
        <f t="shared" si="60"/>
        <v>43261.208333333328</v>
      </c>
      <c r="U537">
        <f t="shared" si="61"/>
        <v>2018</v>
      </c>
    </row>
    <row r="538" spans="1:21" hidden="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56"/>
        <v>150</v>
      </c>
      <c r="P538" s="4">
        <f t="shared" si="62"/>
        <v>104.97857142857143</v>
      </c>
      <c r="Q538" t="str">
        <f t="shared" si="57"/>
        <v>publishing</v>
      </c>
      <c r="R538" t="str">
        <f t="shared" si="58"/>
        <v>fiction</v>
      </c>
      <c r="S538" s="7">
        <f t="shared" si="59"/>
        <v>40414.208333333336</v>
      </c>
      <c r="T538" s="7">
        <f t="shared" si="60"/>
        <v>40440.208333333336</v>
      </c>
      <c r="U538">
        <f t="shared" si="61"/>
        <v>2010</v>
      </c>
    </row>
    <row r="539" spans="1:21" hidden="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56"/>
        <v>117</v>
      </c>
      <c r="P539" s="4">
        <f t="shared" si="62"/>
        <v>94.044676806083643</v>
      </c>
      <c r="Q539" t="str">
        <f t="shared" si="57"/>
        <v>film &amp; video</v>
      </c>
      <c r="R539" t="str">
        <f t="shared" si="58"/>
        <v>documentary</v>
      </c>
      <c r="S539" s="7">
        <f t="shared" si="59"/>
        <v>43342.208333333328</v>
      </c>
      <c r="T539" s="7">
        <f t="shared" si="60"/>
        <v>43365.208333333328</v>
      </c>
      <c r="U539">
        <f t="shared" si="61"/>
        <v>2018</v>
      </c>
    </row>
    <row r="540" spans="1:21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56"/>
        <v>38</v>
      </c>
      <c r="P540" s="4">
        <f t="shared" si="62"/>
        <v>44.007716049382715</v>
      </c>
      <c r="Q540" t="str">
        <f t="shared" si="57"/>
        <v>games</v>
      </c>
      <c r="R540" t="str">
        <f t="shared" si="58"/>
        <v>mobile games</v>
      </c>
      <c r="S540" s="7">
        <f t="shared" si="59"/>
        <v>41539.208333333336</v>
      </c>
      <c r="T540" s="7">
        <f t="shared" si="60"/>
        <v>41555.208333333336</v>
      </c>
      <c r="U540">
        <f t="shared" si="61"/>
        <v>2013</v>
      </c>
    </row>
    <row r="541" spans="1:21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56"/>
        <v>73</v>
      </c>
      <c r="P541" s="4">
        <f t="shared" si="62"/>
        <v>92.467532467532465</v>
      </c>
      <c r="Q541" t="str">
        <f t="shared" si="57"/>
        <v>food</v>
      </c>
      <c r="R541" t="str">
        <f t="shared" si="58"/>
        <v>food trucks</v>
      </c>
      <c r="S541" s="7">
        <f t="shared" si="59"/>
        <v>43647.208333333328</v>
      </c>
      <c r="T541" s="7">
        <f t="shared" si="60"/>
        <v>43653.208333333328</v>
      </c>
      <c r="U541">
        <f t="shared" si="61"/>
        <v>2019</v>
      </c>
    </row>
    <row r="542" spans="1:21" hidden="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56"/>
        <v>266</v>
      </c>
      <c r="P542" s="4">
        <f t="shared" si="62"/>
        <v>57.072874493927124</v>
      </c>
      <c r="Q542" t="str">
        <f t="shared" si="57"/>
        <v>photography</v>
      </c>
      <c r="R542" t="str">
        <f t="shared" si="58"/>
        <v>photography books</v>
      </c>
      <c r="S542" s="7">
        <f t="shared" si="59"/>
        <v>43225.208333333328</v>
      </c>
      <c r="T542" s="7">
        <f t="shared" si="60"/>
        <v>43247.208333333328</v>
      </c>
      <c r="U542">
        <f t="shared" si="61"/>
        <v>2018</v>
      </c>
    </row>
    <row r="543" spans="1:21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56"/>
        <v>24</v>
      </c>
      <c r="P543" s="4">
        <f t="shared" si="62"/>
        <v>109.07848101265823</v>
      </c>
      <c r="Q543" t="str">
        <f t="shared" si="57"/>
        <v>games</v>
      </c>
      <c r="R543" t="str">
        <f t="shared" si="58"/>
        <v>mobile games</v>
      </c>
      <c r="S543" s="7">
        <f t="shared" si="59"/>
        <v>42165.208333333328</v>
      </c>
      <c r="T543" s="7">
        <f t="shared" si="60"/>
        <v>42191.208333333328</v>
      </c>
      <c r="U543">
        <f t="shared" si="61"/>
        <v>2015</v>
      </c>
    </row>
    <row r="544" spans="1:21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56"/>
        <v>3</v>
      </c>
      <c r="P544" s="4">
        <f t="shared" si="62"/>
        <v>39.387755102040813</v>
      </c>
      <c r="Q544" t="str">
        <f t="shared" si="57"/>
        <v>music</v>
      </c>
      <c r="R544" t="str">
        <f t="shared" si="58"/>
        <v>indie rock</v>
      </c>
      <c r="S544" s="7">
        <f t="shared" si="59"/>
        <v>42391.25</v>
      </c>
      <c r="T544" s="7">
        <f t="shared" si="60"/>
        <v>42421.25</v>
      </c>
      <c r="U544">
        <f t="shared" si="61"/>
        <v>2016</v>
      </c>
    </row>
    <row r="545" spans="1:21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56"/>
        <v>16</v>
      </c>
      <c r="P545" s="4">
        <f t="shared" si="62"/>
        <v>77.022222222222226</v>
      </c>
      <c r="Q545" t="str">
        <f t="shared" si="57"/>
        <v>games</v>
      </c>
      <c r="R545" t="str">
        <f t="shared" si="58"/>
        <v>video games</v>
      </c>
      <c r="S545" s="7">
        <f t="shared" si="59"/>
        <v>41528.208333333336</v>
      </c>
      <c r="T545" s="7">
        <f t="shared" si="60"/>
        <v>41543.208333333336</v>
      </c>
      <c r="U545">
        <f t="shared" si="61"/>
        <v>2013</v>
      </c>
    </row>
    <row r="546" spans="1:21" ht="31.5" hidden="1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56"/>
        <v>277</v>
      </c>
      <c r="P546" s="4">
        <f t="shared" si="62"/>
        <v>92.166666666666671</v>
      </c>
      <c r="Q546" t="str">
        <f t="shared" si="57"/>
        <v>music</v>
      </c>
      <c r="R546" t="str">
        <f t="shared" si="58"/>
        <v>rock</v>
      </c>
      <c r="S546" s="7">
        <f t="shared" si="59"/>
        <v>42377.25</v>
      </c>
      <c r="T546" s="7">
        <f t="shared" si="60"/>
        <v>42390.25</v>
      </c>
      <c r="U546">
        <f t="shared" si="61"/>
        <v>2016</v>
      </c>
    </row>
    <row r="547" spans="1:21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56"/>
        <v>89</v>
      </c>
      <c r="P547" s="4">
        <f t="shared" si="62"/>
        <v>61.007063197026021</v>
      </c>
      <c r="Q547" t="str">
        <f t="shared" si="57"/>
        <v>theater</v>
      </c>
      <c r="R547" t="str">
        <f t="shared" si="58"/>
        <v>plays</v>
      </c>
      <c r="S547" s="7">
        <f t="shared" si="59"/>
        <v>43824.25</v>
      </c>
      <c r="T547" s="7">
        <f t="shared" si="60"/>
        <v>43844.25</v>
      </c>
      <c r="U547">
        <f t="shared" si="61"/>
        <v>2019</v>
      </c>
    </row>
    <row r="548" spans="1:21" hidden="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56"/>
        <v>164</v>
      </c>
      <c r="P548" s="4">
        <f t="shared" si="62"/>
        <v>78.068181818181813</v>
      </c>
      <c r="Q548" t="str">
        <f t="shared" si="57"/>
        <v>theater</v>
      </c>
      <c r="R548" t="str">
        <f t="shared" si="58"/>
        <v>plays</v>
      </c>
      <c r="S548" s="7">
        <f t="shared" si="59"/>
        <v>43360.208333333328</v>
      </c>
      <c r="T548" s="7">
        <f t="shared" si="60"/>
        <v>43363.208333333328</v>
      </c>
      <c r="U548">
        <f t="shared" si="61"/>
        <v>2018</v>
      </c>
    </row>
    <row r="549" spans="1:21" hidden="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56"/>
        <v>969</v>
      </c>
      <c r="P549" s="4">
        <f t="shared" si="62"/>
        <v>80.75</v>
      </c>
      <c r="Q549" t="str">
        <f t="shared" si="57"/>
        <v>film &amp; video</v>
      </c>
      <c r="R549" t="str">
        <f t="shared" si="58"/>
        <v>drama</v>
      </c>
      <c r="S549" s="7">
        <f t="shared" si="59"/>
        <v>42029.25</v>
      </c>
      <c r="T549" s="7">
        <f t="shared" si="60"/>
        <v>42041.25</v>
      </c>
      <c r="U549">
        <f t="shared" si="61"/>
        <v>2015</v>
      </c>
    </row>
    <row r="550" spans="1:21" hidden="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56"/>
        <v>271</v>
      </c>
      <c r="P550" s="4">
        <f t="shared" si="62"/>
        <v>59.991289782244557</v>
      </c>
      <c r="Q550" t="str">
        <f t="shared" si="57"/>
        <v>theater</v>
      </c>
      <c r="R550" t="str">
        <f t="shared" si="58"/>
        <v>plays</v>
      </c>
      <c r="S550" s="7">
        <f t="shared" si="59"/>
        <v>42461.208333333328</v>
      </c>
      <c r="T550" s="7">
        <f t="shared" si="60"/>
        <v>42474.208333333328</v>
      </c>
      <c r="U550">
        <f t="shared" si="61"/>
        <v>2016</v>
      </c>
    </row>
    <row r="551" spans="1:21" ht="31.5" hidden="1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56"/>
        <v>284</v>
      </c>
      <c r="P551" s="4">
        <f t="shared" si="62"/>
        <v>110.03018372703411</v>
      </c>
      <c r="Q551" t="str">
        <f t="shared" si="57"/>
        <v>technology</v>
      </c>
      <c r="R551" t="str">
        <f t="shared" si="58"/>
        <v>wearables</v>
      </c>
      <c r="S551" s="7">
        <f t="shared" si="59"/>
        <v>41422.208333333336</v>
      </c>
      <c r="T551" s="7">
        <f t="shared" si="60"/>
        <v>41431.208333333336</v>
      </c>
      <c r="U551">
        <f t="shared" si="61"/>
        <v>2013</v>
      </c>
    </row>
    <row r="552" spans="1:21" ht="31.5" hidden="1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56"/>
        <v>4</v>
      </c>
      <c r="P552" s="4">
        <f t="shared" si="62"/>
        <v>4</v>
      </c>
      <c r="Q552" t="str">
        <f t="shared" si="57"/>
        <v>music</v>
      </c>
      <c r="R552" t="str">
        <f t="shared" si="58"/>
        <v>indie rock</v>
      </c>
      <c r="S552" s="7">
        <f t="shared" si="59"/>
        <v>40968.25</v>
      </c>
      <c r="T552" s="7">
        <f t="shared" si="60"/>
        <v>40989.208333333336</v>
      </c>
      <c r="U552">
        <f t="shared" si="61"/>
        <v>2012</v>
      </c>
    </row>
    <row r="553" spans="1:21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56"/>
        <v>59</v>
      </c>
      <c r="P553" s="4">
        <f t="shared" si="62"/>
        <v>37.99856063332134</v>
      </c>
      <c r="Q553" t="str">
        <f t="shared" si="57"/>
        <v>technology</v>
      </c>
      <c r="R553" t="str">
        <f t="shared" si="58"/>
        <v>web</v>
      </c>
      <c r="S553" s="7">
        <f t="shared" si="59"/>
        <v>41993.25</v>
      </c>
      <c r="T553" s="7">
        <f t="shared" si="60"/>
        <v>42033.25</v>
      </c>
      <c r="U553">
        <f t="shared" si="61"/>
        <v>2014</v>
      </c>
    </row>
    <row r="554" spans="1:21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56"/>
        <v>99</v>
      </c>
      <c r="P554" s="4">
        <f t="shared" si="62"/>
        <v>96.369565217391298</v>
      </c>
      <c r="Q554" t="str">
        <f t="shared" si="57"/>
        <v>theater</v>
      </c>
      <c r="R554" t="str">
        <f t="shared" si="58"/>
        <v>plays</v>
      </c>
      <c r="S554" s="7">
        <f t="shared" si="59"/>
        <v>42700.25</v>
      </c>
      <c r="T554" s="7">
        <f t="shared" si="60"/>
        <v>42702.25</v>
      </c>
      <c r="U554">
        <f t="shared" si="61"/>
        <v>2016</v>
      </c>
    </row>
    <row r="555" spans="1:21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56"/>
        <v>44</v>
      </c>
      <c r="P555" s="4">
        <f t="shared" si="62"/>
        <v>72.978599221789878</v>
      </c>
      <c r="Q555" t="str">
        <f t="shared" si="57"/>
        <v>music</v>
      </c>
      <c r="R555" t="str">
        <f t="shared" si="58"/>
        <v>rock</v>
      </c>
      <c r="S555" s="7">
        <f t="shared" si="59"/>
        <v>40545.25</v>
      </c>
      <c r="T555" s="7">
        <f t="shared" si="60"/>
        <v>40546.25</v>
      </c>
      <c r="U555">
        <f t="shared" si="61"/>
        <v>2011</v>
      </c>
    </row>
    <row r="556" spans="1:21" ht="31.5" hidden="1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56"/>
        <v>152</v>
      </c>
      <c r="P556" s="4">
        <f t="shared" si="62"/>
        <v>26.007220216606498</v>
      </c>
      <c r="Q556" t="str">
        <f t="shared" si="57"/>
        <v>music</v>
      </c>
      <c r="R556" t="str">
        <f t="shared" si="58"/>
        <v>indie rock</v>
      </c>
      <c r="S556" s="7">
        <f t="shared" si="59"/>
        <v>42723.25</v>
      </c>
      <c r="T556" s="7">
        <f t="shared" si="60"/>
        <v>42729.25</v>
      </c>
      <c r="U556">
        <f t="shared" si="61"/>
        <v>2016</v>
      </c>
    </row>
    <row r="557" spans="1:21" hidden="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56"/>
        <v>224</v>
      </c>
      <c r="P557" s="4">
        <f t="shared" si="62"/>
        <v>104.36296296296297</v>
      </c>
      <c r="Q557" t="str">
        <f t="shared" si="57"/>
        <v>music</v>
      </c>
      <c r="R557" t="str">
        <f t="shared" si="58"/>
        <v>rock</v>
      </c>
      <c r="S557" s="7">
        <f t="shared" si="59"/>
        <v>41731.208333333336</v>
      </c>
      <c r="T557" s="7">
        <f t="shared" si="60"/>
        <v>41762.208333333336</v>
      </c>
      <c r="U557">
        <f t="shared" si="61"/>
        <v>2014</v>
      </c>
    </row>
    <row r="558" spans="1:21" hidden="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56"/>
        <v>240</v>
      </c>
      <c r="P558" s="4">
        <f t="shared" si="62"/>
        <v>102.18852459016394</v>
      </c>
      <c r="Q558" t="str">
        <f t="shared" si="57"/>
        <v>publishing</v>
      </c>
      <c r="R558" t="str">
        <f t="shared" si="58"/>
        <v>translations</v>
      </c>
      <c r="S558" s="7">
        <f t="shared" si="59"/>
        <v>40792.208333333336</v>
      </c>
      <c r="T558" s="7">
        <f t="shared" si="60"/>
        <v>40799.208333333336</v>
      </c>
      <c r="U558">
        <f t="shared" si="61"/>
        <v>2011</v>
      </c>
    </row>
    <row r="559" spans="1:21" hidden="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56"/>
        <v>199</v>
      </c>
      <c r="P559" s="4">
        <f t="shared" si="62"/>
        <v>54.117647058823529</v>
      </c>
      <c r="Q559" t="str">
        <f t="shared" si="57"/>
        <v>film &amp; video</v>
      </c>
      <c r="R559" t="str">
        <f t="shared" si="58"/>
        <v>science fiction</v>
      </c>
      <c r="S559" s="7">
        <f t="shared" si="59"/>
        <v>42279.208333333328</v>
      </c>
      <c r="T559" s="7">
        <f t="shared" si="60"/>
        <v>42282.208333333328</v>
      </c>
      <c r="U559">
        <f t="shared" si="61"/>
        <v>2015</v>
      </c>
    </row>
    <row r="560" spans="1:21" hidden="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56"/>
        <v>137</v>
      </c>
      <c r="P560" s="4">
        <f t="shared" si="62"/>
        <v>63.222222222222221</v>
      </c>
      <c r="Q560" t="str">
        <f t="shared" si="57"/>
        <v>theater</v>
      </c>
      <c r="R560" t="str">
        <f t="shared" si="58"/>
        <v>plays</v>
      </c>
      <c r="S560" s="7">
        <f t="shared" si="59"/>
        <v>42424.25</v>
      </c>
      <c r="T560" s="7">
        <f t="shared" si="60"/>
        <v>42467.208333333328</v>
      </c>
      <c r="U560">
        <f t="shared" si="61"/>
        <v>2016</v>
      </c>
    </row>
    <row r="561" spans="1:21" hidden="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56"/>
        <v>101</v>
      </c>
      <c r="P561" s="4">
        <f t="shared" si="62"/>
        <v>104.03228962818004</v>
      </c>
      <c r="Q561" t="str">
        <f t="shared" si="57"/>
        <v>theater</v>
      </c>
      <c r="R561" t="str">
        <f t="shared" si="58"/>
        <v>plays</v>
      </c>
      <c r="S561" s="7">
        <f t="shared" si="59"/>
        <v>42584.208333333328</v>
      </c>
      <c r="T561" s="7">
        <f t="shared" si="60"/>
        <v>42591.208333333328</v>
      </c>
      <c r="U561">
        <f t="shared" si="61"/>
        <v>2016</v>
      </c>
    </row>
    <row r="562" spans="1:21" hidden="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56"/>
        <v>794</v>
      </c>
      <c r="P562" s="4">
        <f t="shared" si="62"/>
        <v>49.994334277620396</v>
      </c>
      <c r="Q562" t="str">
        <f t="shared" si="57"/>
        <v>film &amp; video</v>
      </c>
      <c r="R562" t="str">
        <f t="shared" si="58"/>
        <v>animation</v>
      </c>
      <c r="S562" s="7">
        <f t="shared" si="59"/>
        <v>40865.25</v>
      </c>
      <c r="T562" s="7">
        <f t="shared" si="60"/>
        <v>40905.25</v>
      </c>
      <c r="U562">
        <f t="shared" si="61"/>
        <v>2011</v>
      </c>
    </row>
    <row r="563" spans="1:21" hidden="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56"/>
        <v>370</v>
      </c>
      <c r="P563" s="4">
        <f t="shared" si="62"/>
        <v>56.015151515151516</v>
      </c>
      <c r="Q563" t="str">
        <f t="shared" si="57"/>
        <v>theater</v>
      </c>
      <c r="R563" t="str">
        <f t="shared" si="58"/>
        <v>plays</v>
      </c>
      <c r="S563" s="7">
        <f t="shared" si="59"/>
        <v>40833.208333333336</v>
      </c>
      <c r="T563" s="7">
        <f t="shared" si="60"/>
        <v>40835.208333333336</v>
      </c>
      <c r="U563">
        <f t="shared" si="61"/>
        <v>2011</v>
      </c>
    </row>
    <row r="564" spans="1:21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56"/>
        <v>13</v>
      </c>
      <c r="P564" s="4">
        <f t="shared" si="62"/>
        <v>48.807692307692307</v>
      </c>
      <c r="Q564" t="str">
        <f t="shared" si="57"/>
        <v>music</v>
      </c>
      <c r="R564" t="str">
        <f t="shared" si="58"/>
        <v>rock</v>
      </c>
      <c r="S564" s="7">
        <f t="shared" si="59"/>
        <v>43536.208333333328</v>
      </c>
      <c r="T564" s="7">
        <f t="shared" si="60"/>
        <v>43538.208333333328</v>
      </c>
      <c r="U564">
        <f t="shared" si="61"/>
        <v>2019</v>
      </c>
    </row>
    <row r="565" spans="1:21" hidden="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56"/>
        <v>138</v>
      </c>
      <c r="P565" s="4">
        <f t="shared" si="62"/>
        <v>60.082352941176474</v>
      </c>
      <c r="Q565" t="str">
        <f t="shared" si="57"/>
        <v>film &amp; video</v>
      </c>
      <c r="R565" t="str">
        <f t="shared" si="58"/>
        <v>documentary</v>
      </c>
      <c r="S565" s="7">
        <f t="shared" si="59"/>
        <v>43417.25</v>
      </c>
      <c r="T565" s="7">
        <f t="shared" si="60"/>
        <v>43437.25</v>
      </c>
      <c r="U565">
        <f t="shared" si="61"/>
        <v>2018</v>
      </c>
    </row>
    <row r="566" spans="1:21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56"/>
        <v>84</v>
      </c>
      <c r="P566" s="4">
        <f t="shared" si="62"/>
        <v>78.990502793296088</v>
      </c>
      <c r="Q566" t="str">
        <f t="shared" si="57"/>
        <v>theater</v>
      </c>
      <c r="R566" t="str">
        <f t="shared" si="58"/>
        <v>plays</v>
      </c>
      <c r="S566" s="7">
        <f t="shared" si="59"/>
        <v>42078.208333333328</v>
      </c>
      <c r="T566" s="7">
        <f t="shared" si="60"/>
        <v>42086.208333333328</v>
      </c>
      <c r="U566">
        <f t="shared" si="61"/>
        <v>2015</v>
      </c>
    </row>
    <row r="567" spans="1:21" hidden="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56"/>
        <v>205</v>
      </c>
      <c r="P567" s="4">
        <f t="shared" si="62"/>
        <v>53.99499443826474</v>
      </c>
      <c r="Q567" t="str">
        <f t="shared" si="57"/>
        <v>theater</v>
      </c>
      <c r="R567" t="str">
        <f t="shared" si="58"/>
        <v>plays</v>
      </c>
      <c r="S567" s="7">
        <f t="shared" si="59"/>
        <v>40862.25</v>
      </c>
      <c r="T567" s="7">
        <f t="shared" si="60"/>
        <v>40882.25</v>
      </c>
      <c r="U567">
        <f t="shared" si="61"/>
        <v>2011</v>
      </c>
    </row>
    <row r="568" spans="1:21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56"/>
        <v>44</v>
      </c>
      <c r="P568" s="4">
        <f t="shared" si="62"/>
        <v>111.45945945945945</v>
      </c>
      <c r="Q568" t="str">
        <f t="shared" si="57"/>
        <v>music</v>
      </c>
      <c r="R568" t="str">
        <f t="shared" si="58"/>
        <v>electric music</v>
      </c>
      <c r="S568" s="7">
        <f t="shared" si="59"/>
        <v>42424.25</v>
      </c>
      <c r="T568" s="7">
        <f t="shared" si="60"/>
        <v>42447.208333333328</v>
      </c>
      <c r="U568">
        <f t="shared" si="61"/>
        <v>2016</v>
      </c>
    </row>
    <row r="569" spans="1:21" ht="31.5" hidden="1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56"/>
        <v>219</v>
      </c>
      <c r="P569" s="4">
        <f t="shared" si="62"/>
        <v>60.922131147540981</v>
      </c>
      <c r="Q569" t="str">
        <f t="shared" si="57"/>
        <v>music</v>
      </c>
      <c r="R569" t="str">
        <f t="shared" si="58"/>
        <v>rock</v>
      </c>
      <c r="S569" s="7">
        <f t="shared" si="59"/>
        <v>41830.208333333336</v>
      </c>
      <c r="T569" s="7">
        <f t="shared" si="60"/>
        <v>41832.208333333336</v>
      </c>
      <c r="U569">
        <f t="shared" si="61"/>
        <v>2014</v>
      </c>
    </row>
    <row r="570" spans="1:21" hidden="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56"/>
        <v>186</v>
      </c>
      <c r="P570" s="4">
        <f t="shared" si="62"/>
        <v>26.0015444015444</v>
      </c>
      <c r="Q570" t="str">
        <f t="shared" si="57"/>
        <v>theater</v>
      </c>
      <c r="R570" t="str">
        <f t="shared" si="58"/>
        <v>plays</v>
      </c>
      <c r="S570" s="7">
        <f t="shared" si="59"/>
        <v>40374.208333333336</v>
      </c>
      <c r="T570" s="7">
        <f t="shared" si="60"/>
        <v>40419.208333333336</v>
      </c>
      <c r="U570">
        <f t="shared" si="61"/>
        <v>2010</v>
      </c>
    </row>
    <row r="571" spans="1:21" hidden="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56"/>
        <v>237</v>
      </c>
      <c r="P571" s="4">
        <f t="shared" si="62"/>
        <v>80.993208828522924</v>
      </c>
      <c r="Q571" t="str">
        <f t="shared" si="57"/>
        <v>film &amp; video</v>
      </c>
      <c r="R571" t="str">
        <f t="shared" si="58"/>
        <v>animation</v>
      </c>
      <c r="S571" s="7">
        <f t="shared" si="59"/>
        <v>40554.25</v>
      </c>
      <c r="T571" s="7">
        <f t="shared" si="60"/>
        <v>40566.25</v>
      </c>
      <c r="U571">
        <f t="shared" si="61"/>
        <v>2011</v>
      </c>
    </row>
    <row r="572" spans="1:21" hidden="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56"/>
        <v>306</v>
      </c>
      <c r="P572" s="4">
        <f t="shared" si="62"/>
        <v>34.995963302752294</v>
      </c>
      <c r="Q572" t="str">
        <f t="shared" si="57"/>
        <v>music</v>
      </c>
      <c r="R572" t="str">
        <f t="shared" si="58"/>
        <v>rock</v>
      </c>
      <c r="S572" s="7">
        <f t="shared" si="59"/>
        <v>41993.25</v>
      </c>
      <c r="T572" s="7">
        <f t="shared" si="60"/>
        <v>41999.25</v>
      </c>
      <c r="U572">
        <f t="shared" si="61"/>
        <v>2014</v>
      </c>
    </row>
    <row r="573" spans="1:21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56"/>
        <v>94</v>
      </c>
      <c r="P573" s="4">
        <f t="shared" si="62"/>
        <v>94.142857142857139</v>
      </c>
      <c r="Q573" t="str">
        <f t="shared" si="57"/>
        <v>film &amp; video</v>
      </c>
      <c r="R573" t="str">
        <f t="shared" si="58"/>
        <v>shorts</v>
      </c>
      <c r="S573" s="7">
        <f t="shared" si="59"/>
        <v>42174.208333333328</v>
      </c>
      <c r="T573" s="7">
        <f t="shared" si="60"/>
        <v>42221.208333333328</v>
      </c>
      <c r="U573">
        <f t="shared" si="61"/>
        <v>2015</v>
      </c>
    </row>
    <row r="574" spans="1:21" hidden="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56"/>
        <v>54</v>
      </c>
      <c r="P574" s="4">
        <f t="shared" si="62"/>
        <v>52.085106382978722</v>
      </c>
      <c r="Q574" t="str">
        <f t="shared" si="57"/>
        <v>music</v>
      </c>
      <c r="R574" t="str">
        <f t="shared" si="58"/>
        <v>rock</v>
      </c>
      <c r="S574" s="7">
        <f t="shared" si="59"/>
        <v>42275.208333333328</v>
      </c>
      <c r="T574" s="7">
        <f t="shared" si="60"/>
        <v>42291.208333333328</v>
      </c>
      <c r="U574">
        <f t="shared" si="61"/>
        <v>2015</v>
      </c>
    </row>
    <row r="575" spans="1:21" hidden="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56"/>
        <v>112</v>
      </c>
      <c r="P575" s="4">
        <f t="shared" si="62"/>
        <v>24.986666666666668</v>
      </c>
      <c r="Q575" t="str">
        <f t="shared" si="57"/>
        <v>journalism</v>
      </c>
      <c r="R575" t="str">
        <f t="shared" si="58"/>
        <v>audio</v>
      </c>
      <c r="S575" s="7">
        <f t="shared" si="59"/>
        <v>41761.208333333336</v>
      </c>
      <c r="T575" s="7">
        <f t="shared" si="60"/>
        <v>41763.208333333336</v>
      </c>
      <c r="U575">
        <f t="shared" si="61"/>
        <v>2014</v>
      </c>
    </row>
    <row r="576" spans="1:21" hidden="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56"/>
        <v>369</v>
      </c>
      <c r="P576" s="4">
        <f t="shared" si="62"/>
        <v>69.215277777777771</v>
      </c>
      <c r="Q576" t="str">
        <f t="shared" si="57"/>
        <v>food</v>
      </c>
      <c r="R576" t="str">
        <f t="shared" si="58"/>
        <v>food trucks</v>
      </c>
      <c r="S576" s="7">
        <f t="shared" si="59"/>
        <v>43806.25</v>
      </c>
      <c r="T576" s="7">
        <f t="shared" si="60"/>
        <v>43816.25</v>
      </c>
      <c r="U576">
        <f t="shared" si="61"/>
        <v>2019</v>
      </c>
    </row>
    <row r="577" spans="1:21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56"/>
        <v>63</v>
      </c>
      <c r="P577" s="4">
        <f t="shared" si="62"/>
        <v>93.944444444444443</v>
      </c>
      <c r="Q577" t="str">
        <f t="shared" si="57"/>
        <v>theater</v>
      </c>
      <c r="R577" t="str">
        <f t="shared" si="58"/>
        <v>plays</v>
      </c>
      <c r="S577" s="7">
        <f t="shared" si="59"/>
        <v>41779.208333333336</v>
      </c>
      <c r="T577" s="7">
        <f t="shared" si="60"/>
        <v>41782.208333333336</v>
      </c>
      <c r="U577">
        <f t="shared" si="61"/>
        <v>2014</v>
      </c>
    </row>
    <row r="578" spans="1:21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56"/>
        <v>65</v>
      </c>
      <c r="P578" s="4">
        <f t="shared" si="62"/>
        <v>98.40625</v>
      </c>
      <c r="Q578" t="str">
        <f t="shared" si="57"/>
        <v>theater</v>
      </c>
      <c r="R578" t="str">
        <f t="shared" si="58"/>
        <v>plays</v>
      </c>
      <c r="S578" s="7">
        <f t="shared" si="59"/>
        <v>43040.208333333328</v>
      </c>
      <c r="T578" s="7">
        <f t="shared" si="60"/>
        <v>43057.25</v>
      </c>
      <c r="U578">
        <f t="shared" si="61"/>
        <v>2017</v>
      </c>
    </row>
    <row r="579" spans="1:21" hidden="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63">ROUND(E579/D579*100,0)</f>
        <v>19</v>
      </c>
      <c r="P579" s="4">
        <f t="shared" si="62"/>
        <v>41.783783783783782</v>
      </c>
      <c r="Q579" t="str">
        <f t="shared" ref="Q579:Q642" si="64">LEFT(N579,SEARCH("/",N579)-1)</f>
        <v>music</v>
      </c>
      <c r="R579" t="str">
        <f t="shared" ref="R579:R642" si="65">RIGHT(N579,LEN(N579)-SEARCH("/",N579))</f>
        <v>jazz</v>
      </c>
      <c r="S579" s="7">
        <f t="shared" ref="S579:S642" si="66">(((J579/60)/60)/24)+DATE(1970,1,1)</f>
        <v>40613.25</v>
      </c>
      <c r="T579" s="7">
        <f t="shared" ref="T579:T642" si="67">(((K579/60)/60)/24)+DATE(1970,1,1)</f>
        <v>40639.208333333336</v>
      </c>
      <c r="U579">
        <f t="shared" ref="U579:U642" si="68">YEAR(S579)</f>
        <v>2011</v>
      </c>
    </row>
    <row r="580" spans="1:21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63"/>
        <v>17</v>
      </c>
      <c r="P580" s="4">
        <f t="shared" ref="P580:P643" si="69">E580/G580</f>
        <v>65.991836734693877</v>
      </c>
      <c r="Q580" t="str">
        <f t="shared" si="64"/>
        <v>film &amp; video</v>
      </c>
      <c r="R580" t="str">
        <f t="shared" si="65"/>
        <v>science fiction</v>
      </c>
      <c r="S580" s="7">
        <f t="shared" si="66"/>
        <v>40878.25</v>
      </c>
      <c r="T580" s="7">
        <f t="shared" si="67"/>
        <v>40881.25</v>
      </c>
      <c r="U580">
        <f t="shared" si="68"/>
        <v>2011</v>
      </c>
    </row>
    <row r="581" spans="1:21" hidden="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63"/>
        <v>101</v>
      </c>
      <c r="P581" s="4">
        <f t="shared" si="69"/>
        <v>72.05747126436782</v>
      </c>
      <c r="Q581" t="str">
        <f t="shared" si="64"/>
        <v>music</v>
      </c>
      <c r="R581" t="str">
        <f t="shared" si="65"/>
        <v>jazz</v>
      </c>
      <c r="S581" s="7">
        <f t="shared" si="66"/>
        <v>40762.208333333336</v>
      </c>
      <c r="T581" s="7">
        <f t="shared" si="67"/>
        <v>40774.208333333336</v>
      </c>
      <c r="U581">
        <f t="shared" si="68"/>
        <v>2011</v>
      </c>
    </row>
    <row r="582" spans="1:21" hidden="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63"/>
        <v>342</v>
      </c>
      <c r="P582" s="4">
        <f t="shared" si="69"/>
        <v>48.003209242618745</v>
      </c>
      <c r="Q582" t="str">
        <f t="shared" si="64"/>
        <v>theater</v>
      </c>
      <c r="R582" t="str">
        <f t="shared" si="65"/>
        <v>plays</v>
      </c>
      <c r="S582" s="7">
        <f t="shared" si="66"/>
        <v>41696.25</v>
      </c>
      <c r="T582" s="7">
        <f t="shared" si="67"/>
        <v>41704.25</v>
      </c>
      <c r="U582">
        <f t="shared" si="68"/>
        <v>2014</v>
      </c>
    </row>
    <row r="583" spans="1:21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63"/>
        <v>64</v>
      </c>
      <c r="P583" s="4">
        <f t="shared" si="69"/>
        <v>54.098591549295776</v>
      </c>
      <c r="Q583" t="str">
        <f t="shared" si="64"/>
        <v>technology</v>
      </c>
      <c r="R583" t="str">
        <f t="shared" si="65"/>
        <v>web</v>
      </c>
      <c r="S583" s="7">
        <f t="shared" si="66"/>
        <v>40662.208333333336</v>
      </c>
      <c r="T583" s="7">
        <f t="shared" si="67"/>
        <v>40677.208333333336</v>
      </c>
      <c r="U583">
        <f t="shared" si="68"/>
        <v>2011</v>
      </c>
    </row>
    <row r="584" spans="1:21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63"/>
        <v>52</v>
      </c>
      <c r="P584" s="4">
        <f t="shared" si="69"/>
        <v>107.88095238095238</v>
      </c>
      <c r="Q584" t="str">
        <f t="shared" si="64"/>
        <v>games</v>
      </c>
      <c r="R584" t="str">
        <f t="shared" si="65"/>
        <v>video games</v>
      </c>
      <c r="S584" s="7">
        <f t="shared" si="66"/>
        <v>42165.208333333328</v>
      </c>
      <c r="T584" s="7">
        <f t="shared" si="67"/>
        <v>42170.208333333328</v>
      </c>
      <c r="U584">
        <f t="shared" si="68"/>
        <v>2015</v>
      </c>
    </row>
    <row r="585" spans="1:21" ht="31.5" hidden="1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63"/>
        <v>322</v>
      </c>
      <c r="P585" s="4">
        <f t="shared" si="69"/>
        <v>67.034103410341032</v>
      </c>
      <c r="Q585" t="str">
        <f t="shared" si="64"/>
        <v>film &amp; video</v>
      </c>
      <c r="R585" t="str">
        <f t="shared" si="65"/>
        <v>documentary</v>
      </c>
      <c r="S585" s="7">
        <f t="shared" si="66"/>
        <v>40959.25</v>
      </c>
      <c r="T585" s="7">
        <f t="shared" si="67"/>
        <v>40976.25</v>
      </c>
      <c r="U585">
        <f t="shared" si="68"/>
        <v>2012</v>
      </c>
    </row>
    <row r="586" spans="1:21" hidden="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63"/>
        <v>120</v>
      </c>
      <c r="P586" s="4">
        <f t="shared" si="69"/>
        <v>64.01425914445133</v>
      </c>
      <c r="Q586" t="str">
        <f t="shared" si="64"/>
        <v>technology</v>
      </c>
      <c r="R586" t="str">
        <f t="shared" si="65"/>
        <v>web</v>
      </c>
      <c r="S586" s="7">
        <f t="shared" si="66"/>
        <v>41024.208333333336</v>
      </c>
      <c r="T586" s="7">
        <f t="shared" si="67"/>
        <v>41038.208333333336</v>
      </c>
      <c r="U586">
        <f t="shared" si="68"/>
        <v>2012</v>
      </c>
    </row>
    <row r="587" spans="1:21" hidden="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63"/>
        <v>147</v>
      </c>
      <c r="P587" s="4">
        <f t="shared" si="69"/>
        <v>96.066176470588232</v>
      </c>
      <c r="Q587" t="str">
        <f t="shared" si="64"/>
        <v>publishing</v>
      </c>
      <c r="R587" t="str">
        <f t="shared" si="65"/>
        <v>translations</v>
      </c>
      <c r="S587" s="7">
        <f t="shared" si="66"/>
        <v>40255.208333333336</v>
      </c>
      <c r="T587" s="7">
        <f t="shared" si="67"/>
        <v>40265.208333333336</v>
      </c>
      <c r="U587">
        <f t="shared" si="68"/>
        <v>2010</v>
      </c>
    </row>
    <row r="588" spans="1:21" hidden="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63"/>
        <v>951</v>
      </c>
      <c r="P588" s="4">
        <f t="shared" si="69"/>
        <v>51.184615384615384</v>
      </c>
      <c r="Q588" t="str">
        <f t="shared" si="64"/>
        <v>music</v>
      </c>
      <c r="R588" t="str">
        <f t="shared" si="65"/>
        <v>rock</v>
      </c>
      <c r="S588" s="7">
        <f t="shared" si="66"/>
        <v>40499.25</v>
      </c>
      <c r="T588" s="7">
        <f t="shared" si="67"/>
        <v>40518.25</v>
      </c>
      <c r="U588">
        <f t="shared" si="68"/>
        <v>2010</v>
      </c>
    </row>
    <row r="589" spans="1:21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63"/>
        <v>73</v>
      </c>
      <c r="P589" s="4">
        <f t="shared" si="69"/>
        <v>43.92307692307692</v>
      </c>
      <c r="Q589" t="str">
        <f t="shared" si="64"/>
        <v>food</v>
      </c>
      <c r="R589" t="str">
        <f t="shared" si="65"/>
        <v>food trucks</v>
      </c>
      <c r="S589" s="7">
        <f t="shared" si="66"/>
        <v>43484.25</v>
      </c>
      <c r="T589" s="7">
        <f t="shared" si="67"/>
        <v>43536.208333333328</v>
      </c>
      <c r="U589">
        <f t="shared" si="68"/>
        <v>2019</v>
      </c>
    </row>
    <row r="590" spans="1:21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63"/>
        <v>79</v>
      </c>
      <c r="P590" s="4">
        <f t="shared" si="69"/>
        <v>91.021198830409361</v>
      </c>
      <c r="Q590" t="str">
        <f t="shared" si="64"/>
        <v>theater</v>
      </c>
      <c r="R590" t="str">
        <f t="shared" si="65"/>
        <v>plays</v>
      </c>
      <c r="S590" s="7">
        <f t="shared" si="66"/>
        <v>40262.208333333336</v>
      </c>
      <c r="T590" s="7">
        <f t="shared" si="67"/>
        <v>40293.208333333336</v>
      </c>
      <c r="U590">
        <f t="shared" si="68"/>
        <v>2010</v>
      </c>
    </row>
    <row r="591" spans="1:21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63"/>
        <v>65</v>
      </c>
      <c r="P591" s="4">
        <f t="shared" si="69"/>
        <v>50.127450980392155</v>
      </c>
      <c r="Q591" t="str">
        <f t="shared" si="64"/>
        <v>film &amp; video</v>
      </c>
      <c r="R591" t="str">
        <f t="shared" si="65"/>
        <v>documentary</v>
      </c>
      <c r="S591" s="7">
        <f t="shared" si="66"/>
        <v>42190.208333333328</v>
      </c>
      <c r="T591" s="7">
        <f t="shared" si="67"/>
        <v>42197.208333333328</v>
      </c>
      <c r="U591">
        <f t="shared" si="68"/>
        <v>2015</v>
      </c>
    </row>
    <row r="592" spans="1:21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63"/>
        <v>82</v>
      </c>
      <c r="P592" s="4">
        <f t="shared" si="69"/>
        <v>67.720930232558146</v>
      </c>
      <c r="Q592" t="str">
        <f t="shared" si="64"/>
        <v>publishing</v>
      </c>
      <c r="R592" t="str">
        <f t="shared" si="65"/>
        <v>radio &amp; podcasts</v>
      </c>
      <c r="S592" s="7">
        <f t="shared" si="66"/>
        <v>41994.25</v>
      </c>
      <c r="T592" s="7">
        <f t="shared" si="67"/>
        <v>42005.25</v>
      </c>
      <c r="U592">
        <f t="shared" si="68"/>
        <v>2014</v>
      </c>
    </row>
    <row r="593" spans="1:21" hidden="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63"/>
        <v>1038</v>
      </c>
      <c r="P593" s="4">
        <f t="shared" si="69"/>
        <v>61.03921568627451</v>
      </c>
      <c r="Q593" t="str">
        <f t="shared" si="64"/>
        <v>games</v>
      </c>
      <c r="R593" t="str">
        <f t="shared" si="65"/>
        <v>video games</v>
      </c>
      <c r="S593" s="7">
        <f t="shared" si="66"/>
        <v>40373.208333333336</v>
      </c>
      <c r="T593" s="7">
        <f t="shared" si="67"/>
        <v>40383.208333333336</v>
      </c>
      <c r="U593">
        <f t="shared" si="68"/>
        <v>2010</v>
      </c>
    </row>
    <row r="594" spans="1:21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63"/>
        <v>13</v>
      </c>
      <c r="P594" s="4">
        <f t="shared" si="69"/>
        <v>80.011857707509876</v>
      </c>
      <c r="Q594" t="str">
        <f t="shared" si="64"/>
        <v>theater</v>
      </c>
      <c r="R594" t="str">
        <f t="shared" si="65"/>
        <v>plays</v>
      </c>
      <c r="S594" s="7">
        <f t="shared" si="66"/>
        <v>41789.208333333336</v>
      </c>
      <c r="T594" s="7">
        <f t="shared" si="67"/>
        <v>41798.208333333336</v>
      </c>
      <c r="U594">
        <f t="shared" si="68"/>
        <v>2014</v>
      </c>
    </row>
    <row r="595" spans="1:21" hidden="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63"/>
        <v>155</v>
      </c>
      <c r="P595" s="4">
        <f t="shared" si="69"/>
        <v>47.001497753369947</v>
      </c>
      <c r="Q595" t="str">
        <f t="shared" si="64"/>
        <v>film &amp; video</v>
      </c>
      <c r="R595" t="str">
        <f t="shared" si="65"/>
        <v>animation</v>
      </c>
      <c r="S595" s="7">
        <f t="shared" si="66"/>
        <v>41724.208333333336</v>
      </c>
      <c r="T595" s="7">
        <f t="shared" si="67"/>
        <v>41737.208333333336</v>
      </c>
      <c r="U595">
        <f t="shared" si="68"/>
        <v>2014</v>
      </c>
    </row>
    <row r="596" spans="1:21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63"/>
        <v>7</v>
      </c>
      <c r="P596" s="4">
        <f t="shared" si="69"/>
        <v>71.127388535031841</v>
      </c>
      <c r="Q596" t="str">
        <f t="shared" si="64"/>
        <v>theater</v>
      </c>
      <c r="R596" t="str">
        <f t="shared" si="65"/>
        <v>plays</v>
      </c>
      <c r="S596" s="7">
        <f t="shared" si="66"/>
        <v>42548.208333333328</v>
      </c>
      <c r="T596" s="7">
        <f t="shared" si="67"/>
        <v>42551.208333333328</v>
      </c>
      <c r="U596">
        <f t="shared" si="68"/>
        <v>2016</v>
      </c>
    </row>
    <row r="597" spans="1:21" ht="31.5" hidden="1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63"/>
        <v>209</v>
      </c>
      <c r="P597" s="4">
        <f t="shared" si="69"/>
        <v>89.99079189686924</v>
      </c>
      <c r="Q597" t="str">
        <f t="shared" si="64"/>
        <v>theater</v>
      </c>
      <c r="R597" t="str">
        <f t="shared" si="65"/>
        <v>plays</v>
      </c>
      <c r="S597" s="7">
        <f t="shared" si="66"/>
        <v>40253.208333333336</v>
      </c>
      <c r="T597" s="7">
        <f t="shared" si="67"/>
        <v>40274.208333333336</v>
      </c>
      <c r="U597">
        <f t="shared" si="68"/>
        <v>2010</v>
      </c>
    </row>
    <row r="598" spans="1:21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63"/>
        <v>100</v>
      </c>
      <c r="P598" s="4">
        <f t="shared" si="69"/>
        <v>43.032786885245905</v>
      </c>
      <c r="Q598" t="str">
        <f t="shared" si="64"/>
        <v>film &amp; video</v>
      </c>
      <c r="R598" t="str">
        <f t="shared" si="65"/>
        <v>drama</v>
      </c>
      <c r="S598" s="7">
        <f t="shared" si="66"/>
        <v>42434.25</v>
      </c>
      <c r="T598" s="7">
        <f t="shared" si="67"/>
        <v>42441.25</v>
      </c>
      <c r="U598">
        <f t="shared" si="68"/>
        <v>2016</v>
      </c>
    </row>
    <row r="599" spans="1:21" hidden="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63"/>
        <v>202</v>
      </c>
      <c r="P599" s="4">
        <f t="shared" si="69"/>
        <v>67.997714808043881</v>
      </c>
      <c r="Q599" t="str">
        <f t="shared" si="64"/>
        <v>theater</v>
      </c>
      <c r="R599" t="str">
        <f t="shared" si="65"/>
        <v>plays</v>
      </c>
      <c r="S599" s="7">
        <f t="shared" si="66"/>
        <v>43786.25</v>
      </c>
      <c r="T599" s="7">
        <f t="shared" si="67"/>
        <v>43804.25</v>
      </c>
      <c r="U599">
        <f t="shared" si="68"/>
        <v>2019</v>
      </c>
    </row>
    <row r="600" spans="1:21" hidden="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63"/>
        <v>162</v>
      </c>
      <c r="P600" s="4">
        <f t="shared" si="69"/>
        <v>73.004566210045667</v>
      </c>
      <c r="Q600" t="str">
        <f t="shared" si="64"/>
        <v>music</v>
      </c>
      <c r="R600" t="str">
        <f t="shared" si="65"/>
        <v>rock</v>
      </c>
      <c r="S600" s="7">
        <f t="shared" si="66"/>
        <v>40344.208333333336</v>
      </c>
      <c r="T600" s="7">
        <f t="shared" si="67"/>
        <v>40373.208333333336</v>
      </c>
      <c r="U600">
        <f t="shared" si="68"/>
        <v>2010</v>
      </c>
    </row>
    <row r="601" spans="1:21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63"/>
        <v>4</v>
      </c>
      <c r="P601" s="4">
        <f t="shared" si="69"/>
        <v>62.341463414634148</v>
      </c>
      <c r="Q601" t="str">
        <f t="shared" si="64"/>
        <v>film &amp; video</v>
      </c>
      <c r="R601" t="str">
        <f t="shared" si="65"/>
        <v>documentary</v>
      </c>
      <c r="S601" s="7">
        <f t="shared" si="66"/>
        <v>42047.25</v>
      </c>
      <c r="T601" s="7">
        <f t="shared" si="67"/>
        <v>42055.25</v>
      </c>
      <c r="U601">
        <f t="shared" si="68"/>
        <v>2015</v>
      </c>
    </row>
    <row r="602" spans="1:21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63"/>
        <v>5</v>
      </c>
      <c r="P602" s="4">
        <f t="shared" si="69"/>
        <v>5</v>
      </c>
      <c r="Q602" t="str">
        <f t="shared" si="64"/>
        <v>food</v>
      </c>
      <c r="R602" t="str">
        <f t="shared" si="65"/>
        <v>food trucks</v>
      </c>
      <c r="S602" s="7">
        <f t="shared" si="66"/>
        <v>41485.208333333336</v>
      </c>
      <c r="T602" s="7">
        <f t="shared" si="67"/>
        <v>41497.208333333336</v>
      </c>
      <c r="U602">
        <f t="shared" si="68"/>
        <v>2013</v>
      </c>
    </row>
    <row r="603" spans="1:21" hidden="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63"/>
        <v>207</v>
      </c>
      <c r="P603" s="4">
        <f t="shared" si="69"/>
        <v>67.103092783505161</v>
      </c>
      <c r="Q603" t="str">
        <f t="shared" si="64"/>
        <v>technology</v>
      </c>
      <c r="R603" t="str">
        <f t="shared" si="65"/>
        <v>wearables</v>
      </c>
      <c r="S603" s="7">
        <f t="shared" si="66"/>
        <v>41789.208333333336</v>
      </c>
      <c r="T603" s="7">
        <f t="shared" si="67"/>
        <v>41806.208333333336</v>
      </c>
      <c r="U603">
        <f t="shared" si="68"/>
        <v>2014</v>
      </c>
    </row>
    <row r="604" spans="1:21" ht="31.5" hidden="1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63"/>
        <v>128</v>
      </c>
      <c r="P604" s="4">
        <f t="shared" si="69"/>
        <v>79.978947368421046</v>
      </c>
      <c r="Q604" t="str">
        <f t="shared" si="64"/>
        <v>theater</v>
      </c>
      <c r="R604" t="str">
        <f t="shared" si="65"/>
        <v>plays</v>
      </c>
      <c r="S604" s="7">
        <f t="shared" si="66"/>
        <v>42160.208333333328</v>
      </c>
      <c r="T604" s="7">
        <f t="shared" si="67"/>
        <v>42171.208333333328</v>
      </c>
      <c r="U604">
        <f t="shared" si="68"/>
        <v>2015</v>
      </c>
    </row>
    <row r="605" spans="1:21" hidden="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63"/>
        <v>120</v>
      </c>
      <c r="P605" s="4">
        <f t="shared" si="69"/>
        <v>62.176470588235297</v>
      </c>
      <c r="Q605" t="str">
        <f t="shared" si="64"/>
        <v>theater</v>
      </c>
      <c r="R605" t="str">
        <f t="shared" si="65"/>
        <v>plays</v>
      </c>
      <c r="S605" s="7">
        <f t="shared" si="66"/>
        <v>43573.208333333328</v>
      </c>
      <c r="T605" s="7">
        <f t="shared" si="67"/>
        <v>43600.208333333328</v>
      </c>
      <c r="U605">
        <f t="shared" si="68"/>
        <v>2019</v>
      </c>
    </row>
    <row r="606" spans="1:21" hidden="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63"/>
        <v>171</v>
      </c>
      <c r="P606" s="4">
        <f t="shared" si="69"/>
        <v>53.005950297514879</v>
      </c>
      <c r="Q606" t="str">
        <f t="shared" si="64"/>
        <v>theater</v>
      </c>
      <c r="R606" t="str">
        <f t="shared" si="65"/>
        <v>plays</v>
      </c>
      <c r="S606" s="7">
        <f t="shared" si="66"/>
        <v>40565.25</v>
      </c>
      <c r="T606" s="7">
        <f t="shared" si="67"/>
        <v>40586.25</v>
      </c>
      <c r="U606">
        <f t="shared" si="68"/>
        <v>2011</v>
      </c>
    </row>
    <row r="607" spans="1:21" hidden="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63"/>
        <v>187</v>
      </c>
      <c r="P607" s="4">
        <f t="shared" si="69"/>
        <v>57.738317757009348</v>
      </c>
      <c r="Q607" t="str">
        <f t="shared" si="64"/>
        <v>publishing</v>
      </c>
      <c r="R607" t="str">
        <f t="shared" si="65"/>
        <v>nonfiction</v>
      </c>
      <c r="S607" s="7">
        <f t="shared" si="66"/>
        <v>42280.208333333328</v>
      </c>
      <c r="T607" s="7">
        <f t="shared" si="67"/>
        <v>42321.25</v>
      </c>
      <c r="U607">
        <f t="shared" si="68"/>
        <v>2015</v>
      </c>
    </row>
    <row r="608" spans="1:21" hidden="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63"/>
        <v>188</v>
      </c>
      <c r="P608" s="4">
        <f t="shared" si="69"/>
        <v>40.03125</v>
      </c>
      <c r="Q608" t="str">
        <f t="shared" si="64"/>
        <v>music</v>
      </c>
      <c r="R608" t="str">
        <f t="shared" si="65"/>
        <v>rock</v>
      </c>
      <c r="S608" s="7">
        <f t="shared" si="66"/>
        <v>42436.25</v>
      </c>
      <c r="T608" s="7">
        <f t="shared" si="67"/>
        <v>42447.208333333328</v>
      </c>
      <c r="U608">
        <f t="shared" si="68"/>
        <v>2016</v>
      </c>
    </row>
    <row r="609" spans="1:21" hidden="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63"/>
        <v>131</v>
      </c>
      <c r="P609" s="4">
        <f t="shared" si="69"/>
        <v>81.016591928251117</v>
      </c>
      <c r="Q609" t="str">
        <f t="shared" si="64"/>
        <v>food</v>
      </c>
      <c r="R609" t="str">
        <f t="shared" si="65"/>
        <v>food trucks</v>
      </c>
      <c r="S609" s="7">
        <f t="shared" si="66"/>
        <v>41721.208333333336</v>
      </c>
      <c r="T609" s="7">
        <f t="shared" si="67"/>
        <v>41723.208333333336</v>
      </c>
      <c r="U609">
        <f t="shared" si="68"/>
        <v>2014</v>
      </c>
    </row>
    <row r="610" spans="1:21" hidden="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63"/>
        <v>284</v>
      </c>
      <c r="P610" s="4">
        <f t="shared" si="69"/>
        <v>35.047468354430379</v>
      </c>
      <c r="Q610" t="str">
        <f t="shared" si="64"/>
        <v>music</v>
      </c>
      <c r="R610" t="str">
        <f t="shared" si="65"/>
        <v>jazz</v>
      </c>
      <c r="S610" s="7">
        <f t="shared" si="66"/>
        <v>43530.25</v>
      </c>
      <c r="T610" s="7">
        <f t="shared" si="67"/>
        <v>43534.25</v>
      </c>
      <c r="U610">
        <f t="shared" si="68"/>
        <v>2019</v>
      </c>
    </row>
    <row r="611" spans="1:21" hidden="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63"/>
        <v>120</v>
      </c>
      <c r="P611" s="4">
        <f t="shared" si="69"/>
        <v>102.92307692307692</v>
      </c>
      <c r="Q611" t="str">
        <f t="shared" si="64"/>
        <v>film &amp; video</v>
      </c>
      <c r="R611" t="str">
        <f t="shared" si="65"/>
        <v>science fiction</v>
      </c>
      <c r="S611" s="7">
        <f t="shared" si="66"/>
        <v>43481.25</v>
      </c>
      <c r="T611" s="7">
        <f t="shared" si="67"/>
        <v>43498.25</v>
      </c>
      <c r="U611">
        <f t="shared" si="68"/>
        <v>2019</v>
      </c>
    </row>
    <row r="612" spans="1:21" ht="31.5" hidden="1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63"/>
        <v>419</v>
      </c>
      <c r="P612" s="4">
        <f t="shared" si="69"/>
        <v>27.998126756166094</v>
      </c>
      <c r="Q612" t="str">
        <f t="shared" si="64"/>
        <v>theater</v>
      </c>
      <c r="R612" t="str">
        <f t="shared" si="65"/>
        <v>plays</v>
      </c>
      <c r="S612" s="7">
        <f t="shared" si="66"/>
        <v>41259.25</v>
      </c>
      <c r="T612" s="7">
        <f t="shared" si="67"/>
        <v>41273.25</v>
      </c>
      <c r="U612">
        <f t="shared" si="68"/>
        <v>2012</v>
      </c>
    </row>
    <row r="613" spans="1:21" hidden="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63"/>
        <v>14</v>
      </c>
      <c r="P613" s="4">
        <f t="shared" si="69"/>
        <v>75.733333333333334</v>
      </c>
      <c r="Q613" t="str">
        <f t="shared" si="64"/>
        <v>theater</v>
      </c>
      <c r="R613" t="str">
        <f t="shared" si="65"/>
        <v>plays</v>
      </c>
      <c r="S613" s="7">
        <f t="shared" si="66"/>
        <v>41480.208333333336</v>
      </c>
      <c r="T613" s="7">
        <f t="shared" si="67"/>
        <v>41492.208333333336</v>
      </c>
      <c r="U613">
        <f t="shared" si="68"/>
        <v>2013</v>
      </c>
    </row>
    <row r="614" spans="1:21" hidden="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63"/>
        <v>139</v>
      </c>
      <c r="P614" s="4">
        <f t="shared" si="69"/>
        <v>45.026041666666664</v>
      </c>
      <c r="Q614" t="str">
        <f t="shared" si="64"/>
        <v>music</v>
      </c>
      <c r="R614" t="str">
        <f t="shared" si="65"/>
        <v>electric music</v>
      </c>
      <c r="S614" s="7">
        <f t="shared" si="66"/>
        <v>40474.208333333336</v>
      </c>
      <c r="T614" s="7">
        <f t="shared" si="67"/>
        <v>40497.25</v>
      </c>
      <c r="U614">
        <f t="shared" si="68"/>
        <v>2010</v>
      </c>
    </row>
    <row r="615" spans="1:21" hidden="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63"/>
        <v>174</v>
      </c>
      <c r="P615" s="4">
        <f t="shared" si="69"/>
        <v>73.615384615384613</v>
      </c>
      <c r="Q615" t="str">
        <f t="shared" si="64"/>
        <v>theater</v>
      </c>
      <c r="R615" t="str">
        <f t="shared" si="65"/>
        <v>plays</v>
      </c>
      <c r="S615" s="7">
        <f t="shared" si="66"/>
        <v>42973.208333333328</v>
      </c>
      <c r="T615" s="7">
        <f t="shared" si="67"/>
        <v>42982.208333333328</v>
      </c>
      <c r="U615">
        <f t="shared" si="68"/>
        <v>2017</v>
      </c>
    </row>
    <row r="616" spans="1:21" ht="31.5" hidden="1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63"/>
        <v>155</v>
      </c>
      <c r="P616" s="4">
        <f t="shared" si="69"/>
        <v>56.991701244813278</v>
      </c>
      <c r="Q616" t="str">
        <f t="shared" si="64"/>
        <v>theater</v>
      </c>
      <c r="R616" t="str">
        <f t="shared" si="65"/>
        <v>plays</v>
      </c>
      <c r="S616" s="7">
        <f t="shared" si="66"/>
        <v>42746.25</v>
      </c>
      <c r="T616" s="7">
        <f t="shared" si="67"/>
        <v>42764.25</v>
      </c>
      <c r="U616">
        <f t="shared" si="68"/>
        <v>2017</v>
      </c>
    </row>
    <row r="617" spans="1:21" hidden="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63"/>
        <v>170</v>
      </c>
      <c r="P617" s="4">
        <f t="shared" si="69"/>
        <v>85.223529411764702</v>
      </c>
      <c r="Q617" t="str">
        <f t="shared" si="64"/>
        <v>theater</v>
      </c>
      <c r="R617" t="str">
        <f t="shared" si="65"/>
        <v>plays</v>
      </c>
      <c r="S617" s="7">
        <f t="shared" si="66"/>
        <v>42489.208333333328</v>
      </c>
      <c r="T617" s="7">
        <f t="shared" si="67"/>
        <v>42499.208333333328</v>
      </c>
      <c r="U617">
        <f t="shared" si="68"/>
        <v>2016</v>
      </c>
    </row>
    <row r="618" spans="1:21" hidden="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63"/>
        <v>190</v>
      </c>
      <c r="P618" s="4">
        <f t="shared" si="69"/>
        <v>50.962184873949582</v>
      </c>
      <c r="Q618" t="str">
        <f t="shared" si="64"/>
        <v>music</v>
      </c>
      <c r="R618" t="str">
        <f t="shared" si="65"/>
        <v>indie rock</v>
      </c>
      <c r="S618" s="7">
        <f t="shared" si="66"/>
        <v>41537.208333333336</v>
      </c>
      <c r="T618" s="7">
        <f t="shared" si="67"/>
        <v>41538.208333333336</v>
      </c>
      <c r="U618">
        <f t="shared" si="68"/>
        <v>2013</v>
      </c>
    </row>
    <row r="619" spans="1:21" hidden="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63"/>
        <v>250</v>
      </c>
      <c r="P619" s="4">
        <f t="shared" si="69"/>
        <v>63.563636363636363</v>
      </c>
      <c r="Q619" t="str">
        <f t="shared" si="64"/>
        <v>theater</v>
      </c>
      <c r="R619" t="str">
        <f t="shared" si="65"/>
        <v>plays</v>
      </c>
      <c r="S619" s="7">
        <f t="shared" si="66"/>
        <v>41794.208333333336</v>
      </c>
      <c r="T619" s="7">
        <f t="shared" si="67"/>
        <v>41804.208333333336</v>
      </c>
      <c r="U619">
        <f t="shared" si="68"/>
        <v>2014</v>
      </c>
    </row>
    <row r="620" spans="1:21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63"/>
        <v>49</v>
      </c>
      <c r="P620" s="4">
        <f t="shared" si="69"/>
        <v>80.999165275459092</v>
      </c>
      <c r="Q620" t="str">
        <f t="shared" si="64"/>
        <v>publishing</v>
      </c>
      <c r="R620" t="str">
        <f t="shared" si="65"/>
        <v>nonfiction</v>
      </c>
      <c r="S620" s="7">
        <f t="shared" si="66"/>
        <v>41396.208333333336</v>
      </c>
      <c r="T620" s="7">
        <f t="shared" si="67"/>
        <v>41417.208333333336</v>
      </c>
      <c r="U620">
        <f t="shared" si="68"/>
        <v>2013</v>
      </c>
    </row>
    <row r="621" spans="1:21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63"/>
        <v>28</v>
      </c>
      <c r="P621" s="4">
        <f t="shared" si="69"/>
        <v>86.044753086419746</v>
      </c>
      <c r="Q621" t="str">
        <f t="shared" si="64"/>
        <v>theater</v>
      </c>
      <c r="R621" t="str">
        <f t="shared" si="65"/>
        <v>plays</v>
      </c>
      <c r="S621" s="7">
        <f t="shared" si="66"/>
        <v>40669.208333333336</v>
      </c>
      <c r="T621" s="7">
        <f t="shared" si="67"/>
        <v>40670.208333333336</v>
      </c>
      <c r="U621">
        <f t="shared" si="68"/>
        <v>2011</v>
      </c>
    </row>
    <row r="622" spans="1:21" hidden="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63"/>
        <v>268</v>
      </c>
      <c r="P622" s="4">
        <f t="shared" si="69"/>
        <v>90.0390625</v>
      </c>
      <c r="Q622" t="str">
        <f t="shared" si="64"/>
        <v>photography</v>
      </c>
      <c r="R622" t="str">
        <f t="shared" si="65"/>
        <v>photography books</v>
      </c>
      <c r="S622" s="7">
        <f t="shared" si="66"/>
        <v>42559.208333333328</v>
      </c>
      <c r="T622" s="7">
        <f t="shared" si="67"/>
        <v>42563.208333333328</v>
      </c>
      <c r="U622">
        <f t="shared" si="68"/>
        <v>2016</v>
      </c>
    </row>
    <row r="623" spans="1:21" hidden="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63"/>
        <v>620</v>
      </c>
      <c r="P623" s="4">
        <f t="shared" si="69"/>
        <v>74.006063432835816</v>
      </c>
      <c r="Q623" t="str">
        <f t="shared" si="64"/>
        <v>theater</v>
      </c>
      <c r="R623" t="str">
        <f t="shared" si="65"/>
        <v>plays</v>
      </c>
      <c r="S623" s="7">
        <f t="shared" si="66"/>
        <v>42626.208333333328</v>
      </c>
      <c r="T623" s="7">
        <f t="shared" si="67"/>
        <v>42631.208333333328</v>
      </c>
      <c r="U623">
        <f t="shared" si="68"/>
        <v>2016</v>
      </c>
    </row>
    <row r="624" spans="1:21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63"/>
        <v>3</v>
      </c>
      <c r="P624" s="4">
        <f t="shared" si="69"/>
        <v>92.4375</v>
      </c>
      <c r="Q624" t="str">
        <f t="shared" si="64"/>
        <v>music</v>
      </c>
      <c r="R624" t="str">
        <f t="shared" si="65"/>
        <v>indie rock</v>
      </c>
      <c r="S624" s="7">
        <f t="shared" si="66"/>
        <v>43205.208333333328</v>
      </c>
      <c r="T624" s="7">
        <f t="shared" si="67"/>
        <v>43231.208333333328</v>
      </c>
      <c r="U624">
        <f t="shared" si="68"/>
        <v>2018</v>
      </c>
    </row>
    <row r="625" spans="1:21" hidden="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63"/>
        <v>160</v>
      </c>
      <c r="P625" s="4">
        <f t="shared" si="69"/>
        <v>55.999257333828446</v>
      </c>
      <c r="Q625" t="str">
        <f t="shared" si="64"/>
        <v>theater</v>
      </c>
      <c r="R625" t="str">
        <f t="shared" si="65"/>
        <v>plays</v>
      </c>
      <c r="S625" s="7">
        <f t="shared" si="66"/>
        <v>42201.208333333328</v>
      </c>
      <c r="T625" s="7">
        <f t="shared" si="67"/>
        <v>42206.208333333328</v>
      </c>
      <c r="U625">
        <f t="shared" si="68"/>
        <v>2015</v>
      </c>
    </row>
    <row r="626" spans="1:21" hidden="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63"/>
        <v>279</v>
      </c>
      <c r="P626" s="4">
        <f t="shared" si="69"/>
        <v>32.983796296296298</v>
      </c>
      <c r="Q626" t="str">
        <f t="shared" si="64"/>
        <v>photography</v>
      </c>
      <c r="R626" t="str">
        <f t="shared" si="65"/>
        <v>photography books</v>
      </c>
      <c r="S626" s="7">
        <f t="shared" si="66"/>
        <v>42029.25</v>
      </c>
      <c r="T626" s="7">
        <f t="shared" si="67"/>
        <v>42035.25</v>
      </c>
      <c r="U626">
        <f t="shared" si="68"/>
        <v>2015</v>
      </c>
    </row>
    <row r="627" spans="1:21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63"/>
        <v>77</v>
      </c>
      <c r="P627" s="4">
        <f t="shared" si="69"/>
        <v>93.596774193548384</v>
      </c>
      <c r="Q627" t="str">
        <f t="shared" si="64"/>
        <v>theater</v>
      </c>
      <c r="R627" t="str">
        <f t="shared" si="65"/>
        <v>plays</v>
      </c>
      <c r="S627" s="7">
        <f t="shared" si="66"/>
        <v>43857.25</v>
      </c>
      <c r="T627" s="7">
        <f t="shared" si="67"/>
        <v>43871.25</v>
      </c>
      <c r="U627">
        <f t="shared" si="68"/>
        <v>2020</v>
      </c>
    </row>
    <row r="628" spans="1:21" ht="31.5" hidden="1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63"/>
        <v>206</v>
      </c>
      <c r="P628" s="4">
        <f t="shared" si="69"/>
        <v>69.867724867724874</v>
      </c>
      <c r="Q628" t="str">
        <f t="shared" si="64"/>
        <v>theater</v>
      </c>
      <c r="R628" t="str">
        <f t="shared" si="65"/>
        <v>plays</v>
      </c>
      <c r="S628" s="7">
        <f t="shared" si="66"/>
        <v>40449.208333333336</v>
      </c>
      <c r="T628" s="7">
        <f t="shared" si="67"/>
        <v>40458.208333333336</v>
      </c>
      <c r="U628">
        <f t="shared" si="68"/>
        <v>2010</v>
      </c>
    </row>
    <row r="629" spans="1:21" hidden="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63"/>
        <v>694</v>
      </c>
      <c r="P629" s="4">
        <f t="shared" si="69"/>
        <v>72.129870129870127</v>
      </c>
      <c r="Q629" t="str">
        <f t="shared" si="64"/>
        <v>food</v>
      </c>
      <c r="R629" t="str">
        <f t="shared" si="65"/>
        <v>food trucks</v>
      </c>
      <c r="S629" s="7">
        <f t="shared" si="66"/>
        <v>40345.208333333336</v>
      </c>
      <c r="T629" s="7">
        <f t="shared" si="67"/>
        <v>40369.208333333336</v>
      </c>
      <c r="U629">
        <f t="shared" si="68"/>
        <v>2010</v>
      </c>
    </row>
    <row r="630" spans="1:21" hidden="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63"/>
        <v>152</v>
      </c>
      <c r="P630" s="4">
        <f t="shared" si="69"/>
        <v>30.041666666666668</v>
      </c>
      <c r="Q630" t="str">
        <f t="shared" si="64"/>
        <v>music</v>
      </c>
      <c r="R630" t="str">
        <f t="shared" si="65"/>
        <v>indie rock</v>
      </c>
      <c r="S630" s="7">
        <f t="shared" si="66"/>
        <v>40455.208333333336</v>
      </c>
      <c r="T630" s="7">
        <f t="shared" si="67"/>
        <v>40458.208333333336</v>
      </c>
      <c r="U630">
        <f t="shared" si="68"/>
        <v>2010</v>
      </c>
    </row>
    <row r="631" spans="1:21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63"/>
        <v>65</v>
      </c>
      <c r="P631" s="4">
        <f t="shared" si="69"/>
        <v>73.968000000000004</v>
      </c>
      <c r="Q631" t="str">
        <f t="shared" si="64"/>
        <v>theater</v>
      </c>
      <c r="R631" t="str">
        <f t="shared" si="65"/>
        <v>plays</v>
      </c>
      <c r="S631" s="7">
        <f t="shared" si="66"/>
        <v>42557.208333333328</v>
      </c>
      <c r="T631" s="7">
        <f t="shared" si="67"/>
        <v>42559.208333333328</v>
      </c>
      <c r="U631">
        <f t="shared" si="68"/>
        <v>2016</v>
      </c>
    </row>
    <row r="632" spans="1:21" hidden="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63"/>
        <v>63</v>
      </c>
      <c r="P632" s="4">
        <f t="shared" si="69"/>
        <v>68.65517241379311</v>
      </c>
      <c r="Q632" t="str">
        <f t="shared" si="64"/>
        <v>theater</v>
      </c>
      <c r="R632" t="str">
        <f t="shared" si="65"/>
        <v>plays</v>
      </c>
      <c r="S632" s="7">
        <f t="shared" si="66"/>
        <v>43586.208333333328</v>
      </c>
      <c r="T632" s="7">
        <f t="shared" si="67"/>
        <v>43597.208333333328</v>
      </c>
      <c r="U632">
        <f t="shared" si="68"/>
        <v>2019</v>
      </c>
    </row>
    <row r="633" spans="1:21" hidden="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63"/>
        <v>310</v>
      </c>
      <c r="P633" s="4">
        <f t="shared" si="69"/>
        <v>59.992164544564154</v>
      </c>
      <c r="Q633" t="str">
        <f t="shared" si="64"/>
        <v>theater</v>
      </c>
      <c r="R633" t="str">
        <f t="shared" si="65"/>
        <v>plays</v>
      </c>
      <c r="S633" s="7">
        <f t="shared" si="66"/>
        <v>43550.208333333328</v>
      </c>
      <c r="T633" s="7">
        <f t="shared" si="67"/>
        <v>43554.208333333328</v>
      </c>
      <c r="U633">
        <f t="shared" si="68"/>
        <v>2019</v>
      </c>
    </row>
    <row r="634" spans="1:21" hidden="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63"/>
        <v>43</v>
      </c>
      <c r="P634" s="4">
        <f t="shared" si="69"/>
        <v>111.15827338129496</v>
      </c>
      <c r="Q634" t="str">
        <f t="shared" si="64"/>
        <v>theater</v>
      </c>
      <c r="R634" t="str">
        <f t="shared" si="65"/>
        <v>plays</v>
      </c>
      <c r="S634" s="7">
        <f t="shared" si="66"/>
        <v>41945.208333333336</v>
      </c>
      <c r="T634" s="7">
        <f t="shared" si="67"/>
        <v>41963.25</v>
      </c>
      <c r="U634">
        <f t="shared" si="68"/>
        <v>2014</v>
      </c>
    </row>
    <row r="635" spans="1:21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63"/>
        <v>83</v>
      </c>
      <c r="P635" s="4">
        <f t="shared" si="69"/>
        <v>53.038095238095238</v>
      </c>
      <c r="Q635" t="str">
        <f t="shared" si="64"/>
        <v>film &amp; video</v>
      </c>
      <c r="R635" t="str">
        <f t="shared" si="65"/>
        <v>animation</v>
      </c>
      <c r="S635" s="7">
        <f t="shared" si="66"/>
        <v>42315.25</v>
      </c>
      <c r="T635" s="7">
        <f t="shared" si="67"/>
        <v>42319.25</v>
      </c>
      <c r="U635">
        <f t="shared" si="68"/>
        <v>2015</v>
      </c>
    </row>
    <row r="636" spans="1:21" hidden="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63"/>
        <v>79</v>
      </c>
      <c r="P636" s="4">
        <f t="shared" si="69"/>
        <v>55.985524728588658</v>
      </c>
      <c r="Q636" t="str">
        <f t="shared" si="64"/>
        <v>film &amp; video</v>
      </c>
      <c r="R636" t="str">
        <f t="shared" si="65"/>
        <v>television</v>
      </c>
      <c r="S636" s="7">
        <f t="shared" si="66"/>
        <v>42819.208333333328</v>
      </c>
      <c r="T636" s="7">
        <f t="shared" si="67"/>
        <v>42833.208333333328</v>
      </c>
      <c r="U636">
        <f t="shared" si="68"/>
        <v>2017</v>
      </c>
    </row>
    <row r="637" spans="1:21" hidden="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63"/>
        <v>114</v>
      </c>
      <c r="P637" s="4">
        <f t="shared" si="69"/>
        <v>69.986760812003524</v>
      </c>
      <c r="Q637" t="str">
        <f t="shared" si="64"/>
        <v>film &amp; video</v>
      </c>
      <c r="R637" t="str">
        <f t="shared" si="65"/>
        <v>television</v>
      </c>
      <c r="S637" s="7">
        <f t="shared" si="66"/>
        <v>41314.25</v>
      </c>
      <c r="T637" s="7">
        <f t="shared" si="67"/>
        <v>41346.208333333336</v>
      </c>
      <c r="U637">
        <f t="shared" si="68"/>
        <v>2013</v>
      </c>
    </row>
    <row r="638" spans="1:21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63"/>
        <v>65</v>
      </c>
      <c r="P638" s="4">
        <f t="shared" si="69"/>
        <v>48.998079877112133</v>
      </c>
      <c r="Q638" t="str">
        <f t="shared" si="64"/>
        <v>film &amp; video</v>
      </c>
      <c r="R638" t="str">
        <f t="shared" si="65"/>
        <v>animation</v>
      </c>
      <c r="S638" s="7">
        <f t="shared" si="66"/>
        <v>40926.25</v>
      </c>
      <c r="T638" s="7">
        <f t="shared" si="67"/>
        <v>40971.25</v>
      </c>
      <c r="U638">
        <f t="shared" si="68"/>
        <v>2012</v>
      </c>
    </row>
    <row r="639" spans="1:21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63"/>
        <v>79</v>
      </c>
      <c r="P639" s="4">
        <f t="shared" si="69"/>
        <v>103.84615384615384</v>
      </c>
      <c r="Q639" t="str">
        <f t="shared" si="64"/>
        <v>theater</v>
      </c>
      <c r="R639" t="str">
        <f t="shared" si="65"/>
        <v>plays</v>
      </c>
      <c r="S639" s="7">
        <f t="shared" si="66"/>
        <v>42688.25</v>
      </c>
      <c r="T639" s="7">
        <f t="shared" si="67"/>
        <v>42696.25</v>
      </c>
      <c r="U639">
        <f t="shared" si="68"/>
        <v>2016</v>
      </c>
    </row>
    <row r="640" spans="1:21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63"/>
        <v>11</v>
      </c>
      <c r="P640" s="4">
        <f t="shared" si="69"/>
        <v>99.127659574468083</v>
      </c>
      <c r="Q640" t="str">
        <f t="shared" si="64"/>
        <v>theater</v>
      </c>
      <c r="R640" t="str">
        <f t="shared" si="65"/>
        <v>plays</v>
      </c>
      <c r="S640" s="7">
        <f t="shared" si="66"/>
        <v>40386.208333333336</v>
      </c>
      <c r="T640" s="7">
        <f t="shared" si="67"/>
        <v>40398.208333333336</v>
      </c>
      <c r="U640">
        <f t="shared" si="68"/>
        <v>2010</v>
      </c>
    </row>
    <row r="641" spans="1:21" hidden="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63"/>
        <v>56</v>
      </c>
      <c r="P641" s="4">
        <f t="shared" si="69"/>
        <v>107.37777777777778</v>
      </c>
      <c r="Q641" t="str">
        <f t="shared" si="64"/>
        <v>film &amp; video</v>
      </c>
      <c r="R641" t="str">
        <f t="shared" si="65"/>
        <v>drama</v>
      </c>
      <c r="S641" s="7">
        <f t="shared" si="66"/>
        <v>43309.208333333328</v>
      </c>
      <c r="T641" s="7">
        <f t="shared" si="67"/>
        <v>43309.208333333328</v>
      </c>
      <c r="U641">
        <f t="shared" si="68"/>
        <v>2018</v>
      </c>
    </row>
    <row r="642" spans="1:21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63"/>
        <v>17</v>
      </c>
      <c r="P642" s="4">
        <f t="shared" si="69"/>
        <v>76.922178988326849</v>
      </c>
      <c r="Q642" t="str">
        <f t="shared" si="64"/>
        <v>theater</v>
      </c>
      <c r="R642" t="str">
        <f t="shared" si="65"/>
        <v>plays</v>
      </c>
      <c r="S642" s="7">
        <f t="shared" si="66"/>
        <v>42387.25</v>
      </c>
      <c r="T642" s="7">
        <f t="shared" si="67"/>
        <v>42390.25</v>
      </c>
      <c r="U642">
        <f t="shared" si="68"/>
        <v>2016</v>
      </c>
    </row>
    <row r="643" spans="1:21" ht="31.5" hidden="1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70">ROUND(E643/D643*100,0)</f>
        <v>120</v>
      </c>
      <c r="P643" s="4">
        <f t="shared" si="69"/>
        <v>58.128865979381445</v>
      </c>
      <c r="Q643" t="str">
        <f t="shared" ref="Q643:Q706" si="71">LEFT(N643,SEARCH("/",N643)-1)</f>
        <v>theater</v>
      </c>
      <c r="R643" t="str">
        <f t="shared" ref="R643:R706" si="72">RIGHT(N643,LEN(N643)-SEARCH("/",N643))</f>
        <v>plays</v>
      </c>
      <c r="S643" s="7">
        <f t="shared" ref="S643:S706" si="73">(((J643/60)/60)/24)+DATE(1970,1,1)</f>
        <v>42786.25</v>
      </c>
      <c r="T643" s="7">
        <f t="shared" ref="T643:T706" si="74">(((K643/60)/60)/24)+DATE(1970,1,1)</f>
        <v>42814.208333333328</v>
      </c>
      <c r="U643">
        <f t="shared" ref="U643:U706" si="75">YEAR(S643)</f>
        <v>2017</v>
      </c>
    </row>
    <row r="644" spans="1:21" hidden="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70"/>
        <v>145</v>
      </c>
      <c r="P644" s="4">
        <f t="shared" ref="P644:P707" si="76">E644/G644</f>
        <v>103.73643410852713</v>
      </c>
      <c r="Q644" t="str">
        <f t="shared" si="71"/>
        <v>technology</v>
      </c>
      <c r="R644" t="str">
        <f t="shared" si="72"/>
        <v>wearables</v>
      </c>
      <c r="S644" s="7">
        <f t="shared" si="73"/>
        <v>43451.25</v>
      </c>
      <c r="T644" s="7">
        <f t="shared" si="74"/>
        <v>43460.25</v>
      </c>
      <c r="U644">
        <f t="shared" si="75"/>
        <v>2018</v>
      </c>
    </row>
    <row r="645" spans="1:21" hidden="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70"/>
        <v>221</v>
      </c>
      <c r="P645" s="4">
        <f t="shared" si="76"/>
        <v>87.962666666666664</v>
      </c>
      <c r="Q645" t="str">
        <f t="shared" si="71"/>
        <v>theater</v>
      </c>
      <c r="R645" t="str">
        <f t="shared" si="72"/>
        <v>plays</v>
      </c>
      <c r="S645" s="7">
        <f t="shared" si="73"/>
        <v>42795.25</v>
      </c>
      <c r="T645" s="7">
        <f t="shared" si="74"/>
        <v>42813.208333333328</v>
      </c>
      <c r="U645">
        <f t="shared" si="75"/>
        <v>2017</v>
      </c>
    </row>
    <row r="646" spans="1:21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70"/>
        <v>48</v>
      </c>
      <c r="P646" s="4">
        <f t="shared" si="76"/>
        <v>28</v>
      </c>
      <c r="Q646" t="str">
        <f t="shared" si="71"/>
        <v>theater</v>
      </c>
      <c r="R646" t="str">
        <f t="shared" si="72"/>
        <v>plays</v>
      </c>
      <c r="S646" s="7">
        <f t="shared" si="73"/>
        <v>43452.25</v>
      </c>
      <c r="T646" s="7">
        <f t="shared" si="74"/>
        <v>43468.25</v>
      </c>
      <c r="U646">
        <f t="shared" si="75"/>
        <v>2018</v>
      </c>
    </row>
    <row r="647" spans="1:21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70"/>
        <v>93</v>
      </c>
      <c r="P647" s="4">
        <f t="shared" si="76"/>
        <v>37.999361294443261</v>
      </c>
      <c r="Q647" t="str">
        <f t="shared" si="71"/>
        <v>music</v>
      </c>
      <c r="R647" t="str">
        <f t="shared" si="72"/>
        <v>rock</v>
      </c>
      <c r="S647" s="7">
        <f t="shared" si="73"/>
        <v>43369.208333333328</v>
      </c>
      <c r="T647" s="7">
        <f t="shared" si="74"/>
        <v>43390.208333333328</v>
      </c>
      <c r="U647">
        <f t="shared" si="75"/>
        <v>2018</v>
      </c>
    </row>
    <row r="648" spans="1:21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70"/>
        <v>89</v>
      </c>
      <c r="P648" s="4">
        <f t="shared" si="76"/>
        <v>29.999313893653515</v>
      </c>
      <c r="Q648" t="str">
        <f t="shared" si="71"/>
        <v>games</v>
      </c>
      <c r="R648" t="str">
        <f t="shared" si="72"/>
        <v>video games</v>
      </c>
      <c r="S648" s="7">
        <f t="shared" si="73"/>
        <v>41346.208333333336</v>
      </c>
      <c r="T648" s="7">
        <f t="shared" si="74"/>
        <v>41357.208333333336</v>
      </c>
      <c r="U648">
        <f t="shared" si="75"/>
        <v>2013</v>
      </c>
    </row>
    <row r="649" spans="1:21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70"/>
        <v>41</v>
      </c>
      <c r="P649" s="4">
        <f t="shared" si="76"/>
        <v>103.5</v>
      </c>
      <c r="Q649" t="str">
        <f t="shared" si="71"/>
        <v>publishing</v>
      </c>
      <c r="R649" t="str">
        <f t="shared" si="72"/>
        <v>translations</v>
      </c>
      <c r="S649" s="7">
        <f t="shared" si="73"/>
        <v>43199.208333333328</v>
      </c>
      <c r="T649" s="7">
        <f t="shared" si="74"/>
        <v>43223.208333333328</v>
      </c>
      <c r="U649">
        <f t="shared" si="75"/>
        <v>2018</v>
      </c>
    </row>
    <row r="650" spans="1:21" hidden="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70"/>
        <v>63</v>
      </c>
      <c r="P650" s="4">
        <f t="shared" si="76"/>
        <v>85.994467496542185</v>
      </c>
      <c r="Q650" t="str">
        <f t="shared" si="71"/>
        <v>food</v>
      </c>
      <c r="R650" t="str">
        <f t="shared" si="72"/>
        <v>food trucks</v>
      </c>
      <c r="S650" s="7">
        <f t="shared" si="73"/>
        <v>42922.208333333328</v>
      </c>
      <c r="T650" s="7">
        <f t="shared" si="74"/>
        <v>42940.208333333328</v>
      </c>
      <c r="U650">
        <f t="shared" si="75"/>
        <v>2017</v>
      </c>
    </row>
    <row r="651" spans="1:21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70"/>
        <v>48</v>
      </c>
      <c r="P651" s="4">
        <f t="shared" si="76"/>
        <v>98.011627906976742</v>
      </c>
      <c r="Q651" t="str">
        <f t="shared" si="71"/>
        <v>theater</v>
      </c>
      <c r="R651" t="str">
        <f t="shared" si="72"/>
        <v>plays</v>
      </c>
      <c r="S651" s="7">
        <f t="shared" si="73"/>
        <v>40471.208333333336</v>
      </c>
      <c r="T651" s="7">
        <f t="shared" si="74"/>
        <v>40482.208333333336</v>
      </c>
      <c r="U651">
        <f t="shared" si="75"/>
        <v>2010</v>
      </c>
    </row>
    <row r="652" spans="1:21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70"/>
        <v>2</v>
      </c>
      <c r="P652" s="4">
        <f t="shared" si="76"/>
        <v>2</v>
      </c>
      <c r="Q652" t="str">
        <f t="shared" si="71"/>
        <v>music</v>
      </c>
      <c r="R652" t="str">
        <f t="shared" si="72"/>
        <v>jazz</v>
      </c>
      <c r="S652" s="7">
        <f t="shared" si="73"/>
        <v>41828.208333333336</v>
      </c>
      <c r="T652" s="7">
        <f t="shared" si="74"/>
        <v>41855.208333333336</v>
      </c>
      <c r="U652">
        <f t="shared" si="75"/>
        <v>2014</v>
      </c>
    </row>
    <row r="653" spans="1:21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70"/>
        <v>88</v>
      </c>
      <c r="P653" s="4">
        <f t="shared" si="76"/>
        <v>44.994570837642193</v>
      </c>
      <c r="Q653" t="str">
        <f t="shared" si="71"/>
        <v>film &amp; video</v>
      </c>
      <c r="R653" t="str">
        <f t="shared" si="72"/>
        <v>shorts</v>
      </c>
      <c r="S653" s="7">
        <f t="shared" si="73"/>
        <v>41692.25</v>
      </c>
      <c r="T653" s="7">
        <f t="shared" si="74"/>
        <v>41707.25</v>
      </c>
      <c r="U653">
        <f t="shared" si="75"/>
        <v>2014</v>
      </c>
    </row>
    <row r="654" spans="1:21" hidden="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70"/>
        <v>127</v>
      </c>
      <c r="P654" s="4">
        <f t="shared" si="76"/>
        <v>31.012224938875306</v>
      </c>
      <c r="Q654" t="str">
        <f t="shared" si="71"/>
        <v>technology</v>
      </c>
      <c r="R654" t="str">
        <f t="shared" si="72"/>
        <v>web</v>
      </c>
      <c r="S654" s="7">
        <f t="shared" si="73"/>
        <v>42587.208333333328</v>
      </c>
      <c r="T654" s="7">
        <f t="shared" si="74"/>
        <v>42630.208333333328</v>
      </c>
      <c r="U654">
        <f t="shared" si="75"/>
        <v>2016</v>
      </c>
    </row>
    <row r="655" spans="1:21" hidden="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70"/>
        <v>2339</v>
      </c>
      <c r="P655" s="4">
        <f t="shared" si="76"/>
        <v>59.970085470085472</v>
      </c>
      <c r="Q655" t="str">
        <f t="shared" si="71"/>
        <v>technology</v>
      </c>
      <c r="R655" t="str">
        <f t="shared" si="72"/>
        <v>web</v>
      </c>
      <c r="S655" s="7">
        <f t="shared" si="73"/>
        <v>42468.208333333328</v>
      </c>
      <c r="T655" s="7">
        <f t="shared" si="74"/>
        <v>42470.208333333328</v>
      </c>
      <c r="U655">
        <f t="shared" si="75"/>
        <v>2016</v>
      </c>
    </row>
    <row r="656" spans="1:21" hidden="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70"/>
        <v>508</v>
      </c>
      <c r="P656" s="4">
        <f t="shared" si="76"/>
        <v>58.9973474801061</v>
      </c>
      <c r="Q656" t="str">
        <f t="shared" si="71"/>
        <v>music</v>
      </c>
      <c r="R656" t="str">
        <f t="shared" si="72"/>
        <v>metal</v>
      </c>
      <c r="S656" s="7">
        <f t="shared" si="73"/>
        <v>42240.208333333328</v>
      </c>
      <c r="T656" s="7">
        <f t="shared" si="74"/>
        <v>42245.208333333328</v>
      </c>
      <c r="U656">
        <f t="shared" si="75"/>
        <v>2015</v>
      </c>
    </row>
    <row r="657" spans="1:21" hidden="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70"/>
        <v>191</v>
      </c>
      <c r="P657" s="4">
        <f t="shared" si="76"/>
        <v>50.045454545454547</v>
      </c>
      <c r="Q657" t="str">
        <f t="shared" si="71"/>
        <v>photography</v>
      </c>
      <c r="R657" t="str">
        <f t="shared" si="72"/>
        <v>photography books</v>
      </c>
      <c r="S657" s="7">
        <f t="shared" si="73"/>
        <v>42796.25</v>
      </c>
      <c r="T657" s="7">
        <f t="shared" si="74"/>
        <v>42809.208333333328</v>
      </c>
      <c r="U657">
        <f t="shared" si="75"/>
        <v>2017</v>
      </c>
    </row>
    <row r="658" spans="1:21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70"/>
        <v>42</v>
      </c>
      <c r="P658" s="4">
        <f t="shared" si="76"/>
        <v>98.966269841269835</v>
      </c>
      <c r="Q658" t="str">
        <f t="shared" si="71"/>
        <v>food</v>
      </c>
      <c r="R658" t="str">
        <f t="shared" si="72"/>
        <v>food trucks</v>
      </c>
      <c r="S658" s="7">
        <f t="shared" si="73"/>
        <v>43097.25</v>
      </c>
      <c r="T658" s="7">
        <f t="shared" si="74"/>
        <v>43102.25</v>
      </c>
      <c r="U658">
        <f t="shared" si="75"/>
        <v>2017</v>
      </c>
    </row>
    <row r="659" spans="1:21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70"/>
        <v>8</v>
      </c>
      <c r="P659" s="4">
        <f t="shared" si="76"/>
        <v>58.857142857142854</v>
      </c>
      <c r="Q659" t="str">
        <f t="shared" si="71"/>
        <v>film &amp; video</v>
      </c>
      <c r="R659" t="str">
        <f t="shared" si="72"/>
        <v>science fiction</v>
      </c>
      <c r="S659" s="7">
        <f t="shared" si="73"/>
        <v>43096.25</v>
      </c>
      <c r="T659" s="7">
        <f t="shared" si="74"/>
        <v>43112.25</v>
      </c>
      <c r="U659">
        <f t="shared" si="75"/>
        <v>2017</v>
      </c>
    </row>
    <row r="660" spans="1:21" hidden="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70"/>
        <v>60</v>
      </c>
      <c r="P660" s="4">
        <f t="shared" si="76"/>
        <v>81.010256410256417</v>
      </c>
      <c r="Q660" t="str">
        <f t="shared" si="71"/>
        <v>music</v>
      </c>
      <c r="R660" t="str">
        <f t="shared" si="72"/>
        <v>rock</v>
      </c>
      <c r="S660" s="7">
        <f t="shared" si="73"/>
        <v>42246.208333333328</v>
      </c>
      <c r="T660" s="7">
        <f t="shared" si="74"/>
        <v>42269.208333333328</v>
      </c>
      <c r="U660">
        <f t="shared" si="75"/>
        <v>2015</v>
      </c>
    </row>
    <row r="661" spans="1:21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70"/>
        <v>47</v>
      </c>
      <c r="P661" s="4">
        <f t="shared" si="76"/>
        <v>76.013333333333335</v>
      </c>
      <c r="Q661" t="str">
        <f t="shared" si="71"/>
        <v>film &amp; video</v>
      </c>
      <c r="R661" t="str">
        <f t="shared" si="72"/>
        <v>documentary</v>
      </c>
      <c r="S661" s="7">
        <f t="shared" si="73"/>
        <v>40570.25</v>
      </c>
      <c r="T661" s="7">
        <f t="shared" si="74"/>
        <v>40571.25</v>
      </c>
      <c r="U661">
        <f t="shared" si="75"/>
        <v>2011</v>
      </c>
    </row>
    <row r="662" spans="1:21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70"/>
        <v>82</v>
      </c>
      <c r="P662" s="4">
        <f t="shared" si="76"/>
        <v>96.597402597402592</v>
      </c>
      <c r="Q662" t="str">
        <f t="shared" si="71"/>
        <v>theater</v>
      </c>
      <c r="R662" t="str">
        <f t="shared" si="72"/>
        <v>plays</v>
      </c>
      <c r="S662" s="7">
        <f t="shared" si="73"/>
        <v>42237.208333333328</v>
      </c>
      <c r="T662" s="7">
        <f t="shared" si="74"/>
        <v>42246.208333333328</v>
      </c>
      <c r="U662">
        <f t="shared" si="75"/>
        <v>2015</v>
      </c>
    </row>
    <row r="663" spans="1:21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70"/>
        <v>54</v>
      </c>
      <c r="P663" s="4">
        <f t="shared" si="76"/>
        <v>76.957446808510639</v>
      </c>
      <c r="Q663" t="str">
        <f t="shared" si="71"/>
        <v>music</v>
      </c>
      <c r="R663" t="str">
        <f t="shared" si="72"/>
        <v>jazz</v>
      </c>
      <c r="S663" s="7">
        <f t="shared" si="73"/>
        <v>40996.208333333336</v>
      </c>
      <c r="T663" s="7">
        <f t="shared" si="74"/>
        <v>41026.208333333336</v>
      </c>
      <c r="U663">
        <f t="shared" si="75"/>
        <v>2012</v>
      </c>
    </row>
    <row r="664" spans="1:21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70"/>
        <v>98</v>
      </c>
      <c r="P664" s="4">
        <f t="shared" si="76"/>
        <v>67.984732824427482</v>
      </c>
      <c r="Q664" t="str">
        <f t="shared" si="71"/>
        <v>theater</v>
      </c>
      <c r="R664" t="str">
        <f t="shared" si="72"/>
        <v>plays</v>
      </c>
      <c r="S664" s="7">
        <f t="shared" si="73"/>
        <v>43443.25</v>
      </c>
      <c r="T664" s="7">
        <f t="shared" si="74"/>
        <v>43447.25</v>
      </c>
      <c r="U664">
        <f t="shared" si="75"/>
        <v>2018</v>
      </c>
    </row>
    <row r="665" spans="1:21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70"/>
        <v>77</v>
      </c>
      <c r="P665" s="4">
        <f t="shared" si="76"/>
        <v>88.781609195402297</v>
      </c>
      <c r="Q665" t="str">
        <f t="shared" si="71"/>
        <v>theater</v>
      </c>
      <c r="R665" t="str">
        <f t="shared" si="72"/>
        <v>plays</v>
      </c>
      <c r="S665" s="7">
        <f t="shared" si="73"/>
        <v>40458.208333333336</v>
      </c>
      <c r="T665" s="7">
        <f t="shared" si="74"/>
        <v>40481.208333333336</v>
      </c>
      <c r="U665">
        <f t="shared" si="75"/>
        <v>2010</v>
      </c>
    </row>
    <row r="666" spans="1:21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70"/>
        <v>33</v>
      </c>
      <c r="P666" s="4">
        <f t="shared" si="76"/>
        <v>24.99623706491063</v>
      </c>
      <c r="Q666" t="str">
        <f t="shared" si="71"/>
        <v>music</v>
      </c>
      <c r="R666" t="str">
        <f t="shared" si="72"/>
        <v>jazz</v>
      </c>
      <c r="S666" s="7">
        <f t="shared" si="73"/>
        <v>40959.25</v>
      </c>
      <c r="T666" s="7">
        <f t="shared" si="74"/>
        <v>40969.25</v>
      </c>
      <c r="U666">
        <f t="shared" si="75"/>
        <v>2012</v>
      </c>
    </row>
    <row r="667" spans="1:21" hidden="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70"/>
        <v>240</v>
      </c>
      <c r="P667" s="4">
        <f t="shared" si="76"/>
        <v>44.922794117647058</v>
      </c>
      <c r="Q667" t="str">
        <f t="shared" si="71"/>
        <v>film &amp; video</v>
      </c>
      <c r="R667" t="str">
        <f t="shared" si="72"/>
        <v>documentary</v>
      </c>
      <c r="S667" s="7">
        <f t="shared" si="73"/>
        <v>40733.208333333336</v>
      </c>
      <c r="T667" s="7">
        <f t="shared" si="74"/>
        <v>40747.208333333336</v>
      </c>
      <c r="U667">
        <f t="shared" si="75"/>
        <v>2011</v>
      </c>
    </row>
    <row r="668" spans="1:21" hidden="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70"/>
        <v>64</v>
      </c>
      <c r="P668" s="4">
        <f t="shared" si="76"/>
        <v>79.400000000000006</v>
      </c>
      <c r="Q668" t="str">
        <f t="shared" si="71"/>
        <v>theater</v>
      </c>
      <c r="R668" t="str">
        <f t="shared" si="72"/>
        <v>plays</v>
      </c>
      <c r="S668" s="7">
        <f t="shared" si="73"/>
        <v>41516.208333333336</v>
      </c>
      <c r="T668" s="7">
        <f t="shared" si="74"/>
        <v>41522.208333333336</v>
      </c>
      <c r="U668">
        <f t="shared" si="75"/>
        <v>2013</v>
      </c>
    </row>
    <row r="669" spans="1:21" ht="31.5" hidden="1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70"/>
        <v>176</v>
      </c>
      <c r="P669" s="4">
        <f t="shared" si="76"/>
        <v>29.009546539379475</v>
      </c>
      <c r="Q669" t="str">
        <f t="shared" si="71"/>
        <v>journalism</v>
      </c>
      <c r="R669" t="str">
        <f t="shared" si="72"/>
        <v>audio</v>
      </c>
      <c r="S669" s="7">
        <f t="shared" si="73"/>
        <v>41892.208333333336</v>
      </c>
      <c r="T669" s="7">
        <f t="shared" si="74"/>
        <v>41901.208333333336</v>
      </c>
      <c r="U669">
        <f t="shared" si="75"/>
        <v>2014</v>
      </c>
    </row>
    <row r="670" spans="1:21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70"/>
        <v>20</v>
      </c>
      <c r="P670" s="4">
        <f t="shared" si="76"/>
        <v>73.59210526315789</v>
      </c>
      <c r="Q670" t="str">
        <f t="shared" si="71"/>
        <v>theater</v>
      </c>
      <c r="R670" t="str">
        <f t="shared" si="72"/>
        <v>plays</v>
      </c>
      <c r="S670" s="7">
        <f t="shared" si="73"/>
        <v>41122.208333333336</v>
      </c>
      <c r="T670" s="7">
        <f t="shared" si="74"/>
        <v>41134.208333333336</v>
      </c>
      <c r="U670">
        <f t="shared" si="75"/>
        <v>2012</v>
      </c>
    </row>
    <row r="671" spans="1:21" hidden="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70"/>
        <v>359</v>
      </c>
      <c r="P671" s="4">
        <f t="shared" si="76"/>
        <v>107.97038864898211</v>
      </c>
      <c r="Q671" t="str">
        <f t="shared" si="71"/>
        <v>theater</v>
      </c>
      <c r="R671" t="str">
        <f t="shared" si="72"/>
        <v>plays</v>
      </c>
      <c r="S671" s="7">
        <f t="shared" si="73"/>
        <v>42912.208333333328</v>
      </c>
      <c r="T671" s="7">
        <f t="shared" si="74"/>
        <v>42921.208333333328</v>
      </c>
      <c r="U671">
        <f t="shared" si="75"/>
        <v>2017</v>
      </c>
    </row>
    <row r="672" spans="1:21" ht="31.5" hidden="1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70"/>
        <v>469</v>
      </c>
      <c r="P672" s="4">
        <f t="shared" si="76"/>
        <v>68.987284287011803</v>
      </c>
      <c r="Q672" t="str">
        <f t="shared" si="71"/>
        <v>music</v>
      </c>
      <c r="R672" t="str">
        <f t="shared" si="72"/>
        <v>indie rock</v>
      </c>
      <c r="S672" s="7">
        <f t="shared" si="73"/>
        <v>42425.25</v>
      </c>
      <c r="T672" s="7">
        <f t="shared" si="74"/>
        <v>42437.25</v>
      </c>
      <c r="U672">
        <f t="shared" si="75"/>
        <v>2016</v>
      </c>
    </row>
    <row r="673" spans="1:21" ht="31.5" hidden="1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70"/>
        <v>122</v>
      </c>
      <c r="P673" s="4">
        <f t="shared" si="76"/>
        <v>111.02236719478098</v>
      </c>
      <c r="Q673" t="str">
        <f t="shared" si="71"/>
        <v>theater</v>
      </c>
      <c r="R673" t="str">
        <f t="shared" si="72"/>
        <v>plays</v>
      </c>
      <c r="S673" s="7">
        <f t="shared" si="73"/>
        <v>40390.208333333336</v>
      </c>
      <c r="T673" s="7">
        <f t="shared" si="74"/>
        <v>40394.208333333336</v>
      </c>
      <c r="U673">
        <f t="shared" si="75"/>
        <v>2010</v>
      </c>
    </row>
    <row r="674" spans="1:21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70"/>
        <v>56</v>
      </c>
      <c r="P674" s="4">
        <f t="shared" si="76"/>
        <v>24.997515808491418</v>
      </c>
      <c r="Q674" t="str">
        <f t="shared" si="71"/>
        <v>theater</v>
      </c>
      <c r="R674" t="str">
        <f t="shared" si="72"/>
        <v>plays</v>
      </c>
      <c r="S674" s="7">
        <f t="shared" si="73"/>
        <v>43180.208333333328</v>
      </c>
      <c r="T674" s="7">
        <f t="shared" si="74"/>
        <v>43190.208333333328</v>
      </c>
      <c r="U674">
        <f t="shared" si="75"/>
        <v>2018</v>
      </c>
    </row>
    <row r="675" spans="1:21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70"/>
        <v>44</v>
      </c>
      <c r="P675" s="4">
        <f t="shared" si="76"/>
        <v>42.155172413793103</v>
      </c>
      <c r="Q675" t="str">
        <f t="shared" si="71"/>
        <v>music</v>
      </c>
      <c r="R675" t="str">
        <f t="shared" si="72"/>
        <v>indie rock</v>
      </c>
      <c r="S675" s="7">
        <f t="shared" si="73"/>
        <v>42475.208333333328</v>
      </c>
      <c r="T675" s="7">
        <f t="shared" si="74"/>
        <v>42496.208333333328</v>
      </c>
      <c r="U675">
        <f t="shared" si="75"/>
        <v>2016</v>
      </c>
    </row>
    <row r="676" spans="1:21" hidden="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70"/>
        <v>34</v>
      </c>
      <c r="P676" s="4">
        <f t="shared" si="76"/>
        <v>47.003284072249592</v>
      </c>
      <c r="Q676" t="str">
        <f t="shared" si="71"/>
        <v>photography</v>
      </c>
      <c r="R676" t="str">
        <f t="shared" si="72"/>
        <v>photography books</v>
      </c>
      <c r="S676" s="7">
        <f t="shared" si="73"/>
        <v>40774.208333333336</v>
      </c>
      <c r="T676" s="7">
        <f t="shared" si="74"/>
        <v>40821.208333333336</v>
      </c>
      <c r="U676">
        <f t="shared" si="75"/>
        <v>2011</v>
      </c>
    </row>
    <row r="677" spans="1:21" hidden="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70"/>
        <v>123</v>
      </c>
      <c r="P677" s="4">
        <f t="shared" si="76"/>
        <v>36.0392749244713</v>
      </c>
      <c r="Q677" t="str">
        <f t="shared" si="71"/>
        <v>journalism</v>
      </c>
      <c r="R677" t="str">
        <f t="shared" si="72"/>
        <v>audio</v>
      </c>
      <c r="S677" s="7">
        <f t="shared" si="73"/>
        <v>43719.208333333328</v>
      </c>
      <c r="T677" s="7">
        <f t="shared" si="74"/>
        <v>43726.208333333328</v>
      </c>
      <c r="U677">
        <f t="shared" si="75"/>
        <v>2019</v>
      </c>
    </row>
    <row r="678" spans="1:21" hidden="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70"/>
        <v>190</v>
      </c>
      <c r="P678" s="4">
        <f t="shared" si="76"/>
        <v>101.03760683760684</v>
      </c>
      <c r="Q678" t="str">
        <f t="shared" si="71"/>
        <v>photography</v>
      </c>
      <c r="R678" t="str">
        <f t="shared" si="72"/>
        <v>photography books</v>
      </c>
      <c r="S678" s="7">
        <f t="shared" si="73"/>
        <v>41178.208333333336</v>
      </c>
      <c r="T678" s="7">
        <f t="shared" si="74"/>
        <v>41187.208333333336</v>
      </c>
      <c r="U678">
        <f t="shared" si="75"/>
        <v>2012</v>
      </c>
    </row>
    <row r="679" spans="1:21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70"/>
        <v>84</v>
      </c>
      <c r="P679" s="4">
        <f t="shared" si="76"/>
        <v>39.927927927927925</v>
      </c>
      <c r="Q679" t="str">
        <f t="shared" si="71"/>
        <v>publishing</v>
      </c>
      <c r="R679" t="str">
        <f t="shared" si="72"/>
        <v>fiction</v>
      </c>
      <c r="S679" s="7">
        <f t="shared" si="73"/>
        <v>42561.208333333328</v>
      </c>
      <c r="T679" s="7">
        <f t="shared" si="74"/>
        <v>42611.208333333328</v>
      </c>
      <c r="U679">
        <f t="shared" si="75"/>
        <v>2016</v>
      </c>
    </row>
    <row r="680" spans="1:21" hidden="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70"/>
        <v>18</v>
      </c>
      <c r="P680" s="4">
        <f t="shared" si="76"/>
        <v>83.158139534883716</v>
      </c>
      <c r="Q680" t="str">
        <f t="shared" si="71"/>
        <v>film &amp; video</v>
      </c>
      <c r="R680" t="str">
        <f t="shared" si="72"/>
        <v>drama</v>
      </c>
      <c r="S680" s="7">
        <f t="shared" si="73"/>
        <v>43484.25</v>
      </c>
      <c r="T680" s="7">
        <f t="shared" si="74"/>
        <v>43486.25</v>
      </c>
      <c r="U680">
        <f t="shared" si="75"/>
        <v>2019</v>
      </c>
    </row>
    <row r="681" spans="1:21" hidden="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70"/>
        <v>1037</v>
      </c>
      <c r="P681" s="4">
        <f t="shared" si="76"/>
        <v>39.97520661157025</v>
      </c>
      <c r="Q681" t="str">
        <f t="shared" si="71"/>
        <v>food</v>
      </c>
      <c r="R681" t="str">
        <f t="shared" si="72"/>
        <v>food trucks</v>
      </c>
      <c r="S681" s="7">
        <f t="shared" si="73"/>
        <v>43756.208333333328</v>
      </c>
      <c r="T681" s="7">
        <f t="shared" si="74"/>
        <v>43761.208333333328</v>
      </c>
      <c r="U681">
        <f t="shared" si="75"/>
        <v>2019</v>
      </c>
    </row>
    <row r="682" spans="1:21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70"/>
        <v>97</v>
      </c>
      <c r="P682" s="4">
        <f t="shared" si="76"/>
        <v>47.993908629441627</v>
      </c>
      <c r="Q682" t="str">
        <f t="shared" si="71"/>
        <v>games</v>
      </c>
      <c r="R682" t="str">
        <f t="shared" si="72"/>
        <v>mobile games</v>
      </c>
      <c r="S682" s="7">
        <f t="shared" si="73"/>
        <v>43813.25</v>
      </c>
      <c r="T682" s="7">
        <f t="shared" si="74"/>
        <v>43815.25</v>
      </c>
      <c r="U682">
        <f t="shared" si="75"/>
        <v>2019</v>
      </c>
    </row>
    <row r="683" spans="1:21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70"/>
        <v>86</v>
      </c>
      <c r="P683" s="4">
        <f t="shared" si="76"/>
        <v>95.978877489438744</v>
      </c>
      <c r="Q683" t="str">
        <f t="shared" si="71"/>
        <v>theater</v>
      </c>
      <c r="R683" t="str">
        <f t="shared" si="72"/>
        <v>plays</v>
      </c>
      <c r="S683" s="7">
        <f t="shared" si="73"/>
        <v>40898.25</v>
      </c>
      <c r="T683" s="7">
        <f t="shared" si="74"/>
        <v>40904.25</v>
      </c>
      <c r="U683">
        <f t="shared" si="75"/>
        <v>2011</v>
      </c>
    </row>
    <row r="684" spans="1:21" hidden="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70"/>
        <v>150</v>
      </c>
      <c r="P684" s="4">
        <f t="shared" si="76"/>
        <v>78.728155339805824</v>
      </c>
      <c r="Q684" t="str">
        <f t="shared" si="71"/>
        <v>theater</v>
      </c>
      <c r="R684" t="str">
        <f t="shared" si="72"/>
        <v>plays</v>
      </c>
      <c r="S684" s="7">
        <f t="shared" si="73"/>
        <v>41619.25</v>
      </c>
      <c r="T684" s="7">
        <f t="shared" si="74"/>
        <v>41628.25</v>
      </c>
      <c r="U684">
        <f t="shared" si="75"/>
        <v>2013</v>
      </c>
    </row>
    <row r="685" spans="1:21" hidden="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70"/>
        <v>358</v>
      </c>
      <c r="P685" s="4">
        <f t="shared" si="76"/>
        <v>56.081632653061227</v>
      </c>
      <c r="Q685" t="str">
        <f t="shared" si="71"/>
        <v>theater</v>
      </c>
      <c r="R685" t="str">
        <f t="shared" si="72"/>
        <v>plays</v>
      </c>
      <c r="S685" s="7">
        <f t="shared" si="73"/>
        <v>43359.208333333328</v>
      </c>
      <c r="T685" s="7">
        <f t="shared" si="74"/>
        <v>43361.208333333328</v>
      </c>
      <c r="U685">
        <f t="shared" si="75"/>
        <v>2018</v>
      </c>
    </row>
    <row r="686" spans="1:21" hidden="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70"/>
        <v>543</v>
      </c>
      <c r="P686" s="4">
        <f t="shared" si="76"/>
        <v>69.090909090909093</v>
      </c>
      <c r="Q686" t="str">
        <f t="shared" si="71"/>
        <v>publishing</v>
      </c>
      <c r="R686" t="str">
        <f t="shared" si="72"/>
        <v>nonfiction</v>
      </c>
      <c r="S686" s="7">
        <f t="shared" si="73"/>
        <v>40358.208333333336</v>
      </c>
      <c r="T686" s="7">
        <f t="shared" si="74"/>
        <v>40378.208333333336</v>
      </c>
      <c r="U686">
        <f t="shared" si="75"/>
        <v>2010</v>
      </c>
    </row>
    <row r="687" spans="1:21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70"/>
        <v>68</v>
      </c>
      <c r="P687" s="4">
        <f t="shared" si="76"/>
        <v>102.05291576673866</v>
      </c>
      <c r="Q687" t="str">
        <f t="shared" si="71"/>
        <v>theater</v>
      </c>
      <c r="R687" t="str">
        <f t="shared" si="72"/>
        <v>plays</v>
      </c>
      <c r="S687" s="7">
        <f t="shared" si="73"/>
        <v>42239.208333333328</v>
      </c>
      <c r="T687" s="7">
        <f t="shared" si="74"/>
        <v>42263.208333333328</v>
      </c>
      <c r="U687">
        <f t="shared" si="75"/>
        <v>2015</v>
      </c>
    </row>
    <row r="688" spans="1:21" hidden="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70"/>
        <v>192</v>
      </c>
      <c r="P688" s="4">
        <f t="shared" si="76"/>
        <v>107.32089552238806</v>
      </c>
      <c r="Q688" t="str">
        <f t="shared" si="71"/>
        <v>technology</v>
      </c>
      <c r="R688" t="str">
        <f t="shared" si="72"/>
        <v>wearables</v>
      </c>
      <c r="S688" s="7">
        <f t="shared" si="73"/>
        <v>43186.208333333328</v>
      </c>
      <c r="T688" s="7">
        <f t="shared" si="74"/>
        <v>43197.208333333328</v>
      </c>
      <c r="U688">
        <f t="shared" si="75"/>
        <v>2018</v>
      </c>
    </row>
    <row r="689" spans="1:21" hidden="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70"/>
        <v>932</v>
      </c>
      <c r="P689" s="4">
        <f t="shared" si="76"/>
        <v>51.970260223048328</v>
      </c>
      <c r="Q689" t="str">
        <f t="shared" si="71"/>
        <v>theater</v>
      </c>
      <c r="R689" t="str">
        <f t="shared" si="72"/>
        <v>plays</v>
      </c>
      <c r="S689" s="7">
        <f t="shared" si="73"/>
        <v>42806.25</v>
      </c>
      <c r="T689" s="7">
        <f t="shared" si="74"/>
        <v>42809.208333333328</v>
      </c>
      <c r="U689">
        <f t="shared" si="75"/>
        <v>2017</v>
      </c>
    </row>
    <row r="690" spans="1:21" hidden="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70"/>
        <v>429</v>
      </c>
      <c r="P690" s="4">
        <f t="shared" si="76"/>
        <v>71.137142857142862</v>
      </c>
      <c r="Q690" t="str">
        <f t="shared" si="71"/>
        <v>film &amp; video</v>
      </c>
      <c r="R690" t="str">
        <f t="shared" si="72"/>
        <v>television</v>
      </c>
      <c r="S690" s="7">
        <f t="shared" si="73"/>
        <v>43475.25</v>
      </c>
      <c r="T690" s="7">
        <f t="shared" si="74"/>
        <v>43491.25</v>
      </c>
      <c r="U690">
        <f t="shared" si="75"/>
        <v>2019</v>
      </c>
    </row>
    <row r="691" spans="1:21" hidden="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70"/>
        <v>101</v>
      </c>
      <c r="P691" s="4">
        <f t="shared" si="76"/>
        <v>106.49275362318841</v>
      </c>
      <c r="Q691" t="str">
        <f t="shared" si="71"/>
        <v>technology</v>
      </c>
      <c r="R691" t="str">
        <f t="shared" si="72"/>
        <v>web</v>
      </c>
      <c r="S691" s="7">
        <f t="shared" si="73"/>
        <v>41576.208333333336</v>
      </c>
      <c r="T691" s="7">
        <f t="shared" si="74"/>
        <v>41588.25</v>
      </c>
      <c r="U691">
        <f t="shared" si="75"/>
        <v>2013</v>
      </c>
    </row>
    <row r="692" spans="1:21" hidden="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70"/>
        <v>227</v>
      </c>
      <c r="P692" s="4">
        <f t="shared" si="76"/>
        <v>42.93684210526316</v>
      </c>
      <c r="Q692" t="str">
        <f t="shared" si="71"/>
        <v>film &amp; video</v>
      </c>
      <c r="R692" t="str">
        <f t="shared" si="72"/>
        <v>documentary</v>
      </c>
      <c r="S692" s="7">
        <f t="shared" si="73"/>
        <v>40874.25</v>
      </c>
      <c r="T692" s="7">
        <f t="shared" si="74"/>
        <v>40880.25</v>
      </c>
      <c r="U692">
        <f t="shared" si="75"/>
        <v>2011</v>
      </c>
    </row>
    <row r="693" spans="1:21" hidden="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70"/>
        <v>142</v>
      </c>
      <c r="P693" s="4">
        <f t="shared" si="76"/>
        <v>30.037974683544302</v>
      </c>
      <c r="Q693" t="str">
        <f t="shared" si="71"/>
        <v>film &amp; video</v>
      </c>
      <c r="R693" t="str">
        <f t="shared" si="72"/>
        <v>documentary</v>
      </c>
      <c r="S693" s="7">
        <f t="shared" si="73"/>
        <v>41185.208333333336</v>
      </c>
      <c r="T693" s="7">
        <f t="shared" si="74"/>
        <v>41202.208333333336</v>
      </c>
      <c r="U693">
        <f t="shared" si="75"/>
        <v>2012</v>
      </c>
    </row>
    <row r="694" spans="1:21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70"/>
        <v>91</v>
      </c>
      <c r="P694" s="4">
        <f t="shared" si="76"/>
        <v>70.623376623376629</v>
      </c>
      <c r="Q694" t="str">
        <f t="shared" si="71"/>
        <v>music</v>
      </c>
      <c r="R694" t="str">
        <f t="shared" si="72"/>
        <v>rock</v>
      </c>
      <c r="S694" s="7">
        <f t="shared" si="73"/>
        <v>43655.208333333328</v>
      </c>
      <c r="T694" s="7">
        <f t="shared" si="74"/>
        <v>43673.208333333328</v>
      </c>
      <c r="U694">
        <f t="shared" si="75"/>
        <v>2019</v>
      </c>
    </row>
    <row r="695" spans="1:21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70"/>
        <v>64</v>
      </c>
      <c r="P695" s="4">
        <f t="shared" si="76"/>
        <v>66.016018306636155</v>
      </c>
      <c r="Q695" t="str">
        <f t="shared" si="71"/>
        <v>theater</v>
      </c>
      <c r="R695" t="str">
        <f t="shared" si="72"/>
        <v>plays</v>
      </c>
      <c r="S695" s="7">
        <f t="shared" si="73"/>
        <v>43025.208333333328</v>
      </c>
      <c r="T695" s="7">
        <f t="shared" si="74"/>
        <v>43042.208333333328</v>
      </c>
      <c r="U695">
        <f t="shared" si="75"/>
        <v>2017</v>
      </c>
    </row>
    <row r="696" spans="1:21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70"/>
        <v>84</v>
      </c>
      <c r="P696" s="4">
        <f t="shared" si="76"/>
        <v>96.911392405063296</v>
      </c>
      <c r="Q696" t="str">
        <f t="shared" si="71"/>
        <v>theater</v>
      </c>
      <c r="R696" t="str">
        <f t="shared" si="72"/>
        <v>plays</v>
      </c>
      <c r="S696" s="7">
        <f t="shared" si="73"/>
        <v>43066.25</v>
      </c>
      <c r="T696" s="7">
        <f t="shared" si="74"/>
        <v>43103.25</v>
      </c>
      <c r="U696">
        <f t="shared" si="75"/>
        <v>2017</v>
      </c>
    </row>
    <row r="697" spans="1:21" hidden="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70"/>
        <v>134</v>
      </c>
      <c r="P697" s="4">
        <f t="shared" si="76"/>
        <v>62.867346938775512</v>
      </c>
      <c r="Q697" t="str">
        <f t="shared" si="71"/>
        <v>music</v>
      </c>
      <c r="R697" t="str">
        <f t="shared" si="72"/>
        <v>rock</v>
      </c>
      <c r="S697" s="7">
        <f t="shared" si="73"/>
        <v>42322.25</v>
      </c>
      <c r="T697" s="7">
        <f t="shared" si="74"/>
        <v>42338.25</v>
      </c>
      <c r="U697">
        <f t="shared" si="75"/>
        <v>2015</v>
      </c>
    </row>
    <row r="698" spans="1:21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70"/>
        <v>59</v>
      </c>
      <c r="P698" s="4">
        <f t="shared" si="76"/>
        <v>108.98537682789652</v>
      </c>
      <c r="Q698" t="str">
        <f t="shared" si="71"/>
        <v>theater</v>
      </c>
      <c r="R698" t="str">
        <f t="shared" si="72"/>
        <v>plays</v>
      </c>
      <c r="S698" s="7">
        <f t="shared" si="73"/>
        <v>42114.208333333328</v>
      </c>
      <c r="T698" s="7">
        <f t="shared" si="74"/>
        <v>42115.208333333328</v>
      </c>
      <c r="U698">
        <f t="shared" si="75"/>
        <v>2015</v>
      </c>
    </row>
    <row r="699" spans="1:21" hidden="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70"/>
        <v>153</v>
      </c>
      <c r="P699" s="4">
        <f t="shared" si="76"/>
        <v>26.999314599040439</v>
      </c>
      <c r="Q699" t="str">
        <f t="shared" si="71"/>
        <v>music</v>
      </c>
      <c r="R699" t="str">
        <f t="shared" si="72"/>
        <v>electric music</v>
      </c>
      <c r="S699" s="7">
        <f t="shared" si="73"/>
        <v>43190.208333333328</v>
      </c>
      <c r="T699" s="7">
        <f t="shared" si="74"/>
        <v>43192.208333333328</v>
      </c>
      <c r="U699">
        <f t="shared" si="75"/>
        <v>2018</v>
      </c>
    </row>
    <row r="700" spans="1:21" hidden="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70"/>
        <v>447</v>
      </c>
      <c r="P700" s="4">
        <f t="shared" si="76"/>
        <v>65.004147943311438</v>
      </c>
      <c r="Q700" t="str">
        <f t="shared" si="71"/>
        <v>technology</v>
      </c>
      <c r="R700" t="str">
        <f t="shared" si="72"/>
        <v>wearables</v>
      </c>
      <c r="S700" s="7">
        <f t="shared" si="73"/>
        <v>40871.25</v>
      </c>
      <c r="T700" s="7">
        <f t="shared" si="74"/>
        <v>40885.25</v>
      </c>
      <c r="U700">
        <f t="shared" si="75"/>
        <v>2011</v>
      </c>
    </row>
    <row r="701" spans="1:21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70"/>
        <v>84</v>
      </c>
      <c r="P701" s="4">
        <f t="shared" si="76"/>
        <v>111.51785714285714</v>
      </c>
      <c r="Q701" t="str">
        <f t="shared" si="71"/>
        <v>film &amp; video</v>
      </c>
      <c r="R701" t="str">
        <f t="shared" si="72"/>
        <v>drama</v>
      </c>
      <c r="S701" s="7">
        <f t="shared" si="73"/>
        <v>43641.208333333328</v>
      </c>
      <c r="T701" s="7">
        <f t="shared" si="74"/>
        <v>43642.208333333328</v>
      </c>
      <c r="U701">
        <f t="shared" si="75"/>
        <v>2019</v>
      </c>
    </row>
    <row r="702" spans="1:21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70"/>
        <v>3</v>
      </c>
      <c r="P702" s="4">
        <f t="shared" si="76"/>
        <v>3</v>
      </c>
      <c r="Q702" t="str">
        <f t="shared" si="71"/>
        <v>technology</v>
      </c>
      <c r="R702" t="str">
        <f t="shared" si="72"/>
        <v>wearables</v>
      </c>
      <c r="S702" s="7">
        <f t="shared" si="73"/>
        <v>40203.25</v>
      </c>
      <c r="T702" s="7">
        <f t="shared" si="74"/>
        <v>40218.25</v>
      </c>
      <c r="U702">
        <f t="shared" si="75"/>
        <v>2010</v>
      </c>
    </row>
    <row r="703" spans="1:21" ht="31.5" hidden="1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70"/>
        <v>175</v>
      </c>
      <c r="P703" s="4">
        <f t="shared" si="76"/>
        <v>110.99268292682927</v>
      </c>
      <c r="Q703" t="str">
        <f t="shared" si="71"/>
        <v>theater</v>
      </c>
      <c r="R703" t="str">
        <f t="shared" si="72"/>
        <v>plays</v>
      </c>
      <c r="S703" s="7">
        <f t="shared" si="73"/>
        <v>40629.208333333336</v>
      </c>
      <c r="T703" s="7">
        <f t="shared" si="74"/>
        <v>40636.208333333336</v>
      </c>
      <c r="U703">
        <f t="shared" si="75"/>
        <v>2011</v>
      </c>
    </row>
    <row r="704" spans="1:21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70"/>
        <v>54</v>
      </c>
      <c r="P704" s="4">
        <f t="shared" si="76"/>
        <v>56.746987951807228</v>
      </c>
      <c r="Q704" t="str">
        <f t="shared" si="71"/>
        <v>technology</v>
      </c>
      <c r="R704" t="str">
        <f t="shared" si="72"/>
        <v>wearables</v>
      </c>
      <c r="S704" s="7">
        <f t="shared" si="73"/>
        <v>41477.208333333336</v>
      </c>
      <c r="T704" s="7">
        <f t="shared" si="74"/>
        <v>41482.208333333336</v>
      </c>
      <c r="U704">
        <f t="shared" si="75"/>
        <v>2013</v>
      </c>
    </row>
    <row r="705" spans="1:21" hidden="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70"/>
        <v>312</v>
      </c>
      <c r="P705" s="4">
        <f t="shared" si="76"/>
        <v>97.020608439646708</v>
      </c>
      <c r="Q705" t="str">
        <f t="shared" si="71"/>
        <v>publishing</v>
      </c>
      <c r="R705" t="str">
        <f t="shared" si="72"/>
        <v>translations</v>
      </c>
      <c r="S705" s="7">
        <f t="shared" si="73"/>
        <v>41020.208333333336</v>
      </c>
      <c r="T705" s="7">
        <f t="shared" si="74"/>
        <v>41037.208333333336</v>
      </c>
      <c r="U705">
        <f t="shared" si="75"/>
        <v>2012</v>
      </c>
    </row>
    <row r="706" spans="1:21" ht="31.5" hidden="1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70"/>
        <v>123</v>
      </c>
      <c r="P706" s="4">
        <f t="shared" si="76"/>
        <v>92.08620689655173</v>
      </c>
      <c r="Q706" t="str">
        <f t="shared" si="71"/>
        <v>film &amp; video</v>
      </c>
      <c r="R706" t="str">
        <f t="shared" si="72"/>
        <v>animation</v>
      </c>
      <c r="S706" s="7">
        <f t="shared" si="73"/>
        <v>42555.208333333328</v>
      </c>
      <c r="T706" s="7">
        <f t="shared" si="74"/>
        <v>42570.208333333328</v>
      </c>
      <c r="U706">
        <f t="shared" si="75"/>
        <v>2016</v>
      </c>
    </row>
    <row r="707" spans="1:21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77">ROUND(E707/D707*100,0)</f>
        <v>99</v>
      </c>
      <c r="P707" s="4">
        <f t="shared" si="76"/>
        <v>82.986666666666665</v>
      </c>
      <c r="Q707" t="str">
        <f t="shared" ref="Q707:Q770" si="78">LEFT(N707,SEARCH("/",N707)-1)</f>
        <v>publishing</v>
      </c>
      <c r="R707" t="str">
        <f t="shared" ref="R707:R770" si="79">RIGHT(N707,LEN(N707)-SEARCH("/",N707))</f>
        <v>nonfiction</v>
      </c>
      <c r="S707" s="7">
        <f t="shared" ref="S707:S770" si="80">(((J707/60)/60)/24)+DATE(1970,1,1)</f>
        <v>41619.25</v>
      </c>
      <c r="T707" s="7">
        <f t="shared" ref="T707:T770" si="81">(((K707/60)/60)/24)+DATE(1970,1,1)</f>
        <v>41623.25</v>
      </c>
      <c r="U707">
        <f t="shared" ref="U707:U770" si="82">YEAR(S707)</f>
        <v>2013</v>
      </c>
    </row>
    <row r="708" spans="1:21" ht="31.5" hidden="1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77"/>
        <v>128</v>
      </c>
      <c r="P708" s="4">
        <f t="shared" ref="P708:P771" si="83">E708/G708</f>
        <v>103.03791821561339</v>
      </c>
      <c r="Q708" t="str">
        <f t="shared" si="78"/>
        <v>technology</v>
      </c>
      <c r="R708" t="str">
        <f t="shared" si="79"/>
        <v>web</v>
      </c>
      <c r="S708" s="7">
        <f t="shared" si="80"/>
        <v>43471.25</v>
      </c>
      <c r="T708" s="7">
        <f t="shared" si="81"/>
        <v>43479.25</v>
      </c>
      <c r="U708">
        <f t="shared" si="82"/>
        <v>2019</v>
      </c>
    </row>
    <row r="709" spans="1:21" ht="31.5" hidden="1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77"/>
        <v>159</v>
      </c>
      <c r="P709" s="4">
        <f t="shared" si="83"/>
        <v>68.922619047619051</v>
      </c>
      <c r="Q709" t="str">
        <f t="shared" si="78"/>
        <v>film &amp; video</v>
      </c>
      <c r="R709" t="str">
        <f t="shared" si="79"/>
        <v>drama</v>
      </c>
      <c r="S709" s="7">
        <f t="shared" si="80"/>
        <v>43442.25</v>
      </c>
      <c r="T709" s="7">
        <f t="shared" si="81"/>
        <v>43478.25</v>
      </c>
      <c r="U709">
        <f t="shared" si="82"/>
        <v>2018</v>
      </c>
    </row>
    <row r="710" spans="1:21" hidden="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77"/>
        <v>707</v>
      </c>
      <c r="P710" s="4">
        <f t="shared" si="83"/>
        <v>87.737226277372258</v>
      </c>
      <c r="Q710" t="str">
        <f t="shared" si="78"/>
        <v>theater</v>
      </c>
      <c r="R710" t="str">
        <f t="shared" si="79"/>
        <v>plays</v>
      </c>
      <c r="S710" s="7">
        <f t="shared" si="80"/>
        <v>42877.208333333328</v>
      </c>
      <c r="T710" s="7">
        <f t="shared" si="81"/>
        <v>42887.208333333328</v>
      </c>
      <c r="U710">
        <f t="shared" si="82"/>
        <v>2017</v>
      </c>
    </row>
    <row r="711" spans="1:21" hidden="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77"/>
        <v>142</v>
      </c>
      <c r="P711" s="4">
        <f t="shared" si="83"/>
        <v>75.021505376344081</v>
      </c>
      <c r="Q711" t="str">
        <f t="shared" si="78"/>
        <v>theater</v>
      </c>
      <c r="R711" t="str">
        <f t="shared" si="79"/>
        <v>plays</v>
      </c>
      <c r="S711" s="7">
        <f t="shared" si="80"/>
        <v>41018.208333333336</v>
      </c>
      <c r="T711" s="7">
        <f t="shared" si="81"/>
        <v>41025.208333333336</v>
      </c>
      <c r="U711">
        <f t="shared" si="82"/>
        <v>2012</v>
      </c>
    </row>
    <row r="712" spans="1:21" ht="31.5" hidden="1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77"/>
        <v>148</v>
      </c>
      <c r="P712" s="4">
        <f t="shared" si="83"/>
        <v>50.863999999999997</v>
      </c>
      <c r="Q712" t="str">
        <f t="shared" si="78"/>
        <v>theater</v>
      </c>
      <c r="R712" t="str">
        <f t="shared" si="79"/>
        <v>plays</v>
      </c>
      <c r="S712" s="7">
        <f t="shared" si="80"/>
        <v>43295.208333333328</v>
      </c>
      <c r="T712" s="7">
        <f t="shared" si="81"/>
        <v>43302.208333333328</v>
      </c>
      <c r="U712">
        <f t="shared" si="82"/>
        <v>2018</v>
      </c>
    </row>
    <row r="713" spans="1:21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77"/>
        <v>20</v>
      </c>
      <c r="P713" s="4">
        <f t="shared" si="83"/>
        <v>90</v>
      </c>
      <c r="Q713" t="str">
        <f t="shared" si="78"/>
        <v>theater</v>
      </c>
      <c r="R713" t="str">
        <f t="shared" si="79"/>
        <v>plays</v>
      </c>
      <c r="S713" s="7">
        <f t="shared" si="80"/>
        <v>42393.25</v>
      </c>
      <c r="T713" s="7">
        <f t="shared" si="81"/>
        <v>42395.25</v>
      </c>
      <c r="U713">
        <f t="shared" si="82"/>
        <v>2016</v>
      </c>
    </row>
    <row r="714" spans="1:21" ht="31.5" hidden="1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77"/>
        <v>1841</v>
      </c>
      <c r="P714" s="4">
        <f t="shared" si="83"/>
        <v>72.896039603960389</v>
      </c>
      <c r="Q714" t="str">
        <f t="shared" si="78"/>
        <v>theater</v>
      </c>
      <c r="R714" t="str">
        <f t="shared" si="79"/>
        <v>plays</v>
      </c>
      <c r="S714" s="7">
        <f t="shared" si="80"/>
        <v>42559.208333333328</v>
      </c>
      <c r="T714" s="7">
        <f t="shared" si="81"/>
        <v>42600.208333333328</v>
      </c>
      <c r="U714">
        <f t="shared" si="82"/>
        <v>2016</v>
      </c>
    </row>
    <row r="715" spans="1:21" hidden="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77"/>
        <v>162</v>
      </c>
      <c r="P715" s="4">
        <f t="shared" si="83"/>
        <v>108.48543689320388</v>
      </c>
      <c r="Q715" t="str">
        <f t="shared" si="78"/>
        <v>publishing</v>
      </c>
      <c r="R715" t="str">
        <f t="shared" si="79"/>
        <v>radio &amp; podcasts</v>
      </c>
      <c r="S715" s="7">
        <f t="shared" si="80"/>
        <v>42604.208333333328</v>
      </c>
      <c r="T715" s="7">
        <f t="shared" si="81"/>
        <v>42616.208333333328</v>
      </c>
      <c r="U715">
        <f t="shared" si="82"/>
        <v>2016</v>
      </c>
    </row>
    <row r="716" spans="1:21" hidden="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77"/>
        <v>473</v>
      </c>
      <c r="P716" s="4">
        <f t="shared" si="83"/>
        <v>101.98095238095237</v>
      </c>
      <c r="Q716" t="str">
        <f t="shared" si="78"/>
        <v>music</v>
      </c>
      <c r="R716" t="str">
        <f t="shared" si="79"/>
        <v>rock</v>
      </c>
      <c r="S716" s="7">
        <f t="shared" si="80"/>
        <v>41870.208333333336</v>
      </c>
      <c r="T716" s="7">
        <f t="shared" si="81"/>
        <v>41871.208333333336</v>
      </c>
      <c r="U716">
        <f t="shared" si="82"/>
        <v>2014</v>
      </c>
    </row>
    <row r="717" spans="1:21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77"/>
        <v>24</v>
      </c>
      <c r="P717" s="4">
        <f t="shared" si="83"/>
        <v>44.009146341463413</v>
      </c>
      <c r="Q717" t="str">
        <f t="shared" si="78"/>
        <v>games</v>
      </c>
      <c r="R717" t="str">
        <f t="shared" si="79"/>
        <v>mobile games</v>
      </c>
      <c r="S717" s="7">
        <f t="shared" si="80"/>
        <v>40397.208333333336</v>
      </c>
      <c r="T717" s="7">
        <f t="shared" si="81"/>
        <v>40402.208333333336</v>
      </c>
      <c r="U717">
        <f t="shared" si="82"/>
        <v>2010</v>
      </c>
    </row>
    <row r="718" spans="1:21" hidden="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77"/>
        <v>518</v>
      </c>
      <c r="P718" s="4">
        <f t="shared" si="83"/>
        <v>65.942675159235662</v>
      </c>
      <c r="Q718" t="str">
        <f t="shared" si="78"/>
        <v>theater</v>
      </c>
      <c r="R718" t="str">
        <f t="shared" si="79"/>
        <v>plays</v>
      </c>
      <c r="S718" s="7">
        <f t="shared" si="80"/>
        <v>41465.208333333336</v>
      </c>
      <c r="T718" s="7">
        <f t="shared" si="81"/>
        <v>41493.208333333336</v>
      </c>
      <c r="U718">
        <f t="shared" si="82"/>
        <v>2013</v>
      </c>
    </row>
    <row r="719" spans="1:21" ht="31.5" hidden="1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77"/>
        <v>248</v>
      </c>
      <c r="P719" s="4">
        <f t="shared" si="83"/>
        <v>24.987387387387386</v>
      </c>
      <c r="Q719" t="str">
        <f t="shared" si="78"/>
        <v>film &amp; video</v>
      </c>
      <c r="R719" t="str">
        <f t="shared" si="79"/>
        <v>documentary</v>
      </c>
      <c r="S719" s="7">
        <f t="shared" si="80"/>
        <v>40777.208333333336</v>
      </c>
      <c r="T719" s="7">
        <f t="shared" si="81"/>
        <v>40798.208333333336</v>
      </c>
      <c r="U719">
        <f t="shared" si="82"/>
        <v>2011</v>
      </c>
    </row>
    <row r="720" spans="1:21" hidden="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77"/>
        <v>100</v>
      </c>
      <c r="P720" s="4">
        <f t="shared" si="83"/>
        <v>28.003367003367003</v>
      </c>
      <c r="Q720" t="str">
        <f t="shared" si="78"/>
        <v>technology</v>
      </c>
      <c r="R720" t="str">
        <f t="shared" si="79"/>
        <v>wearables</v>
      </c>
      <c r="S720" s="7">
        <f t="shared" si="80"/>
        <v>41442.208333333336</v>
      </c>
      <c r="T720" s="7">
        <f t="shared" si="81"/>
        <v>41468.208333333336</v>
      </c>
      <c r="U720">
        <f t="shared" si="82"/>
        <v>2013</v>
      </c>
    </row>
    <row r="721" spans="1:21" hidden="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77"/>
        <v>153</v>
      </c>
      <c r="P721" s="4">
        <f t="shared" si="83"/>
        <v>85.829268292682926</v>
      </c>
      <c r="Q721" t="str">
        <f t="shared" si="78"/>
        <v>publishing</v>
      </c>
      <c r="R721" t="str">
        <f t="shared" si="79"/>
        <v>fiction</v>
      </c>
      <c r="S721" s="7">
        <f t="shared" si="80"/>
        <v>41058.208333333336</v>
      </c>
      <c r="T721" s="7">
        <f t="shared" si="81"/>
        <v>41069.208333333336</v>
      </c>
      <c r="U721">
        <f t="shared" si="82"/>
        <v>2012</v>
      </c>
    </row>
    <row r="722" spans="1:21" ht="31.5" hidden="1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77"/>
        <v>37</v>
      </c>
      <c r="P722" s="4">
        <f t="shared" si="83"/>
        <v>84.921052631578945</v>
      </c>
      <c r="Q722" t="str">
        <f t="shared" si="78"/>
        <v>theater</v>
      </c>
      <c r="R722" t="str">
        <f t="shared" si="79"/>
        <v>plays</v>
      </c>
      <c r="S722" s="7">
        <f t="shared" si="80"/>
        <v>43152.25</v>
      </c>
      <c r="T722" s="7">
        <f t="shared" si="81"/>
        <v>43166.25</v>
      </c>
      <c r="U722">
        <f t="shared" si="82"/>
        <v>2018</v>
      </c>
    </row>
    <row r="723" spans="1:21" hidden="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77"/>
        <v>4</v>
      </c>
      <c r="P723" s="4">
        <f t="shared" si="83"/>
        <v>90.483333333333334</v>
      </c>
      <c r="Q723" t="str">
        <f t="shared" si="78"/>
        <v>music</v>
      </c>
      <c r="R723" t="str">
        <f t="shared" si="79"/>
        <v>rock</v>
      </c>
      <c r="S723" s="7">
        <f t="shared" si="80"/>
        <v>43194.208333333328</v>
      </c>
      <c r="T723" s="7">
        <f t="shared" si="81"/>
        <v>43200.208333333328</v>
      </c>
      <c r="U723">
        <f t="shared" si="82"/>
        <v>2018</v>
      </c>
    </row>
    <row r="724" spans="1:21" hidden="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77"/>
        <v>157</v>
      </c>
      <c r="P724" s="4">
        <f t="shared" si="83"/>
        <v>25.00197628458498</v>
      </c>
      <c r="Q724" t="str">
        <f t="shared" si="78"/>
        <v>film &amp; video</v>
      </c>
      <c r="R724" t="str">
        <f t="shared" si="79"/>
        <v>documentary</v>
      </c>
      <c r="S724" s="7">
        <f t="shared" si="80"/>
        <v>43045.25</v>
      </c>
      <c r="T724" s="7">
        <f t="shared" si="81"/>
        <v>43072.25</v>
      </c>
      <c r="U724">
        <f t="shared" si="82"/>
        <v>2017</v>
      </c>
    </row>
    <row r="725" spans="1:21" hidden="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77"/>
        <v>270</v>
      </c>
      <c r="P725" s="4">
        <f t="shared" si="83"/>
        <v>92.013888888888886</v>
      </c>
      <c r="Q725" t="str">
        <f t="shared" si="78"/>
        <v>theater</v>
      </c>
      <c r="R725" t="str">
        <f t="shared" si="79"/>
        <v>plays</v>
      </c>
      <c r="S725" s="7">
        <f t="shared" si="80"/>
        <v>42431.25</v>
      </c>
      <c r="T725" s="7">
        <f t="shared" si="81"/>
        <v>42452.208333333328</v>
      </c>
      <c r="U725">
        <f t="shared" si="82"/>
        <v>2016</v>
      </c>
    </row>
    <row r="726" spans="1:21" ht="31.5" hidden="1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77"/>
        <v>134</v>
      </c>
      <c r="P726" s="4">
        <f t="shared" si="83"/>
        <v>93.066115702479337</v>
      </c>
      <c r="Q726" t="str">
        <f t="shared" si="78"/>
        <v>theater</v>
      </c>
      <c r="R726" t="str">
        <f t="shared" si="79"/>
        <v>plays</v>
      </c>
      <c r="S726" s="7">
        <f t="shared" si="80"/>
        <v>41934.208333333336</v>
      </c>
      <c r="T726" s="7">
        <f t="shared" si="81"/>
        <v>41936.208333333336</v>
      </c>
      <c r="U726">
        <f t="shared" si="82"/>
        <v>2014</v>
      </c>
    </row>
    <row r="727" spans="1:21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77"/>
        <v>50</v>
      </c>
      <c r="P727" s="4">
        <f t="shared" si="83"/>
        <v>61.008145363408524</v>
      </c>
      <c r="Q727" t="str">
        <f t="shared" si="78"/>
        <v>games</v>
      </c>
      <c r="R727" t="str">
        <f t="shared" si="79"/>
        <v>mobile games</v>
      </c>
      <c r="S727" s="7">
        <f t="shared" si="80"/>
        <v>41958.25</v>
      </c>
      <c r="T727" s="7">
        <f t="shared" si="81"/>
        <v>41960.25</v>
      </c>
      <c r="U727">
        <f t="shared" si="82"/>
        <v>2014</v>
      </c>
    </row>
    <row r="728" spans="1:21" hidden="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77"/>
        <v>89</v>
      </c>
      <c r="P728" s="4">
        <f t="shared" si="83"/>
        <v>92.036259541984734</v>
      </c>
      <c r="Q728" t="str">
        <f t="shared" si="78"/>
        <v>theater</v>
      </c>
      <c r="R728" t="str">
        <f t="shared" si="79"/>
        <v>plays</v>
      </c>
      <c r="S728" s="7">
        <f t="shared" si="80"/>
        <v>40476.208333333336</v>
      </c>
      <c r="T728" s="7">
        <f t="shared" si="81"/>
        <v>40482.208333333336</v>
      </c>
      <c r="U728">
        <f t="shared" si="82"/>
        <v>2010</v>
      </c>
    </row>
    <row r="729" spans="1:21" hidden="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77"/>
        <v>165</v>
      </c>
      <c r="P729" s="4">
        <f t="shared" si="83"/>
        <v>81.132596685082873</v>
      </c>
      <c r="Q729" t="str">
        <f t="shared" si="78"/>
        <v>technology</v>
      </c>
      <c r="R729" t="str">
        <f t="shared" si="79"/>
        <v>web</v>
      </c>
      <c r="S729" s="7">
        <f t="shared" si="80"/>
        <v>43485.25</v>
      </c>
      <c r="T729" s="7">
        <f t="shared" si="81"/>
        <v>43543.208333333328</v>
      </c>
      <c r="U729">
        <f t="shared" si="82"/>
        <v>2019</v>
      </c>
    </row>
    <row r="730" spans="1:21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77"/>
        <v>18</v>
      </c>
      <c r="P730" s="4">
        <f t="shared" si="83"/>
        <v>73.5</v>
      </c>
      <c r="Q730" t="str">
        <f t="shared" si="78"/>
        <v>theater</v>
      </c>
      <c r="R730" t="str">
        <f t="shared" si="79"/>
        <v>plays</v>
      </c>
      <c r="S730" s="7">
        <f t="shared" si="80"/>
        <v>42515.208333333328</v>
      </c>
      <c r="T730" s="7">
        <f t="shared" si="81"/>
        <v>42526.208333333328</v>
      </c>
      <c r="U730">
        <f t="shared" si="82"/>
        <v>2016</v>
      </c>
    </row>
    <row r="731" spans="1:21" ht="31.5" hidden="1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77"/>
        <v>186</v>
      </c>
      <c r="P731" s="4">
        <f t="shared" si="83"/>
        <v>85.221311475409834</v>
      </c>
      <c r="Q731" t="str">
        <f t="shared" si="78"/>
        <v>film &amp; video</v>
      </c>
      <c r="R731" t="str">
        <f t="shared" si="79"/>
        <v>drama</v>
      </c>
      <c r="S731" s="7">
        <f t="shared" si="80"/>
        <v>41309.25</v>
      </c>
      <c r="T731" s="7">
        <f t="shared" si="81"/>
        <v>41311.25</v>
      </c>
      <c r="U731">
        <f t="shared" si="82"/>
        <v>2013</v>
      </c>
    </row>
    <row r="732" spans="1:21" hidden="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77"/>
        <v>413</v>
      </c>
      <c r="P732" s="4">
        <f t="shared" si="83"/>
        <v>110.96825396825396</v>
      </c>
      <c r="Q732" t="str">
        <f t="shared" si="78"/>
        <v>technology</v>
      </c>
      <c r="R732" t="str">
        <f t="shared" si="79"/>
        <v>wearables</v>
      </c>
      <c r="S732" s="7">
        <f t="shared" si="80"/>
        <v>42147.208333333328</v>
      </c>
      <c r="T732" s="7">
        <f t="shared" si="81"/>
        <v>42153.208333333328</v>
      </c>
      <c r="U732">
        <f t="shared" si="82"/>
        <v>2015</v>
      </c>
    </row>
    <row r="733" spans="1:21" hidden="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77"/>
        <v>90</v>
      </c>
      <c r="P733" s="4">
        <f t="shared" si="83"/>
        <v>32.968036529680369</v>
      </c>
      <c r="Q733" t="str">
        <f t="shared" si="78"/>
        <v>technology</v>
      </c>
      <c r="R733" t="str">
        <f t="shared" si="79"/>
        <v>web</v>
      </c>
      <c r="S733" s="7">
        <f t="shared" si="80"/>
        <v>42939.208333333328</v>
      </c>
      <c r="T733" s="7">
        <f t="shared" si="81"/>
        <v>42940.208333333328</v>
      </c>
      <c r="U733">
        <f t="shared" si="82"/>
        <v>2017</v>
      </c>
    </row>
    <row r="734" spans="1:21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77"/>
        <v>92</v>
      </c>
      <c r="P734" s="4">
        <f t="shared" si="83"/>
        <v>96.005352363960753</v>
      </c>
      <c r="Q734" t="str">
        <f t="shared" si="78"/>
        <v>music</v>
      </c>
      <c r="R734" t="str">
        <f t="shared" si="79"/>
        <v>rock</v>
      </c>
      <c r="S734" s="7">
        <f t="shared" si="80"/>
        <v>42816.208333333328</v>
      </c>
      <c r="T734" s="7">
        <f t="shared" si="81"/>
        <v>42839.208333333328</v>
      </c>
      <c r="U734">
        <f t="shared" si="82"/>
        <v>2017</v>
      </c>
    </row>
    <row r="735" spans="1:21" hidden="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77"/>
        <v>527</v>
      </c>
      <c r="P735" s="4">
        <f t="shared" si="83"/>
        <v>84.96632653061225</v>
      </c>
      <c r="Q735" t="str">
        <f t="shared" si="78"/>
        <v>music</v>
      </c>
      <c r="R735" t="str">
        <f t="shared" si="79"/>
        <v>metal</v>
      </c>
      <c r="S735" s="7">
        <f t="shared" si="80"/>
        <v>41844.208333333336</v>
      </c>
      <c r="T735" s="7">
        <f t="shared" si="81"/>
        <v>41857.208333333336</v>
      </c>
      <c r="U735">
        <f t="shared" si="82"/>
        <v>2014</v>
      </c>
    </row>
    <row r="736" spans="1:21" hidden="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77"/>
        <v>319</v>
      </c>
      <c r="P736" s="4">
        <f t="shared" si="83"/>
        <v>25.007462686567163</v>
      </c>
      <c r="Q736" t="str">
        <f t="shared" si="78"/>
        <v>theater</v>
      </c>
      <c r="R736" t="str">
        <f t="shared" si="79"/>
        <v>plays</v>
      </c>
      <c r="S736" s="7">
        <f t="shared" si="80"/>
        <v>42763.25</v>
      </c>
      <c r="T736" s="7">
        <f t="shared" si="81"/>
        <v>42775.25</v>
      </c>
      <c r="U736">
        <f t="shared" si="82"/>
        <v>2017</v>
      </c>
    </row>
    <row r="737" spans="1:21" hidden="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77"/>
        <v>354</v>
      </c>
      <c r="P737" s="4">
        <f t="shared" si="83"/>
        <v>65.998995479658461</v>
      </c>
      <c r="Q737" t="str">
        <f t="shared" si="78"/>
        <v>photography</v>
      </c>
      <c r="R737" t="str">
        <f t="shared" si="79"/>
        <v>photography books</v>
      </c>
      <c r="S737" s="7">
        <f t="shared" si="80"/>
        <v>42459.208333333328</v>
      </c>
      <c r="T737" s="7">
        <f t="shared" si="81"/>
        <v>42466.208333333328</v>
      </c>
      <c r="U737">
        <f t="shared" si="82"/>
        <v>2016</v>
      </c>
    </row>
    <row r="738" spans="1:21" hidden="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77"/>
        <v>33</v>
      </c>
      <c r="P738" s="4">
        <f t="shared" si="83"/>
        <v>87.34482758620689</v>
      </c>
      <c r="Q738" t="str">
        <f t="shared" si="78"/>
        <v>publishing</v>
      </c>
      <c r="R738" t="str">
        <f t="shared" si="79"/>
        <v>nonfiction</v>
      </c>
      <c r="S738" s="7">
        <f t="shared" si="80"/>
        <v>42055.25</v>
      </c>
      <c r="T738" s="7">
        <f t="shared" si="81"/>
        <v>42059.25</v>
      </c>
      <c r="U738">
        <f t="shared" si="82"/>
        <v>2015</v>
      </c>
    </row>
    <row r="739" spans="1:21" ht="31.5" hidden="1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77"/>
        <v>136</v>
      </c>
      <c r="P739" s="4">
        <f t="shared" si="83"/>
        <v>27.933333333333334</v>
      </c>
      <c r="Q739" t="str">
        <f t="shared" si="78"/>
        <v>music</v>
      </c>
      <c r="R739" t="str">
        <f t="shared" si="79"/>
        <v>indie rock</v>
      </c>
      <c r="S739" s="7">
        <f t="shared" si="80"/>
        <v>42685.25</v>
      </c>
      <c r="T739" s="7">
        <f t="shared" si="81"/>
        <v>42697.25</v>
      </c>
      <c r="U739">
        <f t="shared" si="82"/>
        <v>2016</v>
      </c>
    </row>
    <row r="740" spans="1:21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77"/>
        <v>2</v>
      </c>
      <c r="P740" s="4">
        <f t="shared" si="83"/>
        <v>103.8</v>
      </c>
      <c r="Q740" t="str">
        <f t="shared" si="78"/>
        <v>theater</v>
      </c>
      <c r="R740" t="str">
        <f t="shared" si="79"/>
        <v>plays</v>
      </c>
      <c r="S740" s="7">
        <f t="shared" si="80"/>
        <v>41959.25</v>
      </c>
      <c r="T740" s="7">
        <f t="shared" si="81"/>
        <v>41981.25</v>
      </c>
      <c r="U740">
        <f t="shared" si="82"/>
        <v>2014</v>
      </c>
    </row>
    <row r="741" spans="1:21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77"/>
        <v>61</v>
      </c>
      <c r="P741" s="4">
        <f t="shared" si="83"/>
        <v>31.937172774869111</v>
      </c>
      <c r="Q741" t="str">
        <f t="shared" si="78"/>
        <v>music</v>
      </c>
      <c r="R741" t="str">
        <f t="shared" si="79"/>
        <v>indie rock</v>
      </c>
      <c r="S741" s="7">
        <f t="shared" si="80"/>
        <v>41089.208333333336</v>
      </c>
      <c r="T741" s="7">
        <f t="shared" si="81"/>
        <v>41090.208333333336</v>
      </c>
      <c r="U741">
        <f t="shared" si="82"/>
        <v>2012</v>
      </c>
    </row>
    <row r="742" spans="1:21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77"/>
        <v>30</v>
      </c>
      <c r="P742" s="4">
        <f t="shared" si="83"/>
        <v>99.5</v>
      </c>
      <c r="Q742" t="str">
        <f t="shared" si="78"/>
        <v>theater</v>
      </c>
      <c r="R742" t="str">
        <f t="shared" si="79"/>
        <v>plays</v>
      </c>
      <c r="S742" s="7">
        <f t="shared" si="80"/>
        <v>42769.25</v>
      </c>
      <c r="T742" s="7">
        <f t="shared" si="81"/>
        <v>42772.25</v>
      </c>
      <c r="U742">
        <f t="shared" si="82"/>
        <v>2017</v>
      </c>
    </row>
    <row r="743" spans="1:21" hidden="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77"/>
        <v>1179</v>
      </c>
      <c r="P743" s="4">
        <f t="shared" si="83"/>
        <v>108.84615384615384</v>
      </c>
      <c r="Q743" t="str">
        <f t="shared" si="78"/>
        <v>theater</v>
      </c>
      <c r="R743" t="str">
        <f t="shared" si="79"/>
        <v>plays</v>
      </c>
      <c r="S743" s="7">
        <f t="shared" si="80"/>
        <v>40321.208333333336</v>
      </c>
      <c r="T743" s="7">
        <f t="shared" si="81"/>
        <v>40322.208333333336</v>
      </c>
      <c r="U743">
        <f t="shared" si="82"/>
        <v>2010</v>
      </c>
    </row>
    <row r="744" spans="1:21" hidden="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77"/>
        <v>1126</v>
      </c>
      <c r="P744" s="4">
        <f t="shared" si="83"/>
        <v>110.76229508196721</v>
      </c>
      <c r="Q744" t="str">
        <f t="shared" si="78"/>
        <v>music</v>
      </c>
      <c r="R744" t="str">
        <f t="shared" si="79"/>
        <v>electric music</v>
      </c>
      <c r="S744" s="7">
        <f t="shared" si="80"/>
        <v>40197.25</v>
      </c>
      <c r="T744" s="7">
        <f t="shared" si="81"/>
        <v>40239.25</v>
      </c>
      <c r="U744">
        <f t="shared" si="82"/>
        <v>2010</v>
      </c>
    </row>
    <row r="745" spans="1:21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77"/>
        <v>13</v>
      </c>
      <c r="P745" s="4">
        <f t="shared" si="83"/>
        <v>29.647058823529413</v>
      </c>
      <c r="Q745" t="str">
        <f t="shared" si="78"/>
        <v>theater</v>
      </c>
      <c r="R745" t="str">
        <f t="shared" si="79"/>
        <v>plays</v>
      </c>
      <c r="S745" s="7">
        <f t="shared" si="80"/>
        <v>42298.208333333328</v>
      </c>
      <c r="T745" s="7">
        <f t="shared" si="81"/>
        <v>42304.208333333328</v>
      </c>
      <c r="U745">
        <f t="shared" si="82"/>
        <v>2015</v>
      </c>
    </row>
    <row r="746" spans="1:21" hidden="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77"/>
        <v>712</v>
      </c>
      <c r="P746" s="4">
        <f t="shared" si="83"/>
        <v>101.71428571428571</v>
      </c>
      <c r="Q746" t="str">
        <f t="shared" si="78"/>
        <v>theater</v>
      </c>
      <c r="R746" t="str">
        <f t="shared" si="79"/>
        <v>plays</v>
      </c>
      <c r="S746" s="7">
        <f t="shared" si="80"/>
        <v>43322.208333333328</v>
      </c>
      <c r="T746" s="7">
        <f t="shared" si="81"/>
        <v>43324.208333333328</v>
      </c>
      <c r="U746">
        <f t="shared" si="82"/>
        <v>2018</v>
      </c>
    </row>
    <row r="747" spans="1:21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77"/>
        <v>30</v>
      </c>
      <c r="P747" s="4">
        <f t="shared" si="83"/>
        <v>61.5</v>
      </c>
      <c r="Q747" t="str">
        <f t="shared" si="78"/>
        <v>technology</v>
      </c>
      <c r="R747" t="str">
        <f t="shared" si="79"/>
        <v>wearables</v>
      </c>
      <c r="S747" s="7">
        <f t="shared" si="80"/>
        <v>40328.208333333336</v>
      </c>
      <c r="T747" s="7">
        <f t="shared" si="81"/>
        <v>40355.208333333336</v>
      </c>
      <c r="U747">
        <f t="shared" si="82"/>
        <v>2010</v>
      </c>
    </row>
    <row r="748" spans="1:21" hidden="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77"/>
        <v>213</v>
      </c>
      <c r="P748" s="4">
        <f t="shared" si="83"/>
        <v>35</v>
      </c>
      <c r="Q748" t="str">
        <f t="shared" si="78"/>
        <v>technology</v>
      </c>
      <c r="R748" t="str">
        <f t="shared" si="79"/>
        <v>web</v>
      </c>
      <c r="S748" s="7">
        <f t="shared" si="80"/>
        <v>40825.208333333336</v>
      </c>
      <c r="T748" s="7">
        <f t="shared" si="81"/>
        <v>40830.208333333336</v>
      </c>
      <c r="U748">
        <f t="shared" si="82"/>
        <v>2011</v>
      </c>
    </row>
    <row r="749" spans="1:21" hidden="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77"/>
        <v>229</v>
      </c>
      <c r="P749" s="4">
        <f t="shared" si="83"/>
        <v>40.049999999999997</v>
      </c>
      <c r="Q749" t="str">
        <f t="shared" si="78"/>
        <v>theater</v>
      </c>
      <c r="R749" t="str">
        <f t="shared" si="79"/>
        <v>plays</v>
      </c>
      <c r="S749" s="7">
        <f t="shared" si="80"/>
        <v>40423.208333333336</v>
      </c>
      <c r="T749" s="7">
        <f t="shared" si="81"/>
        <v>40434.208333333336</v>
      </c>
      <c r="U749">
        <f t="shared" si="82"/>
        <v>2010</v>
      </c>
    </row>
    <row r="750" spans="1:21" hidden="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77"/>
        <v>35</v>
      </c>
      <c r="P750" s="4">
        <f t="shared" si="83"/>
        <v>110.97231270358306</v>
      </c>
      <c r="Q750" t="str">
        <f t="shared" si="78"/>
        <v>film &amp; video</v>
      </c>
      <c r="R750" t="str">
        <f t="shared" si="79"/>
        <v>animation</v>
      </c>
      <c r="S750" s="7">
        <f t="shared" si="80"/>
        <v>40238.25</v>
      </c>
      <c r="T750" s="7">
        <f t="shared" si="81"/>
        <v>40263.208333333336</v>
      </c>
      <c r="U750">
        <f t="shared" si="82"/>
        <v>2010</v>
      </c>
    </row>
    <row r="751" spans="1:21" hidden="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77"/>
        <v>157</v>
      </c>
      <c r="P751" s="4">
        <f t="shared" si="83"/>
        <v>36.959016393442624</v>
      </c>
      <c r="Q751" t="str">
        <f t="shared" si="78"/>
        <v>technology</v>
      </c>
      <c r="R751" t="str">
        <f t="shared" si="79"/>
        <v>wearables</v>
      </c>
      <c r="S751" s="7">
        <f t="shared" si="80"/>
        <v>41920.208333333336</v>
      </c>
      <c r="T751" s="7">
        <f t="shared" si="81"/>
        <v>41932.208333333336</v>
      </c>
      <c r="U751">
        <f t="shared" si="82"/>
        <v>2014</v>
      </c>
    </row>
    <row r="752" spans="1:21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77"/>
        <v>1</v>
      </c>
      <c r="P752" s="4">
        <f t="shared" si="83"/>
        <v>1</v>
      </c>
      <c r="Q752" t="str">
        <f t="shared" si="78"/>
        <v>music</v>
      </c>
      <c r="R752" t="str">
        <f t="shared" si="79"/>
        <v>electric music</v>
      </c>
      <c r="S752" s="7">
        <f t="shared" si="80"/>
        <v>40360.208333333336</v>
      </c>
      <c r="T752" s="7">
        <f t="shared" si="81"/>
        <v>40385.208333333336</v>
      </c>
      <c r="U752">
        <f t="shared" si="82"/>
        <v>2010</v>
      </c>
    </row>
    <row r="753" spans="1:21" hidden="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77"/>
        <v>232</v>
      </c>
      <c r="P753" s="4">
        <f t="shared" si="83"/>
        <v>30.974074074074075</v>
      </c>
      <c r="Q753" t="str">
        <f t="shared" si="78"/>
        <v>publishing</v>
      </c>
      <c r="R753" t="str">
        <f t="shared" si="79"/>
        <v>nonfiction</v>
      </c>
      <c r="S753" s="7">
        <f t="shared" si="80"/>
        <v>42446.208333333328</v>
      </c>
      <c r="T753" s="7">
        <f t="shared" si="81"/>
        <v>42461.208333333328</v>
      </c>
      <c r="U753">
        <f t="shared" si="82"/>
        <v>2016</v>
      </c>
    </row>
    <row r="754" spans="1:21" hidden="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77"/>
        <v>92</v>
      </c>
      <c r="P754" s="4">
        <f t="shared" si="83"/>
        <v>47.035087719298247</v>
      </c>
      <c r="Q754" t="str">
        <f t="shared" si="78"/>
        <v>theater</v>
      </c>
      <c r="R754" t="str">
        <f t="shared" si="79"/>
        <v>plays</v>
      </c>
      <c r="S754" s="7">
        <f t="shared" si="80"/>
        <v>40395.208333333336</v>
      </c>
      <c r="T754" s="7">
        <f t="shared" si="81"/>
        <v>40413.208333333336</v>
      </c>
      <c r="U754">
        <f t="shared" si="82"/>
        <v>2010</v>
      </c>
    </row>
    <row r="755" spans="1:21" hidden="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77"/>
        <v>257</v>
      </c>
      <c r="P755" s="4">
        <f t="shared" si="83"/>
        <v>88.065693430656935</v>
      </c>
      <c r="Q755" t="str">
        <f t="shared" si="78"/>
        <v>photography</v>
      </c>
      <c r="R755" t="str">
        <f t="shared" si="79"/>
        <v>photography books</v>
      </c>
      <c r="S755" s="7">
        <f t="shared" si="80"/>
        <v>40321.208333333336</v>
      </c>
      <c r="T755" s="7">
        <f t="shared" si="81"/>
        <v>40336.208333333336</v>
      </c>
      <c r="U755">
        <f t="shared" si="82"/>
        <v>2010</v>
      </c>
    </row>
    <row r="756" spans="1:21" hidden="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77"/>
        <v>168</v>
      </c>
      <c r="P756" s="4">
        <f t="shared" si="83"/>
        <v>37.005616224648989</v>
      </c>
      <c r="Q756" t="str">
        <f t="shared" si="78"/>
        <v>theater</v>
      </c>
      <c r="R756" t="str">
        <f t="shared" si="79"/>
        <v>plays</v>
      </c>
      <c r="S756" s="7">
        <f t="shared" si="80"/>
        <v>41210.208333333336</v>
      </c>
      <c r="T756" s="7">
        <f t="shared" si="81"/>
        <v>41263.25</v>
      </c>
      <c r="U756">
        <f t="shared" si="82"/>
        <v>2012</v>
      </c>
    </row>
    <row r="757" spans="1:21" hidden="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77"/>
        <v>167</v>
      </c>
      <c r="P757" s="4">
        <f t="shared" si="83"/>
        <v>26.027777777777779</v>
      </c>
      <c r="Q757" t="str">
        <f t="shared" si="78"/>
        <v>theater</v>
      </c>
      <c r="R757" t="str">
        <f t="shared" si="79"/>
        <v>plays</v>
      </c>
      <c r="S757" s="7">
        <f t="shared" si="80"/>
        <v>43096.25</v>
      </c>
      <c r="T757" s="7">
        <f t="shared" si="81"/>
        <v>43108.25</v>
      </c>
      <c r="U757">
        <f t="shared" si="82"/>
        <v>2017</v>
      </c>
    </row>
    <row r="758" spans="1:21" hidden="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77"/>
        <v>772</v>
      </c>
      <c r="P758" s="4">
        <f t="shared" si="83"/>
        <v>67.817567567567565</v>
      </c>
      <c r="Q758" t="str">
        <f t="shared" si="78"/>
        <v>theater</v>
      </c>
      <c r="R758" t="str">
        <f t="shared" si="79"/>
        <v>plays</v>
      </c>
      <c r="S758" s="7">
        <f t="shared" si="80"/>
        <v>42024.25</v>
      </c>
      <c r="T758" s="7">
        <f t="shared" si="81"/>
        <v>42030.25</v>
      </c>
      <c r="U758">
        <f t="shared" si="82"/>
        <v>2015</v>
      </c>
    </row>
    <row r="759" spans="1:21" hidden="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77"/>
        <v>407</v>
      </c>
      <c r="P759" s="4">
        <f t="shared" si="83"/>
        <v>49.964912280701753</v>
      </c>
      <c r="Q759" t="str">
        <f t="shared" si="78"/>
        <v>film &amp; video</v>
      </c>
      <c r="R759" t="str">
        <f t="shared" si="79"/>
        <v>drama</v>
      </c>
      <c r="S759" s="7">
        <f t="shared" si="80"/>
        <v>40675.208333333336</v>
      </c>
      <c r="T759" s="7">
        <f t="shared" si="81"/>
        <v>40679.208333333336</v>
      </c>
      <c r="U759">
        <f t="shared" si="82"/>
        <v>2011</v>
      </c>
    </row>
    <row r="760" spans="1:21" hidden="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77"/>
        <v>564</v>
      </c>
      <c r="P760" s="4">
        <f t="shared" si="83"/>
        <v>110.01646903820817</v>
      </c>
      <c r="Q760" t="str">
        <f t="shared" si="78"/>
        <v>music</v>
      </c>
      <c r="R760" t="str">
        <f t="shared" si="79"/>
        <v>rock</v>
      </c>
      <c r="S760" s="7">
        <f t="shared" si="80"/>
        <v>41936.208333333336</v>
      </c>
      <c r="T760" s="7">
        <f t="shared" si="81"/>
        <v>41945.208333333336</v>
      </c>
      <c r="U760">
        <f t="shared" si="82"/>
        <v>2014</v>
      </c>
    </row>
    <row r="761" spans="1:21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77"/>
        <v>68</v>
      </c>
      <c r="P761" s="4">
        <f t="shared" si="83"/>
        <v>89.964678178963894</v>
      </c>
      <c r="Q761" t="str">
        <f t="shared" si="78"/>
        <v>music</v>
      </c>
      <c r="R761" t="str">
        <f t="shared" si="79"/>
        <v>electric music</v>
      </c>
      <c r="S761" s="7">
        <f t="shared" si="80"/>
        <v>43136.25</v>
      </c>
      <c r="T761" s="7">
        <f t="shared" si="81"/>
        <v>43166.25</v>
      </c>
      <c r="U761">
        <f t="shared" si="82"/>
        <v>2018</v>
      </c>
    </row>
    <row r="762" spans="1:21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77"/>
        <v>34</v>
      </c>
      <c r="P762" s="4">
        <f t="shared" si="83"/>
        <v>79.009523809523813</v>
      </c>
      <c r="Q762" t="str">
        <f t="shared" si="78"/>
        <v>games</v>
      </c>
      <c r="R762" t="str">
        <f t="shared" si="79"/>
        <v>video games</v>
      </c>
      <c r="S762" s="7">
        <f t="shared" si="80"/>
        <v>43678.208333333328</v>
      </c>
      <c r="T762" s="7">
        <f t="shared" si="81"/>
        <v>43707.208333333328</v>
      </c>
      <c r="U762">
        <f t="shared" si="82"/>
        <v>2019</v>
      </c>
    </row>
    <row r="763" spans="1:21" hidden="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77"/>
        <v>655</v>
      </c>
      <c r="P763" s="4">
        <f t="shared" si="83"/>
        <v>86.867469879518069</v>
      </c>
      <c r="Q763" t="str">
        <f t="shared" si="78"/>
        <v>music</v>
      </c>
      <c r="R763" t="str">
        <f t="shared" si="79"/>
        <v>rock</v>
      </c>
      <c r="S763" s="7">
        <f t="shared" si="80"/>
        <v>42938.208333333328</v>
      </c>
      <c r="T763" s="7">
        <f t="shared" si="81"/>
        <v>42943.208333333328</v>
      </c>
      <c r="U763">
        <f t="shared" si="82"/>
        <v>2017</v>
      </c>
    </row>
    <row r="764" spans="1:21" hidden="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77"/>
        <v>177</v>
      </c>
      <c r="P764" s="4">
        <f t="shared" si="83"/>
        <v>62.04</v>
      </c>
      <c r="Q764" t="str">
        <f t="shared" si="78"/>
        <v>music</v>
      </c>
      <c r="R764" t="str">
        <f t="shared" si="79"/>
        <v>jazz</v>
      </c>
      <c r="S764" s="7">
        <f t="shared" si="80"/>
        <v>41241.25</v>
      </c>
      <c r="T764" s="7">
        <f t="shared" si="81"/>
        <v>41252.25</v>
      </c>
      <c r="U764">
        <f t="shared" si="82"/>
        <v>2012</v>
      </c>
    </row>
    <row r="765" spans="1:21" hidden="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77"/>
        <v>113</v>
      </c>
      <c r="P765" s="4">
        <f t="shared" si="83"/>
        <v>26.970212765957445</v>
      </c>
      <c r="Q765" t="str">
        <f t="shared" si="78"/>
        <v>theater</v>
      </c>
      <c r="R765" t="str">
        <f t="shared" si="79"/>
        <v>plays</v>
      </c>
      <c r="S765" s="7">
        <f t="shared" si="80"/>
        <v>41037.208333333336</v>
      </c>
      <c r="T765" s="7">
        <f t="shared" si="81"/>
        <v>41072.208333333336</v>
      </c>
      <c r="U765">
        <f t="shared" si="82"/>
        <v>2012</v>
      </c>
    </row>
    <row r="766" spans="1:21" ht="31.5" hidden="1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77"/>
        <v>728</v>
      </c>
      <c r="P766" s="4">
        <f t="shared" si="83"/>
        <v>54.121621621621621</v>
      </c>
      <c r="Q766" t="str">
        <f t="shared" si="78"/>
        <v>music</v>
      </c>
      <c r="R766" t="str">
        <f t="shared" si="79"/>
        <v>rock</v>
      </c>
      <c r="S766" s="7">
        <f t="shared" si="80"/>
        <v>40676.208333333336</v>
      </c>
      <c r="T766" s="7">
        <f t="shared" si="81"/>
        <v>40684.208333333336</v>
      </c>
      <c r="U766">
        <f t="shared" si="82"/>
        <v>2011</v>
      </c>
    </row>
    <row r="767" spans="1:21" hidden="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77"/>
        <v>208</v>
      </c>
      <c r="P767" s="4">
        <f t="shared" si="83"/>
        <v>41.035353535353536</v>
      </c>
      <c r="Q767" t="str">
        <f t="shared" si="78"/>
        <v>music</v>
      </c>
      <c r="R767" t="str">
        <f t="shared" si="79"/>
        <v>indie rock</v>
      </c>
      <c r="S767" s="7">
        <f t="shared" si="80"/>
        <v>42840.208333333328</v>
      </c>
      <c r="T767" s="7">
        <f t="shared" si="81"/>
        <v>42865.208333333328</v>
      </c>
      <c r="U767">
        <f t="shared" si="82"/>
        <v>2017</v>
      </c>
    </row>
    <row r="768" spans="1:21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77"/>
        <v>31</v>
      </c>
      <c r="P768" s="4">
        <f t="shared" si="83"/>
        <v>55.052419354838712</v>
      </c>
      <c r="Q768" t="str">
        <f t="shared" si="78"/>
        <v>film &amp; video</v>
      </c>
      <c r="R768" t="str">
        <f t="shared" si="79"/>
        <v>science fiction</v>
      </c>
      <c r="S768" s="7">
        <f t="shared" si="80"/>
        <v>43362.208333333328</v>
      </c>
      <c r="T768" s="7">
        <f t="shared" si="81"/>
        <v>43363.208333333328</v>
      </c>
      <c r="U768">
        <f t="shared" si="82"/>
        <v>2018</v>
      </c>
    </row>
    <row r="769" spans="1:21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77"/>
        <v>57</v>
      </c>
      <c r="P769" s="4">
        <f t="shared" si="83"/>
        <v>107.93762183235867</v>
      </c>
      <c r="Q769" t="str">
        <f t="shared" si="78"/>
        <v>publishing</v>
      </c>
      <c r="R769" t="str">
        <f t="shared" si="79"/>
        <v>translations</v>
      </c>
      <c r="S769" s="7">
        <f t="shared" si="80"/>
        <v>42283.208333333328</v>
      </c>
      <c r="T769" s="7">
        <f t="shared" si="81"/>
        <v>42328.25</v>
      </c>
      <c r="U769">
        <f t="shared" si="82"/>
        <v>2015</v>
      </c>
    </row>
    <row r="770" spans="1:21" hidden="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77"/>
        <v>231</v>
      </c>
      <c r="P770" s="4">
        <f t="shared" si="83"/>
        <v>73.92</v>
      </c>
      <c r="Q770" t="str">
        <f t="shared" si="78"/>
        <v>theater</v>
      </c>
      <c r="R770" t="str">
        <f t="shared" si="79"/>
        <v>plays</v>
      </c>
      <c r="S770" s="7">
        <f t="shared" si="80"/>
        <v>41619.25</v>
      </c>
      <c r="T770" s="7">
        <f t="shared" si="81"/>
        <v>41634.25</v>
      </c>
      <c r="U770">
        <f t="shared" si="82"/>
        <v>2013</v>
      </c>
    </row>
    <row r="771" spans="1:21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84">ROUND(E771/D771*100,0)</f>
        <v>87</v>
      </c>
      <c r="P771" s="4">
        <f t="shared" si="83"/>
        <v>31.995894428152493</v>
      </c>
      <c r="Q771" t="str">
        <f t="shared" ref="Q771:Q834" si="85">LEFT(N771,SEARCH("/",N771)-1)</f>
        <v>games</v>
      </c>
      <c r="R771" t="str">
        <f t="shared" ref="R771:R834" si="86">RIGHT(N771,LEN(N771)-SEARCH("/",N771))</f>
        <v>video games</v>
      </c>
      <c r="S771" s="7">
        <f t="shared" ref="S771:S834" si="87">(((J771/60)/60)/24)+DATE(1970,1,1)</f>
        <v>41501.208333333336</v>
      </c>
      <c r="T771" s="7">
        <f t="shared" ref="T771:T834" si="88">(((K771/60)/60)/24)+DATE(1970,1,1)</f>
        <v>41527.208333333336</v>
      </c>
      <c r="U771">
        <f t="shared" ref="U771:U834" si="89">YEAR(S771)</f>
        <v>2013</v>
      </c>
    </row>
    <row r="772" spans="1:21" hidden="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84"/>
        <v>271</v>
      </c>
      <c r="P772" s="4">
        <f t="shared" ref="P772:P835" si="90">E772/G772</f>
        <v>53.898148148148145</v>
      </c>
      <c r="Q772" t="str">
        <f t="shared" si="85"/>
        <v>theater</v>
      </c>
      <c r="R772" t="str">
        <f t="shared" si="86"/>
        <v>plays</v>
      </c>
      <c r="S772" s="7">
        <f t="shared" si="87"/>
        <v>41743.208333333336</v>
      </c>
      <c r="T772" s="7">
        <f t="shared" si="88"/>
        <v>41750.208333333336</v>
      </c>
      <c r="U772">
        <f t="shared" si="89"/>
        <v>2014</v>
      </c>
    </row>
    <row r="773" spans="1:21" hidden="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84"/>
        <v>49</v>
      </c>
      <c r="P773" s="4">
        <f t="shared" si="90"/>
        <v>106.5</v>
      </c>
      <c r="Q773" t="str">
        <f t="shared" si="85"/>
        <v>theater</v>
      </c>
      <c r="R773" t="str">
        <f t="shared" si="86"/>
        <v>plays</v>
      </c>
      <c r="S773" s="7">
        <f t="shared" si="87"/>
        <v>43491.25</v>
      </c>
      <c r="T773" s="7">
        <f t="shared" si="88"/>
        <v>43518.25</v>
      </c>
      <c r="U773">
        <f t="shared" si="89"/>
        <v>2019</v>
      </c>
    </row>
    <row r="774" spans="1:21" hidden="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84"/>
        <v>113</v>
      </c>
      <c r="P774" s="4">
        <f t="shared" si="90"/>
        <v>32.999805409612762</v>
      </c>
      <c r="Q774" t="str">
        <f t="shared" si="85"/>
        <v>music</v>
      </c>
      <c r="R774" t="str">
        <f t="shared" si="86"/>
        <v>indie rock</v>
      </c>
      <c r="S774" s="7">
        <f t="shared" si="87"/>
        <v>43505.25</v>
      </c>
      <c r="T774" s="7">
        <f t="shared" si="88"/>
        <v>43509.25</v>
      </c>
      <c r="U774">
        <f t="shared" si="89"/>
        <v>2019</v>
      </c>
    </row>
    <row r="775" spans="1:21" hidden="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84"/>
        <v>191</v>
      </c>
      <c r="P775" s="4">
        <f t="shared" si="90"/>
        <v>43.00254993625159</v>
      </c>
      <c r="Q775" t="str">
        <f t="shared" si="85"/>
        <v>theater</v>
      </c>
      <c r="R775" t="str">
        <f t="shared" si="86"/>
        <v>plays</v>
      </c>
      <c r="S775" s="7">
        <f t="shared" si="87"/>
        <v>42838.208333333328</v>
      </c>
      <c r="T775" s="7">
        <f t="shared" si="88"/>
        <v>42848.208333333328</v>
      </c>
      <c r="U775">
        <f t="shared" si="89"/>
        <v>2017</v>
      </c>
    </row>
    <row r="776" spans="1:21" hidden="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84"/>
        <v>136</v>
      </c>
      <c r="P776" s="4">
        <f t="shared" si="90"/>
        <v>86.858974358974365</v>
      </c>
      <c r="Q776" t="str">
        <f t="shared" si="85"/>
        <v>technology</v>
      </c>
      <c r="R776" t="str">
        <f t="shared" si="86"/>
        <v>web</v>
      </c>
      <c r="S776" s="7">
        <f t="shared" si="87"/>
        <v>42513.208333333328</v>
      </c>
      <c r="T776" s="7">
        <f t="shared" si="88"/>
        <v>42554.208333333328</v>
      </c>
      <c r="U776">
        <f t="shared" si="89"/>
        <v>2016</v>
      </c>
    </row>
    <row r="777" spans="1:21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84"/>
        <v>10</v>
      </c>
      <c r="P777" s="4">
        <f t="shared" si="90"/>
        <v>96.8</v>
      </c>
      <c r="Q777" t="str">
        <f t="shared" si="85"/>
        <v>music</v>
      </c>
      <c r="R777" t="str">
        <f t="shared" si="86"/>
        <v>rock</v>
      </c>
      <c r="S777" s="7">
        <f t="shared" si="87"/>
        <v>41949.25</v>
      </c>
      <c r="T777" s="7">
        <f t="shared" si="88"/>
        <v>41959.25</v>
      </c>
      <c r="U777">
        <f t="shared" si="89"/>
        <v>2014</v>
      </c>
    </row>
    <row r="778" spans="1:21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84"/>
        <v>66</v>
      </c>
      <c r="P778" s="4">
        <f t="shared" si="90"/>
        <v>32.995456610631528</v>
      </c>
      <c r="Q778" t="str">
        <f t="shared" si="85"/>
        <v>theater</v>
      </c>
      <c r="R778" t="str">
        <f t="shared" si="86"/>
        <v>plays</v>
      </c>
      <c r="S778" s="7">
        <f t="shared" si="87"/>
        <v>43650.208333333328</v>
      </c>
      <c r="T778" s="7">
        <f t="shared" si="88"/>
        <v>43668.208333333328</v>
      </c>
      <c r="U778">
        <f t="shared" si="89"/>
        <v>2019</v>
      </c>
    </row>
    <row r="779" spans="1:21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84"/>
        <v>49</v>
      </c>
      <c r="P779" s="4">
        <f t="shared" si="90"/>
        <v>68.028106508875737</v>
      </c>
      <c r="Q779" t="str">
        <f t="shared" si="85"/>
        <v>theater</v>
      </c>
      <c r="R779" t="str">
        <f t="shared" si="86"/>
        <v>plays</v>
      </c>
      <c r="S779" s="7">
        <f t="shared" si="87"/>
        <v>40809.208333333336</v>
      </c>
      <c r="T779" s="7">
        <f t="shared" si="88"/>
        <v>40838.208333333336</v>
      </c>
      <c r="U779">
        <f t="shared" si="89"/>
        <v>2011</v>
      </c>
    </row>
    <row r="780" spans="1:21" hidden="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84"/>
        <v>788</v>
      </c>
      <c r="P780" s="4">
        <f t="shared" si="90"/>
        <v>58.867816091954026</v>
      </c>
      <c r="Q780" t="str">
        <f t="shared" si="85"/>
        <v>film &amp; video</v>
      </c>
      <c r="R780" t="str">
        <f t="shared" si="86"/>
        <v>animation</v>
      </c>
      <c r="S780" s="7">
        <f t="shared" si="87"/>
        <v>40768.208333333336</v>
      </c>
      <c r="T780" s="7">
        <f t="shared" si="88"/>
        <v>40773.208333333336</v>
      </c>
      <c r="U780">
        <f t="shared" si="89"/>
        <v>2011</v>
      </c>
    </row>
    <row r="781" spans="1:21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84"/>
        <v>80</v>
      </c>
      <c r="P781" s="4">
        <f t="shared" si="90"/>
        <v>105.04572803850782</v>
      </c>
      <c r="Q781" t="str">
        <f t="shared" si="85"/>
        <v>theater</v>
      </c>
      <c r="R781" t="str">
        <f t="shared" si="86"/>
        <v>plays</v>
      </c>
      <c r="S781" s="7">
        <f t="shared" si="87"/>
        <v>42230.208333333328</v>
      </c>
      <c r="T781" s="7">
        <f t="shared" si="88"/>
        <v>42239.208333333328</v>
      </c>
      <c r="U781">
        <f t="shared" si="89"/>
        <v>2015</v>
      </c>
    </row>
    <row r="782" spans="1:21" hidden="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84"/>
        <v>106</v>
      </c>
      <c r="P782" s="4">
        <f t="shared" si="90"/>
        <v>33.054878048780488</v>
      </c>
      <c r="Q782" t="str">
        <f t="shared" si="85"/>
        <v>film &amp; video</v>
      </c>
      <c r="R782" t="str">
        <f t="shared" si="86"/>
        <v>drama</v>
      </c>
      <c r="S782" s="7">
        <f t="shared" si="87"/>
        <v>42573.208333333328</v>
      </c>
      <c r="T782" s="7">
        <f t="shared" si="88"/>
        <v>42592.208333333328</v>
      </c>
      <c r="U782">
        <f t="shared" si="89"/>
        <v>2016</v>
      </c>
    </row>
    <row r="783" spans="1:21" hidden="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84"/>
        <v>51</v>
      </c>
      <c r="P783" s="4">
        <f t="shared" si="90"/>
        <v>78.821428571428569</v>
      </c>
      <c r="Q783" t="str">
        <f t="shared" si="85"/>
        <v>theater</v>
      </c>
      <c r="R783" t="str">
        <f t="shared" si="86"/>
        <v>plays</v>
      </c>
      <c r="S783" s="7">
        <f t="shared" si="87"/>
        <v>40482.208333333336</v>
      </c>
      <c r="T783" s="7">
        <f t="shared" si="88"/>
        <v>40533.25</v>
      </c>
      <c r="U783">
        <f t="shared" si="89"/>
        <v>2010</v>
      </c>
    </row>
    <row r="784" spans="1:21" hidden="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84"/>
        <v>215</v>
      </c>
      <c r="P784" s="4">
        <f t="shared" si="90"/>
        <v>68.204968944099377</v>
      </c>
      <c r="Q784" t="str">
        <f t="shared" si="85"/>
        <v>film &amp; video</v>
      </c>
      <c r="R784" t="str">
        <f t="shared" si="86"/>
        <v>animation</v>
      </c>
      <c r="S784" s="7">
        <f t="shared" si="87"/>
        <v>40603.25</v>
      </c>
      <c r="T784" s="7">
        <f t="shared" si="88"/>
        <v>40631.208333333336</v>
      </c>
      <c r="U784">
        <f t="shared" si="89"/>
        <v>2011</v>
      </c>
    </row>
    <row r="785" spans="1:21" hidden="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84"/>
        <v>141</v>
      </c>
      <c r="P785" s="4">
        <f t="shared" si="90"/>
        <v>75.731884057971016</v>
      </c>
      <c r="Q785" t="str">
        <f t="shared" si="85"/>
        <v>music</v>
      </c>
      <c r="R785" t="str">
        <f t="shared" si="86"/>
        <v>rock</v>
      </c>
      <c r="S785" s="7">
        <f t="shared" si="87"/>
        <v>41625.25</v>
      </c>
      <c r="T785" s="7">
        <f t="shared" si="88"/>
        <v>41632.25</v>
      </c>
      <c r="U785">
        <f t="shared" si="89"/>
        <v>2013</v>
      </c>
    </row>
    <row r="786" spans="1:21" hidden="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84"/>
        <v>115</v>
      </c>
      <c r="P786" s="4">
        <f t="shared" si="90"/>
        <v>30.996070133010882</v>
      </c>
      <c r="Q786" t="str">
        <f t="shared" si="85"/>
        <v>technology</v>
      </c>
      <c r="R786" t="str">
        <f t="shared" si="86"/>
        <v>web</v>
      </c>
      <c r="S786" s="7">
        <f t="shared" si="87"/>
        <v>42435.25</v>
      </c>
      <c r="T786" s="7">
        <f t="shared" si="88"/>
        <v>42446.208333333328</v>
      </c>
      <c r="U786">
        <f t="shared" si="89"/>
        <v>2016</v>
      </c>
    </row>
    <row r="787" spans="1:21" ht="31.5" hidden="1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84"/>
        <v>193</v>
      </c>
      <c r="P787" s="4">
        <f t="shared" si="90"/>
        <v>101.88188976377953</v>
      </c>
      <c r="Q787" t="str">
        <f t="shared" si="85"/>
        <v>film &amp; video</v>
      </c>
      <c r="R787" t="str">
        <f t="shared" si="86"/>
        <v>animation</v>
      </c>
      <c r="S787" s="7">
        <f t="shared" si="87"/>
        <v>43582.208333333328</v>
      </c>
      <c r="T787" s="7">
        <f t="shared" si="88"/>
        <v>43616.208333333328</v>
      </c>
      <c r="U787">
        <f t="shared" si="89"/>
        <v>2019</v>
      </c>
    </row>
    <row r="788" spans="1:21" hidden="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84"/>
        <v>730</v>
      </c>
      <c r="P788" s="4">
        <f t="shared" si="90"/>
        <v>52.879227053140099</v>
      </c>
      <c r="Q788" t="str">
        <f t="shared" si="85"/>
        <v>music</v>
      </c>
      <c r="R788" t="str">
        <f t="shared" si="86"/>
        <v>jazz</v>
      </c>
      <c r="S788" s="7">
        <f t="shared" si="87"/>
        <v>43186.208333333328</v>
      </c>
      <c r="T788" s="7">
        <f t="shared" si="88"/>
        <v>43193.208333333328</v>
      </c>
      <c r="U788">
        <f t="shared" si="89"/>
        <v>2018</v>
      </c>
    </row>
    <row r="789" spans="1:21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84"/>
        <v>100</v>
      </c>
      <c r="P789" s="4">
        <f t="shared" si="90"/>
        <v>71.005820721769496</v>
      </c>
      <c r="Q789" t="str">
        <f t="shared" si="85"/>
        <v>music</v>
      </c>
      <c r="R789" t="str">
        <f t="shared" si="86"/>
        <v>rock</v>
      </c>
      <c r="S789" s="7">
        <f t="shared" si="87"/>
        <v>40684.208333333336</v>
      </c>
      <c r="T789" s="7">
        <f t="shared" si="88"/>
        <v>40693.208333333336</v>
      </c>
      <c r="U789">
        <f t="shared" si="89"/>
        <v>2011</v>
      </c>
    </row>
    <row r="790" spans="1:21" hidden="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84"/>
        <v>88</v>
      </c>
      <c r="P790" s="4">
        <f t="shared" si="90"/>
        <v>102.38709677419355</v>
      </c>
      <c r="Q790" t="str">
        <f t="shared" si="85"/>
        <v>film &amp; video</v>
      </c>
      <c r="R790" t="str">
        <f t="shared" si="86"/>
        <v>animation</v>
      </c>
      <c r="S790" s="7">
        <f t="shared" si="87"/>
        <v>41202.208333333336</v>
      </c>
      <c r="T790" s="7">
        <f t="shared" si="88"/>
        <v>41223.25</v>
      </c>
      <c r="U790">
        <f t="shared" si="89"/>
        <v>2012</v>
      </c>
    </row>
    <row r="791" spans="1:21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84"/>
        <v>37</v>
      </c>
      <c r="P791" s="4">
        <f t="shared" si="90"/>
        <v>74.466666666666669</v>
      </c>
      <c r="Q791" t="str">
        <f t="shared" si="85"/>
        <v>theater</v>
      </c>
      <c r="R791" t="str">
        <f t="shared" si="86"/>
        <v>plays</v>
      </c>
      <c r="S791" s="7">
        <f t="shared" si="87"/>
        <v>41786.208333333336</v>
      </c>
      <c r="T791" s="7">
        <f t="shared" si="88"/>
        <v>41823.208333333336</v>
      </c>
      <c r="U791">
        <f t="shared" si="89"/>
        <v>2014</v>
      </c>
    </row>
    <row r="792" spans="1:21" hidden="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84"/>
        <v>31</v>
      </c>
      <c r="P792" s="4">
        <f t="shared" si="90"/>
        <v>51.009883198562441</v>
      </c>
      <c r="Q792" t="str">
        <f t="shared" si="85"/>
        <v>theater</v>
      </c>
      <c r="R792" t="str">
        <f t="shared" si="86"/>
        <v>plays</v>
      </c>
      <c r="S792" s="7">
        <f t="shared" si="87"/>
        <v>40223.25</v>
      </c>
      <c r="T792" s="7">
        <f t="shared" si="88"/>
        <v>40229.25</v>
      </c>
      <c r="U792">
        <f t="shared" si="89"/>
        <v>2010</v>
      </c>
    </row>
    <row r="793" spans="1:21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84"/>
        <v>26</v>
      </c>
      <c r="P793" s="4">
        <f t="shared" si="90"/>
        <v>90</v>
      </c>
      <c r="Q793" t="str">
        <f t="shared" si="85"/>
        <v>food</v>
      </c>
      <c r="R793" t="str">
        <f t="shared" si="86"/>
        <v>food trucks</v>
      </c>
      <c r="S793" s="7">
        <f t="shared" si="87"/>
        <v>42715.25</v>
      </c>
      <c r="T793" s="7">
        <f t="shared" si="88"/>
        <v>42731.25</v>
      </c>
      <c r="U793">
        <f t="shared" si="89"/>
        <v>2016</v>
      </c>
    </row>
    <row r="794" spans="1:21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84"/>
        <v>34</v>
      </c>
      <c r="P794" s="4">
        <f t="shared" si="90"/>
        <v>97.142857142857139</v>
      </c>
      <c r="Q794" t="str">
        <f t="shared" si="85"/>
        <v>theater</v>
      </c>
      <c r="R794" t="str">
        <f t="shared" si="86"/>
        <v>plays</v>
      </c>
      <c r="S794" s="7">
        <f t="shared" si="87"/>
        <v>41451.208333333336</v>
      </c>
      <c r="T794" s="7">
        <f t="shared" si="88"/>
        <v>41479.208333333336</v>
      </c>
      <c r="U794">
        <f t="shared" si="89"/>
        <v>2013</v>
      </c>
    </row>
    <row r="795" spans="1:21" hidden="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84"/>
        <v>1186</v>
      </c>
      <c r="P795" s="4">
        <f t="shared" si="90"/>
        <v>72.071823204419886</v>
      </c>
      <c r="Q795" t="str">
        <f t="shared" si="85"/>
        <v>publishing</v>
      </c>
      <c r="R795" t="str">
        <f t="shared" si="86"/>
        <v>nonfiction</v>
      </c>
      <c r="S795" s="7">
        <f t="shared" si="87"/>
        <v>41450.208333333336</v>
      </c>
      <c r="T795" s="7">
        <f t="shared" si="88"/>
        <v>41454.208333333336</v>
      </c>
      <c r="U795">
        <f t="shared" si="89"/>
        <v>2013</v>
      </c>
    </row>
    <row r="796" spans="1:21" hidden="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84"/>
        <v>125</v>
      </c>
      <c r="P796" s="4">
        <f t="shared" si="90"/>
        <v>75.236363636363635</v>
      </c>
      <c r="Q796" t="str">
        <f t="shared" si="85"/>
        <v>music</v>
      </c>
      <c r="R796" t="str">
        <f t="shared" si="86"/>
        <v>rock</v>
      </c>
      <c r="S796" s="7">
        <f t="shared" si="87"/>
        <v>43091.25</v>
      </c>
      <c r="T796" s="7">
        <f t="shared" si="88"/>
        <v>43103.25</v>
      </c>
      <c r="U796">
        <f t="shared" si="89"/>
        <v>2017</v>
      </c>
    </row>
    <row r="797" spans="1:21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84"/>
        <v>14</v>
      </c>
      <c r="P797" s="4">
        <f t="shared" si="90"/>
        <v>32.967741935483872</v>
      </c>
      <c r="Q797" t="str">
        <f t="shared" si="85"/>
        <v>film &amp; video</v>
      </c>
      <c r="R797" t="str">
        <f t="shared" si="86"/>
        <v>drama</v>
      </c>
      <c r="S797" s="7">
        <f t="shared" si="87"/>
        <v>42675.208333333328</v>
      </c>
      <c r="T797" s="7">
        <f t="shared" si="88"/>
        <v>42678.208333333328</v>
      </c>
      <c r="U797">
        <f t="shared" si="89"/>
        <v>2016</v>
      </c>
    </row>
    <row r="798" spans="1:21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84"/>
        <v>55</v>
      </c>
      <c r="P798" s="4">
        <f t="shared" si="90"/>
        <v>54.807692307692307</v>
      </c>
      <c r="Q798" t="str">
        <f t="shared" si="85"/>
        <v>games</v>
      </c>
      <c r="R798" t="str">
        <f t="shared" si="86"/>
        <v>mobile games</v>
      </c>
      <c r="S798" s="7">
        <f t="shared" si="87"/>
        <v>41859.208333333336</v>
      </c>
      <c r="T798" s="7">
        <f t="shared" si="88"/>
        <v>41866.208333333336</v>
      </c>
      <c r="U798">
        <f t="shared" si="89"/>
        <v>2014</v>
      </c>
    </row>
    <row r="799" spans="1:21" hidden="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84"/>
        <v>110</v>
      </c>
      <c r="P799" s="4">
        <f t="shared" si="90"/>
        <v>45.037837837837834</v>
      </c>
      <c r="Q799" t="str">
        <f t="shared" si="85"/>
        <v>technology</v>
      </c>
      <c r="R799" t="str">
        <f t="shared" si="86"/>
        <v>web</v>
      </c>
      <c r="S799" s="7">
        <f t="shared" si="87"/>
        <v>43464.25</v>
      </c>
      <c r="T799" s="7">
        <f t="shared" si="88"/>
        <v>43487.25</v>
      </c>
      <c r="U799">
        <f t="shared" si="89"/>
        <v>2018</v>
      </c>
    </row>
    <row r="800" spans="1:21" hidden="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84"/>
        <v>188</v>
      </c>
      <c r="P800" s="4">
        <f t="shared" si="90"/>
        <v>52.958677685950413</v>
      </c>
      <c r="Q800" t="str">
        <f t="shared" si="85"/>
        <v>theater</v>
      </c>
      <c r="R800" t="str">
        <f t="shared" si="86"/>
        <v>plays</v>
      </c>
      <c r="S800" s="7">
        <f t="shared" si="87"/>
        <v>41060.208333333336</v>
      </c>
      <c r="T800" s="7">
        <f t="shared" si="88"/>
        <v>41088.208333333336</v>
      </c>
      <c r="U800">
        <f t="shared" si="89"/>
        <v>2012</v>
      </c>
    </row>
    <row r="801" spans="1:21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84"/>
        <v>87</v>
      </c>
      <c r="P801" s="4">
        <f t="shared" si="90"/>
        <v>60.017959183673469</v>
      </c>
      <c r="Q801" t="str">
        <f t="shared" si="85"/>
        <v>theater</v>
      </c>
      <c r="R801" t="str">
        <f t="shared" si="86"/>
        <v>plays</v>
      </c>
      <c r="S801" s="7">
        <f t="shared" si="87"/>
        <v>42399.25</v>
      </c>
      <c r="T801" s="7">
        <f t="shared" si="88"/>
        <v>42403.25</v>
      </c>
      <c r="U801">
        <f t="shared" si="89"/>
        <v>2016</v>
      </c>
    </row>
    <row r="802" spans="1:21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84"/>
        <v>1</v>
      </c>
      <c r="P802" s="4">
        <f t="shared" si="90"/>
        <v>1</v>
      </c>
      <c r="Q802" t="str">
        <f t="shared" si="85"/>
        <v>music</v>
      </c>
      <c r="R802" t="str">
        <f t="shared" si="86"/>
        <v>rock</v>
      </c>
      <c r="S802" s="7">
        <f t="shared" si="87"/>
        <v>42167.208333333328</v>
      </c>
      <c r="T802" s="7">
        <f t="shared" si="88"/>
        <v>42171.208333333328</v>
      </c>
      <c r="U802">
        <f t="shared" si="89"/>
        <v>2015</v>
      </c>
    </row>
    <row r="803" spans="1:21" hidden="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84"/>
        <v>203</v>
      </c>
      <c r="P803" s="4">
        <f t="shared" si="90"/>
        <v>44.028301886792455</v>
      </c>
      <c r="Q803" t="str">
        <f t="shared" si="85"/>
        <v>photography</v>
      </c>
      <c r="R803" t="str">
        <f t="shared" si="86"/>
        <v>photography books</v>
      </c>
      <c r="S803" s="7">
        <f t="shared" si="87"/>
        <v>43830.25</v>
      </c>
      <c r="T803" s="7">
        <f t="shared" si="88"/>
        <v>43852.25</v>
      </c>
      <c r="U803">
        <f t="shared" si="89"/>
        <v>2019</v>
      </c>
    </row>
    <row r="804" spans="1:21" ht="31.5" hidden="1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84"/>
        <v>197</v>
      </c>
      <c r="P804" s="4">
        <f t="shared" si="90"/>
        <v>86.028169014084511</v>
      </c>
      <c r="Q804" t="str">
        <f t="shared" si="85"/>
        <v>photography</v>
      </c>
      <c r="R804" t="str">
        <f t="shared" si="86"/>
        <v>photography books</v>
      </c>
      <c r="S804" s="7">
        <f t="shared" si="87"/>
        <v>43650.208333333328</v>
      </c>
      <c r="T804" s="7">
        <f t="shared" si="88"/>
        <v>43652.208333333328</v>
      </c>
      <c r="U804">
        <f t="shared" si="89"/>
        <v>2019</v>
      </c>
    </row>
    <row r="805" spans="1:21" ht="31.5" hidden="1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84"/>
        <v>107</v>
      </c>
      <c r="P805" s="4">
        <f t="shared" si="90"/>
        <v>28.012875536480685</v>
      </c>
      <c r="Q805" t="str">
        <f t="shared" si="85"/>
        <v>theater</v>
      </c>
      <c r="R805" t="str">
        <f t="shared" si="86"/>
        <v>plays</v>
      </c>
      <c r="S805" s="7">
        <f t="shared" si="87"/>
        <v>43492.25</v>
      </c>
      <c r="T805" s="7">
        <f t="shared" si="88"/>
        <v>43526.25</v>
      </c>
      <c r="U805">
        <f t="shared" si="89"/>
        <v>2019</v>
      </c>
    </row>
    <row r="806" spans="1:21" hidden="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84"/>
        <v>269</v>
      </c>
      <c r="P806" s="4">
        <f t="shared" si="90"/>
        <v>32.050458715596328</v>
      </c>
      <c r="Q806" t="str">
        <f t="shared" si="85"/>
        <v>music</v>
      </c>
      <c r="R806" t="str">
        <f t="shared" si="86"/>
        <v>rock</v>
      </c>
      <c r="S806" s="7">
        <f t="shared" si="87"/>
        <v>43102.25</v>
      </c>
      <c r="T806" s="7">
        <f t="shared" si="88"/>
        <v>43122.25</v>
      </c>
      <c r="U806">
        <f t="shared" si="89"/>
        <v>2018</v>
      </c>
    </row>
    <row r="807" spans="1:21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84"/>
        <v>51</v>
      </c>
      <c r="P807" s="4">
        <f t="shared" si="90"/>
        <v>73.611940298507463</v>
      </c>
      <c r="Q807" t="str">
        <f t="shared" si="85"/>
        <v>film &amp; video</v>
      </c>
      <c r="R807" t="str">
        <f t="shared" si="86"/>
        <v>documentary</v>
      </c>
      <c r="S807" s="7">
        <f t="shared" si="87"/>
        <v>41958.25</v>
      </c>
      <c r="T807" s="7">
        <f t="shared" si="88"/>
        <v>42009.25</v>
      </c>
      <c r="U807">
        <f t="shared" si="89"/>
        <v>2014</v>
      </c>
    </row>
    <row r="808" spans="1:21" hidden="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84"/>
        <v>1180</v>
      </c>
      <c r="P808" s="4">
        <f t="shared" si="90"/>
        <v>108.71052631578948</v>
      </c>
      <c r="Q808" t="str">
        <f t="shared" si="85"/>
        <v>film &amp; video</v>
      </c>
      <c r="R808" t="str">
        <f t="shared" si="86"/>
        <v>drama</v>
      </c>
      <c r="S808" s="7">
        <f t="shared" si="87"/>
        <v>40973.25</v>
      </c>
      <c r="T808" s="7">
        <f t="shared" si="88"/>
        <v>40997.208333333336</v>
      </c>
      <c r="U808">
        <f t="shared" si="89"/>
        <v>2012</v>
      </c>
    </row>
    <row r="809" spans="1:21" hidden="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84"/>
        <v>264</v>
      </c>
      <c r="P809" s="4">
        <f t="shared" si="90"/>
        <v>42.97674418604651</v>
      </c>
      <c r="Q809" t="str">
        <f t="shared" si="85"/>
        <v>theater</v>
      </c>
      <c r="R809" t="str">
        <f t="shared" si="86"/>
        <v>plays</v>
      </c>
      <c r="S809" s="7">
        <f t="shared" si="87"/>
        <v>43753.208333333328</v>
      </c>
      <c r="T809" s="7">
        <f t="shared" si="88"/>
        <v>43797.25</v>
      </c>
      <c r="U809">
        <f t="shared" si="89"/>
        <v>2019</v>
      </c>
    </row>
    <row r="810" spans="1:21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84"/>
        <v>30</v>
      </c>
      <c r="P810" s="4">
        <f t="shared" si="90"/>
        <v>83.315789473684205</v>
      </c>
      <c r="Q810" t="str">
        <f t="shared" si="85"/>
        <v>food</v>
      </c>
      <c r="R810" t="str">
        <f t="shared" si="86"/>
        <v>food trucks</v>
      </c>
      <c r="S810" s="7">
        <f t="shared" si="87"/>
        <v>42507.208333333328</v>
      </c>
      <c r="T810" s="7">
        <f t="shared" si="88"/>
        <v>42524.208333333328</v>
      </c>
      <c r="U810">
        <f t="shared" si="89"/>
        <v>2016</v>
      </c>
    </row>
    <row r="811" spans="1:21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84"/>
        <v>63</v>
      </c>
      <c r="P811" s="4">
        <f t="shared" si="90"/>
        <v>42</v>
      </c>
      <c r="Q811" t="str">
        <f t="shared" si="85"/>
        <v>film &amp; video</v>
      </c>
      <c r="R811" t="str">
        <f t="shared" si="86"/>
        <v>documentary</v>
      </c>
      <c r="S811" s="7">
        <f t="shared" si="87"/>
        <v>41135.208333333336</v>
      </c>
      <c r="T811" s="7">
        <f t="shared" si="88"/>
        <v>41136.208333333336</v>
      </c>
      <c r="U811">
        <f t="shared" si="89"/>
        <v>2012</v>
      </c>
    </row>
    <row r="812" spans="1:21" hidden="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84"/>
        <v>193</v>
      </c>
      <c r="P812" s="4">
        <f t="shared" si="90"/>
        <v>55.927601809954751</v>
      </c>
      <c r="Q812" t="str">
        <f t="shared" si="85"/>
        <v>theater</v>
      </c>
      <c r="R812" t="str">
        <f t="shared" si="86"/>
        <v>plays</v>
      </c>
      <c r="S812" s="7">
        <f t="shared" si="87"/>
        <v>43067.25</v>
      </c>
      <c r="T812" s="7">
        <f t="shared" si="88"/>
        <v>43077.25</v>
      </c>
      <c r="U812">
        <f t="shared" si="89"/>
        <v>2017</v>
      </c>
    </row>
    <row r="813" spans="1:21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84"/>
        <v>77</v>
      </c>
      <c r="P813" s="4">
        <f t="shared" si="90"/>
        <v>105.03681885125184</v>
      </c>
      <c r="Q813" t="str">
        <f t="shared" si="85"/>
        <v>games</v>
      </c>
      <c r="R813" t="str">
        <f t="shared" si="86"/>
        <v>video games</v>
      </c>
      <c r="S813" s="7">
        <f t="shared" si="87"/>
        <v>42378.25</v>
      </c>
      <c r="T813" s="7">
        <f t="shared" si="88"/>
        <v>42380.25</v>
      </c>
      <c r="U813">
        <f t="shared" si="89"/>
        <v>2016</v>
      </c>
    </row>
    <row r="814" spans="1:21" hidden="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84"/>
        <v>226</v>
      </c>
      <c r="P814" s="4">
        <f t="shared" si="90"/>
        <v>48</v>
      </c>
      <c r="Q814" t="str">
        <f t="shared" si="85"/>
        <v>publishing</v>
      </c>
      <c r="R814" t="str">
        <f t="shared" si="86"/>
        <v>nonfiction</v>
      </c>
      <c r="S814" s="7">
        <f t="shared" si="87"/>
        <v>43206.208333333328</v>
      </c>
      <c r="T814" s="7">
        <f t="shared" si="88"/>
        <v>43211.208333333328</v>
      </c>
      <c r="U814">
        <f t="shared" si="89"/>
        <v>2018</v>
      </c>
    </row>
    <row r="815" spans="1:21" hidden="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84"/>
        <v>239</v>
      </c>
      <c r="P815" s="4">
        <f t="shared" si="90"/>
        <v>112.66176470588235</v>
      </c>
      <c r="Q815" t="str">
        <f t="shared" si="85"/>
        <v>games</v>
      </c>
      <c r="R815" t="str">
        <f t="shared" si="86"/>
        <v>video games</v>
      </c>
      <c r="S815" s="7">
        <f t="shared" si="87"/>
        <v>41148.208333333336</v>
      </c>
      <c r="T815" s="7">
        <f t="shared" si="88"/>
        <v>41158.208333333336</v>
      </c>
      <c r="U815">
        <f t="shared" si="89"/>
        <v>2012</v>
      </c>
    </row>
    <row r="816" spans="1:21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84"/>
        <v>92</v>
      </c>
      <c r="P816" s="4">
        <f t="shared" si="90"/>
        <v>81.944444444444443</v>
      </c>
      <c r="Q816" t="str">
        <f t="shared" si="85"/>
        <v>music</v>
      </c>
      <c r="R816" t="str">
        <f t="shared" si="86"/>
        <v>rock</v>
      </c>
      <c r="S816" s="7">
        <f t="shared" si="87"/>
        <v>42517.208333333328</v>
      </c>
      <c r="T816" s="7">
        <f t="shared" si="88"/>
        <v>42519.208333333328</v>
      </c>
      <c r="U816">
        <f t="shared" si="89"/>
        <v>2016</v>
      </c>
    </row>
    <row r="817" spans="1:21" ht="31.5" hidden="1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84"/>
        <v>130</v>
      </c>
      <c r="P817" s="4">
        <f t="shared" si="90"/>
        <v>64.049180327868854</v>
      </c>
      <c r="Q817" t="str">
        <f t="shared" si="85"/>
        <v>music</v>
      </c>
      <c r="R817" t="str">
        <f t="shared" si="86"/>
        <v>rock</v>
      </c>
      <c r="S817" s="7">
        <f t="shared" si="87"/>
        <v>43068.25</v>
      </c>
      <c r="T817" s="7">
        <f t="shared" si="88"/>
        <v>43094.25</v>
      </c>
      <c r="U817">
        <f t="shared" si="89"/>
        <v>2017</v>
      </c>
    </row>
    <row r="818" spans="1:21" hidden="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84"/>
        <v>615</v>
      </c>
      <c r="P818" s="4">
        <f t="shared" si="90"/>
        <v>106.39097744360902</v>
      </c>
      <c r="Q818" t="str">
        <f t="shared" si="85"/>
        <v>theater</v>
      </c>
      <c r="R818" t="str">
        <f t="shared" si="86"/>
        <v>plays</v>
      </c>
      <c r="S818" s="7">
        <f t="shared" si="87"/>
        <v>41680.25</v>
      </c>
      <c r="T818" s="7">
        <f t="shared" si="88"/>
        <v>41682.25</v>
      </c>
      <c r="U818">
        <f t="shared" si="89"/>
        <v>2014</v>
      </c>
    </row>
    <row r="819" spans="1:21" hidden="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84"/>
        <v>369</v>
      </c>
      <c r="P819" s="4">
        <f t="shared" si="90"/>
        <v>76.011249497790274</v>
      </c>
      <c r="Q819" t="str">
        <f t="shared" si="85"/>
        <v>publishing</v>
      </c>
      <c r="R819" t="str">
        <f t="shared" si="86"/>
        <v>nonfiction</v>
      </c>
      <c r="S819" s="7">
        <f t="shared" si="87"/>
        <v>43589.208333333328</v>
      </c>
      <c r="T819" s="7">
        <f t="shared" si="88"/>
        <v>43617.208333333328</v>
      </c>
      <c r="U819">
        <f t="shared" si="89"/>
        <v>2019</v>
      </c>
    </row>
    <row r="820" spans="1:21" hidden="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84"/>
        <v>1095</v>
      </c>
      <c r="P820" s="4">
        <f t="shared" si="90"/>
        <v>111.07246376811594</v>
      </c>
      <c r="Q820" t="str">
        <f t="shared" si="85"/>
        <v>theater</v>
      </c>
      <c r="R820" t="str">
        <f t="shared" si="86"/>
        <v>plays</v>
      </c>
      <c r="S820" s="7">
        <f t="shared" si="87"/>
        <v>43486.25</v>
      </c>
      <c r="T820" s="7">
        <f t="shared" si="88"/>
        <v>43499.25</v>
      </c>
      <c r="U820">
        <f t="shared" si="89"/>
        <v>2019</v>
      </c>
    </row>
    <row r="821" spans="1:21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84"/>
        <v>51</v>
      </c>
      <c r="P821" s="4">
        <f t="shared" si="90"/>
        <v>95.936170212765958</v>
      </c>
      <c r="Q821" t="str">
        <f t="shared" si="85"/>
        <v>games</v>
      </c>
      <c r="R821" t="str">
        <f t="shared" si="86"/>
        <v>video games</v>
      </c>
      <c r="S821" s="7">
        <f t="shared" si="87"/>
        <v>41237.25</v>
      </c>
      <c r="T821" s="7">
        <f t="shared" si="88"/>
        <v>41252.25</v>
      </c>
      <c r="U821">
        <f t="shared" si="89"/>
        <v>2012</v>
      </c>
    </row>
    <row r="822" spans="1:21" hidden="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84"/>
        <v>801</v>
      </c>
      <c r="P822" s="4">
        <f t="shared" si="90"/>
        <v>43.043010752688176</v>
      </c>
      <c r="Q822" t="str">
        <f t="shared" si="85"/>
        <v>music</v>
      </c>
      <c r="R822" t="str">
        <f t="shared" si="86"/>
        <v>rock</v>
      </c>
      <c r="S822" s="7">
        <f t="shared" si="87"/>
        <v>43310.208333333328</v>
      </c>
      <c r="T822" s="7">
        <f t="shared" si="88"/>
        <v>43323.208333333328</v>
      </c>
      <c r="U822">
        <f t="shared" si="89"/>
        <v>2018</v>
      </c>
    </row>
    <row r="823" spans="1:21" hidden="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84"/>
        <v>291</v>
      </c>
      <c r="P823" s="4">
        <f t="shared" si="90"/>
        <v>67.966666666666669</v>
      </c>
      <c r="Q823" t="str">
        <f t="shared" si="85"/>
        <v>film &amp; video</v>
      </c>
      <c r="R823" t="str">
        <f t="shared" si="86"/>
        <v>documentary</v>
      </c>
      <c r="S823" s="7">
        <f t="shared" si="87"/>
        <v>42794.25</v>
      </c>
      <c r="T823" s="7">
        <f t="shared" si="88"/>
        <v>42807.208333333328</v>
      </c>
      <c r="U823">
        <f t="shared" si="89"/>
        <v>2017</v>
      </c>
    </row>
    <row r="824" spans="1:21" hidden="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84"/>
        <v>350</v>
      </c>
      <c r="P824" s="4">
        <f t="shared" si="90"/>
        <v>89.991428571428571</v>
      </c>
      <c r="Q824" t="str">
        <f t="shared" si="85"/>
        <v>music</v>
      </c>
      <c r="R824" t="str">
        <f t="shared" si="86"/>
        <v>rock</v>
      </c>
      <c r="S824" s="7">
        <f t="shared" si="87"/>
        <v>41698.25</v>
      </c>
      <c r="T824" s="7">
        <f t="shared" si="88"/>
        <v>41715.208333333336</v>
      </c>
      <c r="U824">
        <f t="shared" si="89"/>
        <v>2014</v>
      </c>
    </row>
    <row r="825" spans="1:21" hidden="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84"/>
        <v>357</v>
      </c>
      <c r="P825" s="4">
        <f t="shared" si="90"/>
        <v>58.095238095238095</v>
      </c>
      <c r="Q825" t="str">
        <f t="shared" si="85"/>
        <v>music</v>
      </c>
      <c r="R825" t="str">
        <f t="shared" si="86"/>
        <v>rock</v>
      </c>
      <c r="S825" s="7">
        <f t="shared" si="87"/>
        <v>41892.208333333336</v>
      </c>
      <c r="T825" s="7">
        <f t="shared" si="88"/>
        <v>41917.208333333336</v>
      </c>
      <c r="U825">
        <f t="shared" si="89"/>
        <v>2014</v>
      </c>
    </row>
    <row r="826" spans="1:21" hidden="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84"/>
        <v>126</v>
      </c>
      <c r="P826" s="4">
        <f t="shared" si="90"/>
        <v>83.996875000000003</v>
      </c>
      <c r="Q826" t="str">
        <f t="shared" si="85"/>
        <v>publishing</v>
      </c>
      <c r="R826" t="str">
        <f t="shared" si="86"/>
        <v>nonfiction</v>
      </c>
      <c r="S826" s="7">
        <f t="shared" si="87"/>
        <v>40348.208333333336</v>
      </c>
      <c r="T826" s="7">
        <f t="shared" si="88"/>
        <v>40380.208333333336</v>
      </c>
      <c r="U826">
        <f t="shared" si="89"/>
        <v>2010</v>
      </c>
    </row>
    <row r="827" spans="1:21" hidden="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84"/>
        <v>388</v>
      </c>
      <c r="P827" s="4">
        <f t="shared" si="90"/>
        <v>88.853503184713375</v>
      </c>
      <c r="Q827" t="str">
        <f t="shared" si="85"/>
        <v>film &amp; video</v>
      </c>
      <c r="R827" t="str">
        <f t="shared" si="86"/>
        <v>shorts</v>
      </c>
      <c r="S827" s="7">
        <f t="shared" si="87"/>
        <v>42941.208333333328</v>
      </c>
      <c r="T827" s="7">
        <f t="shared" si="88"/>
        <v>42953.208333333328</v>
      </c>
      <c r="U827">
        <f t="shared" si="89"/>
        <v>2017</v>
      </c>
    </row>
    <row r="828" spans="1:21" ht="31.5" hidden="1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84"/>
        <v>457</v>
      </c>
      <c r="P828" s="4">
        <f t="shared" si="90"/>
        <v>65.963917525773198</v>
      </c>
      <c r="Q828" t="str">
        <f t="shared" si="85"/>
        <v>theater</v>
      </c>
      <c r="R828" t="str">
        <f t="shared" si="86"/>
        <v>plays</v>
      </c>
      <c r="S828" s="7">
        <f t="shared" si="87"/>
        <v>40525.25</v>
      </c>
      <c r="T828" s="7">
        <f t="shared" si="88"/>
        <v>40553.25</v>
      </c>
      <c r="U828">
        <f t="shared" si="89"/>
        <v>2010</v>
      </c>
    </row>
    <row r="829" spans="1:21" ht="31.5" hidden="1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84"/>
        <v>267</v>
      </c>
      <c r="P829" s="4">
        <f t="shared" si="90"/>
        <v>74.804878048780495</v>
      </c>
      <c r="Q829" t="str">
        <f t="shared" si="85"/>
        <v>film &amp; video</v>
      </c>
      <c r="R829" t="str">
        <f t="shared" si="86"/>
        <v>drama</v>
      </c>
      <c r="S829" s="7">
        <f t="shared" si="87"/>
        <v>40666.208333333336</v>
      </c>
      <c r="T829" s="7">
        <f t="shared" si="88"/>
        <v>40678.208333333336</v>
      </c>
      <c r="U829">
        <f t="shared" si="89"/>
        <v>2011</v>
      </c>
    </row>
    <row r="830" spans="1:21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84"/>
        <v>69</v>
      </c>
      <c r="P830" s="4">
        <f t="shared" si="90"/>
        <v>69.98571428571428</v>
      </c>
      <c r="Q830" t="str">
        <f t="shared" si="85"/>
        <v>theater</v>
      </c>
      <c r="R830" t="str">
        <f t="shared" si="86"/>
        <v>plays</v>
      </c>
      <c r="S830" s="7">
        <f t="shared" si="87"/>
        <v>43340.208333333328</v>
      </c>
      <c r="T830" s="7">
        <f t="shared" si="88"/>
        <v>43365.208333333328</v>
      </c>
      <c r="U830">
        <f t="shared" si="89"/>
        <v>2018</v>
      </c>
    </row>
    <row r="831" spans="1:21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84"/>
        <v>51</v>
      </c>
      <c r="P831" s="4">
        <f t="shared" si="90"/>
        <v>32.006493506493506</v>
      </c>
      <c r="Q831" t="str">
        <f t="shared" si="85"/>
        <v>theater</v>
      </c>
      <c r="R831" t="str">
        <f t="shared" si="86"/>
        <v>plays</v>
      </c>
      <c r="S831" s="7">
        <f t="shared" si="87"/>
        <v>42164.208333333328</v>
      </c>
      <c r="T831" s="7">
        <f t="shared" si="88"/>
        <v>42179.208333333328</v>
      </c>
      <c r="U831">
        <f t="shared" si="89"/>
        <v>2015</v>
      </c>
    </row>
    <row r="832" spans="1:21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84"/>
        <v>1</v>
      </c>
      <c r="P832" s="4">
        <f t="shared" si="90"/>
        <v>64.727272727272734</v>
      </c>
      <c r="Q832" t="str">
        <f t="shared" si="85"/>
        <v>theater</v>
      </c>
      <c r="R832" t="str">
        <f t="shared" si="86"/>
        <v>plays</v>
      </c>
      <c r="S832" s="7">
        <f t="shared" si="87"/>
        <v>43103.25</v>
      </c>
      <c r="T832" s="7">
        <f t="shared" si="88"/>
        <v>43162.25</v>
      </c>
      <c r="U832">
        <f t="shared" si="89"/>
        <v>2018</v>
      </c>
    </row>
    <row r="833" spans="1:21" ht="31.5" hidden="1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84"/>
        <v>109</v>
      </c>
      <c r="P833" s="4">
        <f t="shared" si="90"/>
        <v>24.998110087408456</v>
      </c>
      <c r="Q833" t="str">
        <f t="shared" si="85"/>
        <v>photography</v>
      </c>
      <c r="R833" t="str">
        <f t="shared" si="86"/>
        <v>photography books</v>
      </c>
      <c r="S833" s="7">
        <f t="shared" si="87"/>
        <v>40994.208333333336</v>
      </c>
      <c r="T833" s="7">
        <f t="shared" si="88"/>
        <v>41028.208333333336</v>
      </c>
      <c r="U833">
        <f t="shared" si="89"/>
        <v>2012</v>
      </c>
    </row>
    <row r="834" spans="1:21" hidden="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84"/>
        <v>315</v>
      </c>
      <c r="P834" s="4">
        <f t="shared" si="90"/>
        <v>104.97764070932922</v>
      </c>
      <c r="Q834" t="str">
        <f t="shared" si="85"/>
        <v>publishing</v>
      </c>
      <c r="R834" t="str">
        <f t="shared" si="86"/>
        <v>translations</v>
      </c>
      <c r="S834" s="7">
        <f t="shared" si="87"/>
        <v>42299.208333333328</v>
      </c>
      <c r="T834" s="7">
        <f t="shared" si="88"/>
        <v>42333.25</v>
      </c>
      <c r="U834">
        <f t="shared" si="89"/>
        <v>2015</v>
      </c>
    </row>
    <row r="835" spans="1:21" hidden="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91">ROUND(E835/D835*100,0)</f>
        <v>158</v>
      </c>
      <c r="P835" s="4">
        <f t="shared" si="90"/>
        <v>64.987878787878785</v>
      </c>
      <c r="Q835" t="str">
        <f t="shared" ref="Q835:Q898" si="92">LEFT(N835,SEARCH("/",N835)-1)</f>
        <v>publishing</v>
      </c>
      <c r="R835" t="str">
        <f t="shared" ref="R835:R898" si="93">RIGHT(N835,LEN(N835)-SEARCH("/",N835))</f>
        <v>translations</v>
      </c>
      <c r="S835" s="7">
        <f t="shared" ref="S835:S898" si="94">(((J835/60)/60)/24)+DATE(1970,1,1)</f>
        <v>40588.25</v>
      </c>
      <c r="T835" s="7">
        <f t="shared" ref="T835:T898" si="95">(((K835/60)/60)/24)+DATE(1970,1,1)</f>
        <v>40599.25</v>
      </c>
      <c r="U835">
        <f t="shared" ref="U835:U898" si="96">YEAR(S835)</f>
        <v>2011</v>
      </c>
    </row>
    <row r="836" spans="1:21" hidden="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91"/>
        <v>154</v>
      </c>
      <c r="P836" s="4">
        <f t="shared" ref="P836:P899" si="97">E836/G836</f>
        <v>94.352941176470594</v>
      </c>
      <c r="Q836" t="str">
        <f t="shared" si="92"/>
        <v>theater</v>
      </c>
      <c r="R836" t="str">
        <f t="shared" si="93"/>
        <v>plays</v>
      </c>
      <c r="S836" s="7">
        <f t="shared" si="94"/>
        <v>41448.208333333336</v>
      </c>
      <c r="T836" s="7">
        <f t="shared" si="95"/>
        <v>41454.208333333336</v>
      </c>
      <c r="U836">
        <f t="shared" si="96"/>
        <v>2013</v>
      </c>
    </row>
    <row r="837" spans="1:21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91"/>
        <v>90</v>
      </c>
      <c r="P837" s="4">
        <f t="shared" si="97"/>
        <v>44.001706484641637</v>
      </c>
      <c r="Q837" t="str">
        <f t="shared" si="92"/>
        <v>technology</v>
      </c>
      <c r="R837" t="str">
        <f t="shared" si="93"/>
        <v>web</v>
      </c>
      <c r="S837" s="7">
        <f t="shared" si="94"/>
        <v>42063.25</v>
      </c>
      <c r="T837" s="7">
        <f t="shared" si="95"/>
        <v>42069.25</v>
      </c>
      <c r="U837">
        <f t="shared" si="96"/>
        <v>2015</v>
      </c>
    </row>
    <row r="838" spans="1:21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91"/>
        <v>75</v>
      </c>
      <c r="P838" s="4">
        <f t="shared" si="97"/>
        <v>64.744680851063833</v>
      </c>
      <c r="Q838" t="str">
        <f t="shared" si="92"/>
        <v>music</v>
      </c>
      <c r="R838" t="str">
        <f t="shared" si="93"/>
        <v>indie rock</v>
      </c>
      <c r="S838" s="7">
        <f t="shared" si="94"/>
        <v>40214.25</v>
      </c>
      <c r="T838" s="7">
        <f t="shared" si="95"/>
        <v>40225.25</v>
      </c>
      <c r="U838">
        <f t="shared" si="96"/>
        <v>2010</v>
      </c>
    </row>
    <row r="839" spans="1:21" hidden="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91"/>
        <v>853</v>
      </c>
      <c r="P839" s="4">
        <f t="shared" si="97"/>
        <v>84.00667779632721</v>
      </c>
      <c r="Q839" t="str">
        <f t="shared" si="92"/>
        <v>music</v>
      </c>
      <c r="R839" t="str">
        <f t="shared" si="93"/>
        <v>jazz</v>
      </c>
      <c r="S839" s="7">
        <f t="shared" si="94"/>
        <v>40629.208333333336</v>
      </c>
      <c r="T839" s="7">
        <f t="shared" si="95"/>
        <v>40683.208333333336</v>
      </c>
      <c r="U839">
        <f t="shared" si="96"/>
        <v>2011</v>
      </c>
    </row>
    <row r="840" spans="1:21" hidden="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91"/>
        <v>139</v>
      </c>
      <c r="P840" s="4">
        <f t="shared" si="97"/>
        <v>34.061302681992338</v>
      </c>
      <c r="Q840" t="str">
        <f t="shared" si="92"/>
        <v>theater</v>
      </c>
      <c r="R840" t="str">
        <f t="shared" si="93"/>
        <v>plays</v>
      </c>
      <c r="S840" s="7">
        <f t="shared" si="94"/>
        <v>43370.208333333328</v>
      </c>
      <c r="T840" s="7">
        <f t="shared" si="95"/>
        <v>43379.208333333328</v>
      </c>
      <c r="U840">
        <f t="shared" si="96"/>
        <v>2018</v>
      </c>
    </row>
    <row r="841" spans="1:21" hidden="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91"/>
        <v>190</v>
      </c>
      <c r="P841" s="4">
        <f t="shared" si="97"/>
        <v>93.273885350318466</v>
      </c>
      <c r="Q841" t="str">
        <f t="shared" si="92"/>
        <v>film &amp; video</v>
      </c>
      <c r="R841" t="str">
        <f t="shared" si="93"/>
        <v>documentary</v>
      </c>
      <c r="S841" s="7">
        <f t="shared" si="94"/>
        <v>41715.208333333336</v>
      </c>
      <c r="T841" s="7">
        <f t="shared" si="95"/>
        <v>41760.208333333336</v>
      </c>
      <c r="U841">
        <f t="shared" si="96"/>
        <v>2014</v>
      </c>
    </row>
    <row r="842" spans="1:21" hidden="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91"/>
        <v>100</v>
      </c>
      <c r="P842" s="4">
        <f t="shared" si="97"/>
        <v>32.998301726577978</v>
      </c>
      <c r="Q842" t="str">
        <f t="shared" si="92"/>
        <v>theater</v>
      </c>
      <c r="R842" t="str">
        <f t="shared" si="93"/>
        <v>plays</v>
      </c>
      <c r="S842" s="7">
        <f t="shared" si="94"/>
        <v>41836.208333333336</v>
      </c>
      <c r="T842" s="7">
        <f t="shared" si="95"/>
        <v>41838.208333333336</v>
      </c>
      <c r="U842">
        <f t="shared" si="96"/>
        <v>2014</v>
      </c>
    </row>
    <row r="843" spans="1:21" hidden="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91"/>
        <v>143</v>
      </c>
      <c r="P843" s="4">
        <f t="shared" si="97"/>
        <v>83.812903225806451</v>
      </c>
      <c r="Q843" t="str">
        <f t="shared" si="92"/>
        <v>technology</v>
      </c>
      <c r="R843" t="str">
        <f t="shared" si="93"/>
        <v>web</v>
      </c>
      <c r="S843" s="7">
        <f t="shared" si="94"/>
        <v>42419.25</v>
      </c>
      <c r="T843" s="7">
        <f t="shared" si="95"/>
        <v>42435.25</v>
      </c>
      <c r="U843">
        <f t="shared" si="96"/>
        <v>2016</v>
      </c>
    </row>
    <row r="844" spans="1:21" ht="31.5" hidden="1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91"/>
        <v>563</v>
      </c>
      <c r="P844" s="4">
        <f t="shared" si="97"/>
        <v>63.992424242424242</v>
      </c>
      <c r="Q844" t="str">
        <f t="shared" si="92"/>
        <v>technology</v>
      </c>
      <c r="R844" t="str">
        <f t="shared" si="93"/>
        <v>wearables</v>
      </c>
      <c r="S844" s="7">
        <f t="shared" si="94"/>
        <v>43266.208333333328</v>
      </c>
      <c r="T844" s="7">
        <f t="shared" si="95"/>
        <v>43269.208333333328</v>
      </c>
      <c r="U844">
        <f t="shared" si="96"/>
        <v>2018</v>
      </c>
    </row>
    <row r="845" spans="1:21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91"/>
        <v>31</v>
      </c>
      <c r="P845" s="4">
        <f t="shared" si="97"/>
        <v>81.909090909090907</v>
      </c>
      <c r="Q845" t="str">
        <f t="shared" si="92"/>
        <v>photography</v>
      </c>
      <c r="R845" t="str">
        <f t="shared" si="93"/>
        <v>photography books</v>
      </c>
      <c r="S845" s="7">
        <f t="shared" si="94"/>
        <v>43338.208333333328</v>
      </c>
      <c r="T845" s="7">
        <f t="shared" si="95"/>
        <v>43344.208333333328</v>
      </c>
      <c r="U845">
        <f t="shared" si="96"/>
        <v>2018</v>
      </c>
    </row>
    <row r="846" spans="1:21" hidden="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91"/>
        <v>99</v>
      </c>
      <c r="P846" s="4">
        <f t="shared" si="97"/>
        <v>93.053191489361708</v>
      </c>
      <c r="Q846" t="str">
        <f t="shared" si="92"/>
        <v>film &amp; video</v>
      </c>
      <c r="R846" t="str">
        <f t="shared" si="93"/>
        <v>documentary</v>
      </c>
      <c r="S846" s="7">
        <f t="shared" si="94"/>
        <v>40930.25</v>
      </c>
      <c r="T846" s="7">
        <f t="shared" si="95"/>
        <v>40933.25</v>
      </c>
      <c r="U846">
        <f t="shared" si="96"/>
        <v>2012</v>
      </c>
    </row>
    <row r="847" spans="1:21" hidden="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91"/>
        <v>198</v>
      </c>
      <c r="P847" s="4">
        <f t="shared" si="97"/>
        <v>101.98449039881831</v>
      </c>
      <c r="Q847" t="str">
        <f t="shared" si="92"/>
        <v>technology</v>
      </c>
      <c r="R847" t="str">
        <f t="shared" si="93"/>
        <v>web</v>
      </c>
      <c r="S847" s="7">
        <f t="shared" si="94"/>
        <v>43235.208333333328</v>
      </c>
      <c r="T847" s="7">
        <f t="shared" si="95"/>
        <v>43272.208333333328</v>
      </c>
      <c r="U847">
        <f t="shared" si="96"/>
        <v>2018</v>
      </c>
    </row>
    <row r="848" spans="1:21" hidden="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91"/>
        <v>509</v>
      </c>
      <c r="P848" s="4">
        <f t="shared" si="97"/>
        <v>105.9375</v>
      </c>
      <c r="Q848" t="str">
        <f t="shared" si="92"/>
        <v>technology</v>
      </c>
      <c r="R848" t="str">
        <f t="shared" si="93"/>
        <v>web</v>
      </c>
      <c r="S848" s="7">
        <f t="shared" si="94"/>
        <v>43302.208333333328</v>
      </c>
      <c r="T848" s="7">
        <f t="shared" si="95"/>
        <v>43338.208333333328</v>
      </c>
      <c r="U848">
        <f t="shared" si="96"/>
        <v>2018</v>
      </c>
    </row>
    <row r="849" spans="1:21" hidden="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91"/>
        <v>238</v>
      </c>
      <c r="P849" s="4">
        <f t="shared" si="97"/>
        <v>101.58181818181818</v>
      </c>
      <c r="Q849" t="str">
        <f t="shared" si="92"/>
        <v>food</v>
      </c>
      <c r="R849" t="str">
        <f t="shared" si="93"/>
        <v>food trucks</v>
      </c>
      <c r="S849" s="7">
        <f t="shared" si="94"/>
        <v>43107.25</v>
      </c>
      <c r="T849" s="7">
        <f t="shared" si="95"/>
        <v>43110.25</v>
      </c>
      <c r="U849">
        <f t="shared" si="96"/>
        <v>2018</v>
      </c>
    </row>
    <row r="850" spans="1:21" hidden="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91"/>
        <v>338</v>
      </c>
      <c r="P850" s="4">
        <f t="shared" si="97"/>
        <v>62.970930232558139</v>
      </c>
      <c r="Q850" t="str">
        <f t="shared" si="92"/>
        <v>film &amp; video</v>
      </c>
      <c r="R850" t="str">
        <f t="shared" si="93"/>
        <v>drama</v>
      </c>
      <c r="S850" s="7">
        <f t="shared" si="94"/>
        <v>40341.208333333336</v>
      </c>
      <c r="T850" s="7">
        <f t="shared" si="95"/>
        <v>40350.208333333336</v>
      </c>
      <c r="U850">
        <f t="shared" si="96"/>
        <v>2010</v>
      </c>
    </row>
    <row r="851" spans="1:21" hidden="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91"/>
        <v>133</v>
      </c>
      <c r="P851" s="4">
        <f t="shared" si="97"/>
        <v>29.045602605863191</v>
      </c>
      <c r="Q851" t="str">
        <f t="shared" si="92"/>
        <v>music</v>
      </c>
      <c r="R851" t="str">
        <f t="shared" si="93"/>
        <v>indie rock</v>
      </c>
      <c r="S851" s="7">
        <f t="shared" si="94"/>
        <v>40948.25</v>
      </c>
      <c r="T851" s="7">
        <f t="shared" si="95"/>
        <v>40951.25</v>
      </c>
      <c r="U851">
        <f t="shared" si="96"/>
        <v>2012</v>
      </c>
    </row>
    <row r="852" spans="1:21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91"/>
        <v>1</v>
      </c>
      <c r="P852" s="4">
        <f t="shared" si="97"/>
        <v>1</v>
      </c>
      <c r="Q852" t="str">
        <f t="shared" si="92"/>
        <v>music</v>
      </c>
      <c r="R852" t="str">
        <f t="shared" si="93"/>
        <v>rock</v>
      </c>
      <c r="S852" s="7">
        <f t="shared" si="94"/>
        <v>40866.25</v>
      </c>
      <c r="T852" s="7">
        <f t="shared" si="95"/>
        <v>40881.25</v>
      </c>
      <c r="U852">
        <f t="shared" si="96"/>
        <v>2011</v>
      </c>
    </row>
    <row r="853" spans="1:21" ht="31.5" hidden="1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91"/>
        <v>208</v>
      </c>
      <c r="P853" s="4">
        <f t="shared" si="97"/>
        <v>77.924999999999997</v>
      </c>
      <c r="Q853" t="str">
        <f t="shared" si="92"/>
        <v>music</v>
      </c>
      <c r="R853" t="str">
        <f t="shared" si="93"/>
        <v>electric music</v>
      </c>
      <c r="S853" s="7">
        <f t="shared" si="94"/>
        <v>41031.208333333336</v>
      </c>
      <c r="T853" s="7">
        <f t="shared" si="95"/>
        <v>41064.208333333336</v>
      </c>
      <c r="U853">
        <f t="shared" si="96"/>
        <v>2012</v>
      </c>
    </row>
    <row r="854" spans="1:21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91"/>
        <v>51</v>
      </c>
      <c r="P854" s="4">
        <f t="shared" si="97"/>
        <v>80.806451612903231</v>
      </c>
      <c r="Q854" t="str">
        <f t="shared" si="92"/>
        <v>games</v>
      </c>
      <c r="R854" t="str">
        <f t="shared" si="93"/>
        <v>video games</v>
      </c>
      <c r="S854" s="7">
        <f t="shared" si="94"/>
        <v>40740.208333333336</v>
      </c>
      <c r="T854" s="7">
        <f t="shared" si="95"/>
        <v>40750.208333333336</v>
      </c>
      <c r="U854">
        <f t="shared" si="96"/>
        <v>2011</v>
      </c>
    </row>
    <row r="855" spans="1:21" hidden="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91"/>
        <v>652</v>
      </c>
      <c r="P855" s="4">
        <f t="shared" si="97"/>
        <v>76.006816632583508</v>
      </c>
      <c r="Q855" t="str">
        <f t="shared" si="92"/>
        <v>music</v>
      </c>
      <c r="R855" t="str">
        <f t="shared" si="93"/>
        <v>indie rock</v>
      </c>
      <c r="S855" s="7">
        <f t="shared" si="94"/>
        <v>40714.208333333336</v>
      </c>
      <c r="T855" s="7">
        <f t="shared" si="95"/>
        <v>40719.208333333336</v>
      </c>
      <c r="U855">
        <f t="shared" si="96"/>
        <v>2011</v>
      </c>
    </row>
    <row r="856" spans="1:21" hidden="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91"/>
        <v>114</v>
      </c>
      <c r="P856" s="4">
        <f t="shared" si="97"/>
        <v>72.993613824192337</v>
      </c>
      <c r="Q856" t="str">
        <f t="shared" si="92"/>
        <v>publishing</v>
      </c>
      <c r="R856" t="str">
        <f t="shared" si="93"/>
        <v>fiction</v>
      </c>
      <c r="S856" s="7">
        <f t="shared" si="94"/>
        <v>43787.25</v>
      </c>
      <c r="T856" s="7">
        <f t="shared" si="95"/>
        <v>43814.25</v>
      </c>
      <c r="U856">
        <f t="shared" si="96"/>
        <v>2019</v>
      </c>
    </row>
    <row r="857" spans="1:21" hidden="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91"/>
        <v>102</v>
      </c>
      <c r="P857" s="4">
        <f t="shared" si="97"/>
        <v>53</v>
      </c>
      <c r="Q857" t="str">
        <f t="shared" si="92"/>
        <v>theater</v>
      </c>
      <c r="R857" t="str">
        <f t="shared" si="93"/>
        <v>plays</v>
      </c>
      <c r="S857" s="7">
        <f t="shared" si="94"/>
        <v>40712.208333333336</v>
      </c>
      <c r="T857" s="7">
        <f t="shared" si="95"/>
        <v>40743.208333333336</v>
      </c>
      <c r="U857">
        <f t="shared" si="96"/>
        <v>2011</v>
      </c>
    </row>
    <row r="858" spans="1:21" hidden="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91"/>
        <v>357</v>
      </c>
      <c r="P858" s="4">
        <f t="shared" si="97"/>
        <v>54.164556962025316</v>
      </c>
      <c r="Q858" t="str">
        <f t="shared" si="92"/>
        <v>food</v>
      </c>
      <c r="R858" t="str">
        <f t="shared" si="93"/>
        <v>food trucks</v>
      </c>
      <c r="S858" s="7">
        <f t="shared" si="94"/>
        <v>41023.208333333336</v>
      </c>
      <c r="T858" s="7">
        <f t="shared" si="95"/>
        <v>41040.208333333336</v>
      </c>
      <c r="U858">
        <f t="shared" si="96"/>
        <v>2012</v>
      </c>
    </row>
    <row r="859" spans="1:21" ht="31.5" hidden="1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91"/>
        <v>140</v>
      </c>
      <c r="P859" s="4">
        <f t="shared" si="97"/>
        <v>32.946666666666665</v>
      </c>
      <c r="Q859" t="str">
        <f t="shared" si="92"/>
        <v>film &amp; video</v>
      </c>
      <c r="R859" t="str">
        <f t="shared" si="93"/>
        <v>shorts</v>
      </c>
      <c r="S859" s="7">
        <f t="shared" si="94"/>
        <v>40944.25</v>
      </c>
      <c r="T859" s="7">
        <f t="shared" si="95"/>
        <v>40967.25</v>
      </c>
      <c r="U859">
        <f t="shared" si="96"/>
        <v>2012</v>
      </c>
    </row>
    <row r="860" spans="1:21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91"/>
        <v>69</v>
      </c>
      <c r="P860" s="4">
        <f t="shared" si="97"/>
        <v>79.371428571428567</v>
      </c>
      <c r="Q860" t="str">
        <f t="shared" si="92"/>
        <v>food</v>
      </c>
      <c r="R860" t="str">
        <f t="shared" si="93"/>
        <v>food trucks</v>
      </c>
      <c r="S860" s="7">
        <f t="shared" si="94"/>
        <v>43211.208333333328</v>
      </c>
      <c r="T860" s="7">
        <f t="shared" si="95"/>
        <v>43218.208333333328</v>
      </c>
      <c r="U860">
        <f t="shared" si="96"/>
        <v>2018</v>
      </c>
    </row>
    <row r="861" spans="1:21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91"/>
        <v>36</v>
      </c>
      <c r="P861" s="4">
        <f t="shared" si="97"/>
        <v>41.174603174603178</v>
      </c>
      <c r="Q861" t="str">
        <f t="shared" si="92"/>
        <v>theater</v>
      </c>
      <c r="R861" t="str">
        <f t="shared" si="93"/>
        <v>plays</v>
      </c>
      <c r="S861" s="7">
        <f t="shared" si="94"/>
        <v>41334.25</v>
      </c>
      <c r="T861" s="7">
        <f t="shared" si="95"/>
        <v>41352.208333333336</v>
      </c>
      <c r="U861">
        <f t="shared" si="96"/>
        <v>2013</v>
      </c>
    </row>
    <row r="862" spans="1:21" ht="31.5" hidden="1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91"/>
        <v>252</v>
      </c>
      <c r="P862" s="4">
        <f t="shared" si="97"/>
        <v>77.430769230769229</v>
      </c>
      <c r="Q862" t="str">
        <f t="shared" si="92"/>
        <v>technology</v>
      </c>
      <c r="R862" t="str">
        <f t="shared" si="93"/>
        <v>wearables</v>
      </c>
      <c r="S862" s="7">
        <f t="shared" si="94"/>
        <v>43515.25</v>
      </c>
      <c r="T862" s="7">
        <f t="shared" si="95"/>
        <v>43525.25</v>
      </c>
      <c r="U862">
        <f t="shared" si="96"/>
        <v>2019</v>
      </c>
    </row>
    <row r="863" spans="1:21" hidden="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91"/>
        <v>106</v>
      </c>
      <c r="P863" s="4">
        <f t="shared" si="97"/>
        <v>57.159509202453989</v>
      </c>
      <c r="Q863" t="str">
        <f t="shared" si="92"/>
        <v>theater</v>
      </c>
      <c r="R863" t="str">
        <f t="shared" si="93"/>
        <v>plays</v>
      </c>
      <c r="S863" s="7">
        <f t="shared" si="94"/>
        <v>40258.208333333336</v>
      </c>
      <c r="T863" s="7">
        <f t="shared" si="95"/>
        <v>40266.208333333336</v>
      </c>
      <c r="U863">
        <f t="shared" si="96"/>
        <v>2010</v>
      </c>
    </row>
    <row r="864" spans="1:21" hidden="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91"/>
        <v>187</v>
      </c>
      <c r="P864" s="4">
        <f t="shared" si="97"/>
        <v>77.17647058823529</v>
      </c>
      <c r="Q864" t="str">
        <f t="shared" si="92"/>
        <v>theater</v>
      </c>
      <c r="R864" t="str">
        <f t="shared" si="93"/>
        <v>plays</v>
      </c>
      <c r="S864" s="7">
        <f t="shared" si="94"/>
        <v>40756.208333333336</v>
      </c>
      <c r="T864" s="7">
        <f t="shared" si="95"/>
        <v>40760.208333333336</v>
      </c>
      <c r="U864">
        <f t="shared" si="96"/>
        <v>2011</v>
      </c>
    </row>
    <row r="865" spans="1:21" hidden="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91"/>
        <v>387</v>
      </c>
      <c r="P865" s="4">
        <f t="shared" si="97"/>
        <v>24.953917050691246</v>
      </c>
      <c r="Q865" t="str">
        <f t="shared" si="92"/>
        <v>film &amp; video</v>
      </c>
      <c r="R865" t="str">
        <f t="shared" si="93"/>
        <v>television</v>
      </c>
      <c r="S865" s="7">
        <f t="shared" si="94"/>
        <v>42172.208333333328</v>
      </c>
      <c r="T865" s="7">
        <f t="shared" si="95"/>
        <v>42195.208333333328</v>
      </c>
      <c r="U865">
        <f t="shared" si="96"/>
        <v>2015</v>
      </c>
    </row>
    <row r="866" spans="1:21" hidden="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91"/>
        <v>347</v>
      </c>
      <c r="P866" s="4">
        <f t="shared" si="97"/>
        <v>97.18</v>
      </c>
      <c r="Q866" t="str">
        <f t="shared" si="92"/>
        <v>film &amp; video</v>
      </c>
      <c r="R866" t="str">
        <f t="shared" si="93"/>
        <v>shorts</v>
      </c>
      <c r="S866" s="7">
        <f t="shared" si="94"/>
        <v>42601.208333333328</v>
      </c>
      <c r="T866" s="7">
        <f t="shared" si="95"/>
        <v>42606.208333333328</v>
      </c>
      <c r="U866">
        <f t="shared" si="96"/>
        <v>2016</v>
      </c>
    </row>
    <row r="867" spans="1:21" hidden="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91"/>
        <v>186</v>
      </c>
      <c r="P867" s="4">
        <f t="shared" si="97"/>
        <v>46.000916870415651</v>
      </c>
      <c r="Q867" t="str">
        <f t="shared" si="92"/>
        <v>theater</v>
      </c>
      <c r="R867" t="str">
        <f t="shared" si="93"/>
        <v>plays</v>
      </c>
      <c r="S867" s="7">
        <f t="shared" si="94"/>
        <v>41897.208333333336</v>
      </c>
      <c r="T867" s="7">
        <f t="shared" si="95"/>
        <v>41906.208333333336</v>
      </c>
      <c r="U867">
        <f t="shared" si="96"/>
        <v>2014</v>
      </c>
    </row>
    <row r="868" spans="1:21" hidden="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91"/>
        <v>43</v>
      </c>
      <c r="P868" s="4">
        <f t="shared" si="97"/>
        <v>88.023385300668153</v>
      </c>
      <c r="Q868" t="str">
        <f t="shared" si="92"/>
        <v>photography</v>
      </c>
      <c r="R868" t="str">
        <f t="shared" si="93"/>
        <v>photography books</v>
      </c>
      <c r="S868" s="7">
        <f t="shared" si="94"/>
        <v>40671.208333333336</v>
      </c>
      <c r="T868" s="7">
        <f t="shared" si="95"/>
        <v>40672.208333333336</v>
      </c>
      <c r="U868">
        <f t="shared" si="96"/>
        <v>2011</v>
      </c>
    </row>
    <row r="869" spans="1:21" ht="31.5" hidden="1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91"/>
        <v>162</v>
      </c>
      <c r="P869" s="4">
        <f t="shared" si="97"/>
        <v>25.99</v>
      </c>
      <c r="Q869" t="str">
        <f t="shared" si="92"/>
        <v>food</v>
      </c>
      <c r="R869" t="str">
        <f t="shared" si="93"/>
        <v>food trucks</v>
      </c>
      <c r="S869" s="7">
        <f t="shared" si="94"/>
        <v>43382.208333333328</v>
      </c>
      <c r="T869" s="7">
        <f t="shared" si="95"/>
        <v>43388.208333333328</v>
      </c>
      <c r="U869">
        <f t="shared" si="96"/>
        <v>2018</v>
      </c>
    </row>
    <row r="870" spans="1:21" hidden="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91"/>
        <v>185</v>
      </c>
      <c r="P870" s="4">
        <f t="shared" si="97"/>
        <v>102.69047619047619</v>
      </c>
      <c r="Q870" t="str">
        <f t="shared" si="92"/>
        <v>theater</v>
      </c>
      <c r="R870" t="str">
        <f t="shared" si="93"/>
        <v>plays</v>
      </c>
      <c r="S870" s="7">
        <f t="shared" si="94"/>
        <v>41559.208333333336</v>
      </c>
      <c r="T870" s="7">
        <f t="shared" si="95"/>
        <v>41570.208333333336</v>
      </c>
      <c r="U870">
        <f t="shared" si="96"/>
        <v>2013</v>
      </c>
    </row>
    <row r="871" spans="1:21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91"/>
        <v>24</v>
      </c>
      <c r="P871" s="4">
        <f t="shared" si="97"/>
        <v>72.958174904942965</v>
      </c>
      <c r="Q871" t="str">
        <f t="shared" si="92"/>
        <v>film &amp; video</v>
      </c>
      <c r="R871" t="str">
        <f t="shared" si="93"/>
        <v>drama</v>
      </c>
      <c r="S871" s="7">
        <f t="shared" si="94"/>
        <v>40350.208333333336</v>
      </c>
      <c r="T871" s="7">
        <f t="shared" si="95"/>
        <v>40364.208333333336</v>
      </c>
      <c r="U871">
        <f t="shared" si="96"/>
        <v>2010</v>
      </c>
    </row>
    <row r="872" spans="1:21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91"/>
        <v>90</v>
      </c>
      <c r="P872" s="4">
        <f t="shared" si="97"/>
        <v>57.190082644628099</v>
      </c>
      <c r="Q872" t="str">
        <f t="shared" si="92"/>
        <v>theater</v>
      </c>
      <c r="R872" t="str">
        <f t="shared" si="93"/>
        <v>plays</v>
      </c>
      <c r="S872" s="7">
        <f t="shared" si="94"/>
        <v>42240.208333333328</v>
      </c>
      <c r="T872" s="7">
        <f t="shared" si="95"/>
        <v>42265.208333333328</v>
      </c>
      <c r="U872">
        <f t="shared" si="96"/>
        <v>2015</v>
      </c>
    </row>
    <row r="873" spans="1:21" ht="31.5" hidden="1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91"/>
        <v>273</v>
      </c>
      <c r="P873" s="4">
        <f t="shared" si="97"/>
        <v>84.013793103448279</v>
      </c>
      <c r="Q873" t="str">
        <f t="shared" si="92"/>
        <v>theater</v>
      </c>
      <c r="R873" t="str">
        <f t="shared" si="93"/>
        <v>plays</v>
      </c>
      <c r="S873" s="7">
        <f t="shared" si="94"/>
        <v>43040.208333333328</v>
      </c>
      <c r="T873" s="7">
        <f t="shared" si="95"/>
        <v>43058.25</v>
      </c>
      <c r="U873">
        <f t="shared" si="96"/>
        <v>2017</v>
      </c>
    </row>
    <row r="874" spans="1:21" hidden="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91"/>
        <v>170</v>
      </c>
      <c r="P874" s="4">
        <f t="shared" si="97"/>
        <v>98.666666666666671</v>
      </c>
      <c r="Q874" t="str">
        <f t="shared" si="92"/>
        <v>film &amp; video</v>
      </c>
      <c r="R874" t="str">
        <f t="shared" si="93"/>
        <v>science fiction</v>
      </c>
      <c r="S874" s="7">
        <f t="shared" si="94"/>
        <v>43346.208333333328</v>
      </c>
      <c r="T874" s="7">
        <f t="shared" si="95"/>
        <v>43351.208333333328</v>
      </c>
      <c r="U874">
        <f t="shared" si="96"/>
        <v>2018</v>
      </c>
    </row>
    <row r="875" spans="1:21" hidden="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91"/>
        <v>188</v>
      </c>
      <c r="P875" s="4">
        <f t="shared" si="97"/>
        <v>42.007419183889773</v>
      </c>
      <c r="Q875" t="str">
        <f t="shared" si="92"/>
        <v>photography</v>
      </c>
      <c r="R875" t="str">
        <f t="shared" si="93"/>
        <v>photography books</v>
      </c>
      <c r="S875" s="7">
        <f t="shared" si="94"/>
        <v>41647.25</v>
      </c>
      <c r="T875" s="7">
        <f t="shared" si="95"/>
        <v>41652.25</v>
      </c>
      <c r="U875">
        <f t="shared" si="96"/>
        <v>2014</v>
      </c>
    </row>
    <row r="876" spans="1:21" hidden="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91"/>
        <v>347</v>
      </c>
      <c r="P876" s="4">
        <f t="shared" si="97"/>
        <v>32.002753556677376</v>
      </c>
      <c r="Q876" t="str">
        <f t="shared" si="92"/>
        <v>photography</v>
      </c>
      <c r="R876" t="str">
        <f t="shared" si="93"/>
        <v>photography books</v>
      </c>
      <c r="S876" s="7">
        <f t="shared" si="94"/>
        <v>40291.208333333336</v>
      </c>
      <c r="T876" s="7">
        <f t="shared" si="95"/>
        <v>40329.208333333336</v>
      </c>
      <c r="U876">
        <f t="shared" si="96"/>
        <v>2010</v>
      </c>
    </row>
    <row r="877" spans="1:21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91"/>
        <v>69</v>
      </c>
      <c r="P877" s="4">
        <f t="shared" si="97"/>
        <v>81.567164179104481</v>
      </c>
      <c r="Q877" t="str">
        <f t="shared" si="92"/>
        <v>music</v>
      </c>
      <c r="R877" t="str">
        <f t="shared" si="93"/>
        <v>rock</v>
      </c>
      <c r="S877" s="7">
        <f t="shared" si="94"/>
        <v>40556.25</v>
      </c>
      <c r="T877" s="7">
        <f t="shared" si="95"/>
        <v>40557.25</v>
      </c>
      <c r="U877">
        <f t="shared" si="96"/>
        <v>2011</v>
      </c>
    </row>
    <row r="878" spans="1:21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91"/>
        <v>25</v>
      </c>
      <c r="P878" s="4">
        <f t="shared" si="97"/>
        <v>37.035087719298247</v>
      </c>
      <c r="Q878" t="str">
        <f t="shared" si="92"/>
        <v>photography</v>
      </c>
      <c r="R878" t="str">
        <f t="shared" si="93"/>
        <v>photography books</v>
      </c>
      <c r="S878" s="7">
        <f t="shared" si="94"/>
        <v>43624.208333333328</v>
      </c>
      <c r="T878" s="7">
        <f t="shared" si="95"/>
        <v>43648.208333333328</v>
      </c>
      <c r="U878">
        <f t="shared" si="96"/>
        <v>2019</v>
      </c>
    </row>
    <row r="879" spans="1:21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91"/>
        <v>77</v>
      </c>
      <c r="P879" s="4">
        <f t="shared" si="97"/>
        <v>103.033360455655</v>
      </c>
      <c r="Q879" t="str">
        <f t="shared" si="92"/>
        <v>food</v>
      </c>
      <c r="R879" t="str">
        <f t="shared" si="93"/>
        <v>food trucks</v>
      </c>
      <c r="S879" s="7">
        <f t="shared" si="94"/>
        <v>42577.208333333328</v>
      </c>
      <c r="T879" s="7">
        <f t="shared" si="95"/>
        <v>42578.208333333328</v>
      </c>
      <c r="U879">
        <f t="shared" si="96"/>
        <v>2016</v>
      </c>
    </row>
    <row r="880" spans="1:21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91"/>
        <v>37</v>
      </c>
      <c r="P880" s="4">
        <f t="shared" si="97"/>
        <v>84.333333333333329</v>
      </c>
      <c r="Q880" t="str">
        <f t="shared" si="92"/>
        <v>music</v>
      </c>
      <c r="R880" t="str">
        <f t="shared" si="93"/>
        <v>metal</v>
      </c>
      <c r="S880" s="7">
        <f t="shared" si="94"/>
        <v>43845.25</v>
      </c>
      <c r="T880" s="7">
        <f t="shared" si="95"/>
        <v>43869.25</v>
      </c>
      <c r="U880">
        <f t="shared" si="96"/>
        <v>2020</v>
      </c>
    </row>
    <row r="881" spans="1:21" hidden="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91"/>
        <v>544</v>
      </c>
      <c r="P881" s="4">
        <f t="shared" si="97"/>
        <v>102.60377358490567</v>
      </c>
      <c r="Q881" t="str">
        <f t="shared" si="92"/>
        <v>publishing</v>
      </c>
      <c r="R881" t="str">
        <f t="shared" si="93"/>
        <v>nonfiction</v>
      </c>
      <c r="S881" s="7">
        <f t="shared" si="94"/>
        <v>42788.25</v>
      </c>
      <c r="T881" s="7">
        <f t="shared" si="95"/>
        <v>42797.25</v>
      </c>
      <c r="U881">
        <f t="shared" si="96"/>
        <v>2017</v>
      </c>
    </row>
    <row r="882" spans="1:21" hidden="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91"/>
        <v>229</v>
      </c>
      <c r="P882" s="4">
        <f t="shared" si="97"/>
        <v>79.992129246064621</v>
      </c>
      <c r="Q882" t="str">
        <f t="shared" si="92"/>
        <v>music</v>
      </c>
      <c r="R882" t="str">
        <f t="shared" si="93"/>
        <v>electric music</v>
      </c>
      <c r="S882" s="7">
        <f t="shared" si="94"/>
        <v>43667.208333333328</v>
      </c>
      <c r="T882" s="7">
        <f t="shared" si="95"/>
        <v>43669.208333333328</v>
      </c>
      <c r="U882">
        <f t="shared" si="96"/>
        <v>2019</v>
      </c>
    </row>
    <row r="883" spans="1:21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91"/>
        <v>39</v>
      </c>
      <c r="P883" s="4">
        <f t="shared" si="97"/>
        <v>70.055309734513273</v>
      </c>
      <c r="Q883" t="str">
        <f t="shared" si="92"/>
        <v>theater</v>
      </c>
      <c r="R883" t="str">
        <f t="shared" si="93"/>
        <v>plays</v>
      </c>
      <c r="S883" s="7">
        <f t="shared" si="94"/>
        <v>42194.208333333328</v>
      </c>
      <c r="T883" s="7">
        <f t="shared" si="95"/>
        <v>42223.208333333328</v>
      </c>
      <c r="U883">
        <f t="shared" si="96"/>
        <v>2015</v>
      </c>
    </row>
    <row r="884" spans="1:21" hidden="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91"/>
        <v>370</v>
      </c>
      <c r="P884" s="4">
        <f t="shared" si="97"/>
        <v>37</v>
      </c>
      <c r="Q884" t="str">
        <f t="shared" si="92"/>
        <v>theater</v>
      </c>
      <c r="R884" t="str">
        <f t="shared" si="93"/>
        <v>plays</v>
      </c>
      <c r="S884" s="7">
        <f t="shared" si="94"/>
        <v>42025.25</v>
      </c>
      <c r="T884" s="7">
        <f t="shared" si="95"/>
        <v>42029.25</v>
      </c>
      <c r="U884">
        <f t="shared" si="96"/>
        <v>2015</v>
      </c>
    </row>
    <row r="885" spans="1:21" ht="31.5" hidden="1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91"/>
        <v>238</v>
      </c>
      <c r="P885" s="4">
        <f t="shared" si="97"/>
        <v>41.911917098445599</v>
      </c>
      <c r="Q885" t="str">
        <f t="shared" si="92"/>
        <v>film &amp; video</v>
      </c>
      <c r="R885" t="str">
        <f t="shared" si="93"/>
        <v>shorts</v>
      </c>
      <c r="S885" s="7">
        <f t="shared" si="94"/>
        <v>40323.208333333336</v>
      </c>
      <c r="T885" s="7">
        <f t="shared" si="95"/>
        <v>40359.208333333336</v>
      </c>
      <c r="U885">
        <f t="shared" si="96"/>
        <v>2010</v>
      </c>
    </row>
    <row r="886" spans="1:21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91"/>
        <v>64</v>
      </c>
      <c r="P886" s="4">
        <f t="shared" si="97"/>
        <v>57.992576882290564</v>
      </c>
      <c r="Q886" t="str">
        <f t="shared" si="92"/>
        <v>theater</v>
      </c>
      <c r="R886" t="str">
        <f t="shared" si="93"/>
        <v>plays</v>
      </c>
      <c r="S886" s="7">
        <f t="shared" si="94"/>
        <v>41763.208333333336</v>
      </c>
      <c r="T886" s="7">
        <f t="shared" si="95"/>
        <v>41765.208333333336</v>
      </c>
      <c r="U886">
        <f t="shared" si="96"/>
        <v>2014</v>
      </c>
    </row>
    <row r="887" spans="1:21" hidden="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91"/>
        <v>118</v>
      </c>
      <c r="P887" s="4">
        <f t="shared" si="97"/>
        <v>40.942307692307693</v>
      </c>
      <c r="Q887" t="str">
        <f t="shared" si="92"/>
        <v>theater</v>
      </c>
      <c r="R887" t="str">
        <f t="shared" si="93"/>
        <v>plays</v>
      </c>
      <c r="S887" s="7">
        <f t="shared" si="94"/>
        <v>40335.208333333336</v>
      </c>
      <c r="T887" s="7">
        <f t="shared" si="95"/>
        <v>40373.208333333336</v>
      </c>
      <c r="U887">
        <f t="shared" si="96"/>
        <v>2010</v>
      </c>
    </row>
    <row r="888" spans="1:21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91"/>
        <v>85</v>
      </c>
      <c r="P888" s="4">
        <f t="shared" si="97"/>
        <v>69.9972602739726</v>
      </c>
      <c r="Q888" t="str">
        <f t="shared" si="92"/>
        <v>music</v>
      </c>
      <c r="R888" t="str">
        <f t="shared" si="93"/>
        <v>indie rock</v>
      </c>
      <c r="S888" s="7">
        <f t="shared" si="94"/>
        <v>40416.208333333336</v>
      </c>
      <c r="T888" s="7">
        <f t="shared" si="95"/>
        <v>40434.208333333336</v>
      </c>
      <c r="U888">
        <f t="shared" si="96"/>
        <v>2010</v>
      </c>
    </row>
    <row r="889" spans="1:21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91"/>
        <v>29</v>
      </c>
      <c r="P889" s="4">
        <f t="shared" si="97"/>
        <v>73.838709677419359</v>
      </c>
      <c r="Q889" t="str">
        <f t="shared" si="92"/>
        <v>theater</v>
      </c>
      <c r="R889" t="str">
        <f t="shared" si="93"/>
        <v>plays</v>
      </c>
      <c r="S889" s="7">
        <f t="shared" si="94"/>
        <v>42202.208333333328</v>
      </c>
      <c r="T889" s="7">
        <f t="shared" si="95"/>
        <v>42249.208333333328</v>
      </c>
      <c r="U889">
        <f t="shared" si="96"/>
        <v>2015</v>
      </c>
    </row>
    <row r="890" spans="1:21" ht="31.5" hidden="1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91"/>
        <v>210</v>
      </c>
      <c r="P890" s="4">
        <f t="shared" si="97"/>
        <v>41.979310344827589</v>
      </c>
      <c r="Q890" t="str">
        <f t="shared" si="92"/>
        <v>theater</v>
      </c>
      <c r="R890" t="str">
        <f t="shared" si="93"/>
        <v>plays</v>
      </c>
      <c r="S890" s="7">
        <f t="shared" si="94"/>
        <v>42836.208333333328</v>
      </c>
      <c r="T890" s="7">
        <f t="shared" si="95"/>
        <v>42855.208333333328</v>
      </c>
      <c r="U890">
        <f t="shared" si="96"/>
        <v>2017</v>
      </c>
    </row>
    <row r="891" spans="1:21" hidden="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91"/>
        <v>170</v>
      </c>
      <c r="P891" s="4">
        <f t="shared" si="97"/>
        <v>77.93442622950819</v>
      </c>
      <c r="Q891" t="str">
        <f t="shared" si="92"/>
        <v>music</v>
      </c>
      <c r="R891" t="str">
        <f t="shared" si="93"/>
        <v>electric music</v>
      </c>
      <c r="S891" s="7">
        <f t="shared" si="94"/>
        <v>41710.208333333336</v>
      </c>
      <c r="T891" s="7">
        <f t="shared" si="95"/>
        <v>41717.208333333336</v>
      </c>
      <c r="U891">
        <f t="shared" si="96"/>
        <v>2014</v>
      </c>
    </row>
    <row r="892" spans="1:21" hidden="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91"/>
        <v>116</v>
      </c>
      <c r="P892" s="4">
        <f t="shared" si="97"/>
        <v>106.01972789115646</v>
      </c>
      <c r="Q892" t="str">
        <f t="shared" si="92"/>
        <v>music</v>
      </c>
      <c r="R892" t="str">
        <f t="shared" si="93"/>
        <v>indie rock</v>
      </c>
      <c r="S892" s="7">
        <f t="shared" si="94"/>
        <v>43640.208333333328</v>
      </c>
      <c r="T892" s="7">
        <f t="shared" si="95"/>
        <v>43641.208333333328</v>
      </c>
      <c r="U892">
        <f t="shared" si="96"/>
        <v>2019</v>
      </c>
    </row>
    <row r="893" spans="1:21" ht="31.5" hidden="1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91"/>
        <v>259</v>
      </c>
      <c r="P893" s="4">
        <f t="shared" si="97"/>
        <v>47.018181818181816</v>
      </c>
      <c r="Q893" t="str">
        <f t="shared" si="92"/>
        <v>film &amp; video</v>
      </c>
      <c r="R893" t="str">
        <f t="shared" si="93"/>
        <v>documentary</v>
      </c>
      <c r="S893" s="7">
        <f t="shared" si="94"/>
        <v>40880.25</v>
      </c>
      <c r="T893" s="7">
        <f t="shared" si="95"/>
        <v>40924.25</v>
      </c>
      <c r="U893">
        <f t="shared" si="96"/>
        <v>2011</v>
      </c>
    </row>
    <row r="894" spans="1:21" hidden="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91"/>
        <v>231</v>
      </c>
      <c r="P894" s="4">
        <f t="shared" si="97"/>
        <v>76.016483516483518</v>
      </c>
      <c r="Q894" t="str">
        <f t="shared" si="92"/>
        <v>publishing</v>
      </c>
      <c r="R894" t="str">
        <f t="shared" si="93"/>
        <v>translations</v>
      </c>
      <c r="S894" s="7">
        <f t="shared" si="94"/>
        <v>40319.208333333336</v>
      </c>
      <c r="T894" s="7">
        <f t="shared" si="95"/>
        <v>40360.208333333336</v>
      </c>
      <c r="U894">
        <f t="shared" si="96"/>
        <v>2010</v>
      </c>
    </row>
    <row r="895" spans="1:21" hidden="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91"/>
        <v>128</v>
      </c>
      <c r="P895" s="4">
        <f t="shared" si="97"/>
        <v>54.120603015075375</v>
      </c>
      <c r="Q895" t="str">
        <f t="shared" si="92"/>
        <v>film &amp; video</v>
      </c>
      <c r="R895" t="str">
        <f t="shared" si="93"/>
        <v>documentary</v>
      </c>
      <c r="S895" s="7">
        <f t="shared" si="94"/>
        <v>42170.208333333328</v>
      </c>
      <c r="T895" s="7">
        <f t="shared" si="95"/>
        <v>42174.208333333328</v>
      </c>
      <c r="U895">
        <f t="shared" si="96"/>
        <v>2015</v>
      </c>
    </row>
    <row r="896" spans="1:21" hidden="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91"/>
        <v>189</v>
      </c>
      <c r="P896" s="4">
        <f t="shared" si="97"/>
        <v>57.285714285714285</v>
      </c>
      <c r="Q896" t="str">
        <f t="shared" si="92"/>
        <v>film &amp; video</v>
      </c>
      <c r="R896" t="str">
        <f t="shared" si="93"/>
        <v>television</v>
      </c>
      <c r="S896" s="7">
        <f t="shared" si="94"/>
        <v>41466.208333333336</v>
      </c>
      <c r="T896" s="7">
        <f t="shared" si="95"/>
        <v>41496.208333333336</v>
      </c>
      <c r="U896">
        <f t="shared" si="96"/>
        <v>2013</v>
      </c>
    </row>
    <row r="897" spans="1:21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91"/>
        <v>7</v>
      </c>
      <c r="P897" s="4">
        <f t="shared" si="97"/>
        <v>103.81308411214954</v>
      </c>
      <c r="Q897" t="str">
        <f t="shared" si="92"/>
        <v>theater</v>
      </c>
      <c r="R897" t="str">
        <f t="shared" si="93"/>
        <v>plays</v>
      </c>
      <c r="S897" s="7">
        <f t="shared" si="94"/>
        <v>43134.25</v>
      </c>
      <c r="T897" s="7">
        <f t="shared" si="95"/>
        <v>43143.25</v>
      </c>
      <c r="U897">
        <f t="shared" si="96"/>
        <v>2018</v>
      </c>
    </row>
    <row r="898" spans="1:21" ht="31.5" hidden="1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91"/>
        <v>774</v>
      </c>
      <c r="P898" s="4">
        <f t="shared" si="97"/>
        <v>105.02602739726028</v>
      </c>
      <c r="Q898" t="str">
        <f t="shared" si="92"/>
        <v>food</v>
      </c>
      <c r="R898" t="str">
        <f t="shared" si="93"/>
        <v>food trucks</v>
      </c>
      <c r="S898" s="7">
        <f t="shared" si="94"/>
        <v>40738.208333333336</v>
      </c>
      <c r="T898" s="7">
        <f t="shared" si="95"/>
        <v>40741.208333333336</v>
      </c>
      <c r="U898">
        <f t="shared" si="96"/>
        <v>2011</v>
      </c>
    </row>
    <row r="899" spans="1:21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98">ROUND(E899/D899*100,0)</f>
        <v>28</v>
      </c>
      <c r="P899" s="4">
        <f t="shared" si="97"/>
        <v>90.259259259259252</v>
      </c>
      <c r="Q899" t="str">
        <f t="shared" ref="Q899:Q962" si="99">LEFT(N899,SEARCH("/",N899)-1)</f>
        <v>theater</v>
      </c>
      <c r="R899" t="str">
        <f t="shared" ref="R899:R962" si="100">RIGHT(N899,LEN(N899)-SEARCH("/",N899))</f>
        <v>plays</v>
      </c>
      <c r="S899" s="7">
        <f t="shared" ref="S899:S962" si="101">(((J899/60)/60)/24)+DATE(1970,1,1)</f>
        <v>43583.208333333328</v>
      </c>
      <c r="T899" s="7">
        <f t="shared" ref="T899:T962" si="102">(((K899/60)/60)/24)+DATE(1970,1,1)</f>
        <v>43585.208333333328</v>
      </c>
      <c r="U899">
        <f t="shared" ref="U899:U962" si="103">YEAR(S899)</f>
        <v>2019</v>
      </c>
    </row>
    <row r="900" spans="1:21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98"/>
        <v>52</v>
      </c>
      <c r="P900" s="4">
        <f t="shared" ref="P900:P963" si="104">E900/G900</f>
        <v>76.978705978705975</v>
      </c>
      <c r="Q900" t="str">
        <f t="shared" si="99"/>
        <v>film &amp; video</v>
      </c>
      <c r="R900" t="str">
        <f t="shared" si="100"/>
        <v>documentary</v>
      </c>
      <c r="S900" s="7">
        <f t="shared" si="101"/>
        <v>43815.25</v>
      </c>
      <c r="T900" s="7">
        <f t="shared" si="102"/>
        <v>43821.25</v>
      </c>
      <c r="U900">
        <f t="shared" si="103"/>
        <v>2019</v>
      </c>
    </row>
    <row r="901" spans="1:21" hidden="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98"/>
        <v>407</v>
      </c>
      <c r="P901" s="4">
        <f t="shared" si="104"/>
        <v>102.60162601626017</v>
      </c>
      <c r="Q901" t="str">
        <f t="shared" si="99"/>
        <v>music</v>
      </c>
      <c r="R901" t="str">
        <f t="shared" si="100"/>
        <v>jazz</v>
      </c>
      <c r="S901" s="7">
        <f t="shared" si="101"/>
        <v>41554.208333333336</v>
      </c>
      <c r="T901" s="7">
        <f t="shared" si="102"/>
        <v>41572.208333333336</v>
      </c>
      <c r="U901">
        <f t="shared" si="103"/>
        <v>2013</v>
      </c>
    </row>
    <row r="902" spans="1:21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98"/>
        <v>2</v>
      </c>
      <c r="P902" s="4">
        <f t="shared" si="104"/>
        <v>2</v>
      </c>
      <c r="Q902" t="str">
        <f t="shared" si="99"/>
        <v>technology</v>
      </c>
      <c r="R902" t="str">
        <f t="shared" si="100"/>
        <v>web</v>
      </c>
      <c r="S902" s="7">
        <f t="shared" si="101"/>
        <v>41901.208333333336</v>
      </c>
      <c r="T902" s="7">
        <f t="shared" si="102"/>
        <v>41902.208333333336</v>
      </c>
      <c r="U902">
        <f t="shared" si="103"/>
        <v>2014</v>
      </c>
    </row>
    <row r="903" spans="1:21" hidden="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98"/>
        <v>156</v>
      </c>
      <c r="P903" s="4">
        <f t="shared" si="104"/>
        <v>55.0062893081761</v>
      </c>
      <c r="Q903" t="str">
        <f t="shared" si="99"/>
        <v>music</v>
      </c>
      <c r="R903" t="str">
        <f t="shared" si="100"/>
        <v>rock</v>
      </c>
      <c r="S903" s="7">
        <f t="shared" si="101"/>
        <v>43298.208333333328</v>
      </c>
      <c r="T903" s="7">
        <f t="shared" si="102"/>
        <v>43331.208333333328</v>
      </c>
      <c r="U903">
        <f t="shared" si="103"/>
        <v>2018</v>
      </c>
    </row>
    <row r="904" spans="1:21" hidden="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98"/>
        <v>252</v>
      </c>
      <c r="P904" s="4">
        <f t="shared" si="104"/>
        <v>32.127272727272725</v>
      </c>
      <c r="Q904" t="str">
        <f t="shared" si="99"/>
        <v>technology</v>
      </c>
      <c r="R904" t="str">
        <f t="shared" si="100"/>
        <v>web</v>
      </c>
      <c r="S904" s="7">
        <f t="shared" si="101"/>
        <v>42399.25</v>
      </c>
      <c r="T904" s="7">
        <f t="shared" si="102"/>
        <v>42441.25</v>
      </c>
      <c r="U904">
        <f t="shared" si="103"/>
        <v>2016</v>
      </c>
    </row>
    <row r="905" spans="1:21" ht="31.5" hidden="1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98"/>
        <v>2</v>
      </c>
      <c r="P905" s="4">
        <f t="shared" si="104"/>
        <v>50.642857142857146</v>
      </c>
      <c r="Q905" t="str">
        <f t="shared" si="99"/>
        <v>publishing</v>
      </c>
      <c r="R905" t="str">
        <f t="shared" si="100"/>
        <v>nonfiction</v>
      </c>
      <c r="S905" s="7">
        <f t="shared" si="101"/>
        <v>41034.208333333336</v>
      </c>
      <c r="T905" s="7">
        <f t="shared" si="102"/>
        <v>41049.208333333336</v>
      </c>
      <c r="U905">
        <f t="shared" si="103"/>
        <v>2012</v>
      </c>
    </row>
    <row r="906" spans="1:21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98"/>
        <v>12</v>
      </c>
      <c r="P906" s="4">
        <f t="shared" si="104"/>
        <v>49.6875</v>
      </c>
      <c r="Q906" t="str">
        <f t="shared" si="99"/>
        <v>publishing</v>
      </c>
      <c r="R906" t="str">
        <f t="shared" si="100"/>
        <v>radio &amp; podcasts</v>
      </c>
      <c r="S906" s="7">
        <f t="shared" si="101"/>
        <v>41186.208333333336</v>
      </c>
      <c r="T906" s="7">
        <f t="shared" si="102"/>
        <v>41190.208333333336</v>
      </c>
      <c r="U906">
        <f t="shared" si="103"/>
        <v>2012</v>
      </c>
    </row>
    <row r="907" spans="1:21" hidden="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98"/>
        <v>164</v>
      </c>
      <c r="P907" s="4">
        <f t="shared" si="104"/>
        <v>54.894067796610166</v>
      </c>
      <c r="Q907" t="str">
        <f t="shared" si="99"/>
        <v>theater</v>
      </c>
      <c r="R907" t="str">
        <f t="shared" si="100"/>
        <v>plays</v>
      </c>
      <c r="S907" s="7">
        <f t="shared" si="101"/>
        <v>41536.208333333336</v>
      </c>
      <c r="T907" s="7">
        <f t="shared" si="102"/>
        <v>41539.208333333336</v>
      </c>
      <c r="U907">
        <f t="shared" si="103"/>
        <v>2013</v>
      </c>
    </row>
    <row r="908" spans="1:21" ht="31.5" hidden="1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98"/>
        <v>163</v>
      </c>
      <c r="P908" s="4">
        <f t="shared" si="104"/>
        <v>46.931937172774866</v>
      </c>
      <c r="Q908" t="str">
        <f t="shared" si="99"/>
        <v>film &amp; video</v>
      </c>
      <c r="R908" t="str">
        <f t="shared" si="100"/>
        <v>documentary</v>
      </c>
      <c r="S908" s="7">
        <f t="shared" si="101"/>
        <v>42868.208333333328</v>
      </c>
      <c r="T908" s="7">
        <f t="shared" si="102"/>
        <v>42904.208333333328</v>
      </c>
      <c r="U908">
        <f t="shared" si="103"/>
        <v>2017</v>
      </c>
    </row>
    <row r="909" spans="1:21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98"/>
        <v>20</v>
      </c>
      <c r="P909" s="4">
        <f t="shared" si="104"/>
        <v>44.951219512195124</v>
      </c>
      <c r="Q909" t="str">
        <f t="shared" si="99"/>
        <v>theater</v>
      </c>
      <c r="R909" t="str">
        <f t="shared" si="100"/>
        <v>plays</v>
      </c>
      <c r="S909" s="7">
        <f t="shared" si="101"/>
        <v>40660.208333333336</v>
      </c>
      <c r="T909" s="7">
        <f t="shared" si="102"/>
        <v>40667.208333333336</v>
      </c>
      <c r="U909">
        <f t="shared" si="103"/>
        <v>2011</v>
      </c>
    </row>
    <row r="910" spans="1:21" hidden="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98"/>
        <v>319</v>
      </c>
      <c r="P910" s="4">
        <f t="shared" si="104"/>
        <v>30.99898322318251</v>
      </c>
      <c r="Q910" t="str">
        <f t="shared" si="99"/>
        <v>games</v>
      </c>
      <c r="R910" t="str">
        <f t="shared" si="100"/>
        <v>video games</v>
      </c>
      <c r="S910" s="7">
        <f t="shared" si="101"/>
        <v>41031.208333333336</v>
      </c>
      <c r="T910" s="7">
        <f t="shared" si="102"/>
        <v>41042.208333333336</v>
      </c>
      <c r="U910">
        <f t="shared" si="103"/>
        <v>2012</v>
      </c>
    </row>
    <row r="911" spans="1:21" hidden="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98"/>
        <v>479</v>
      </c>
      <c r="P911" s="4">
        <f t="shared" si="104"/>
        <v>107.7625</v>
      </c>
      <c r="Q911" t="str">
        <f t="shared" si="99"/>
        <v>theater</v>
      </c>
      <c r="R911" t="str">
        <f t="shared" si="100"/>
        <v>plays</v>
      </c>
      <c r="S911" s="7">
        <f t="shared" si="101"/>
        <v>43255.208333333328</v>
      </c>
      <c r="T911" s="7">
        <f t="shared" si="102"/>
        <v>43282.208333333328</v>
      </c>
      <c r="U911">
        <f t="shared" si="103"/>
        <v>2018</v>
      </c>
    </row>
    <row r="912" spans="1:21" hidden="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98"/>
        <v>20</v>
      </c>
      <c r="P912" s="4">
        <f t="shared" si="104"/>
        <v>102.07770270270271</v>
      </c>
      <c r="Q912" t="str">
        <f t="shared" si="99"/>
        <v>theater</v>
      </c>
      <c r="R912" t="str">
        <f t="shared" si="100"/>
        <v>plays</v>
      </c>
      <c r="S912" s="7">
        <f t="shared" si="101"/>
        <v>42026.25</v>
      </c>
      <c r="T912" s="7">
        <f t="shared" si="102"/>
        <v>42027.25</v>
      </c>
      <c r="U912">
        <f t="shared" si="103"/>
        <v>2015</v>
      </c>
    </row>
    <row r="913" spans="1:21" hidden="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98"/>
        <v>199</v>
      </c>
      <c r="P913" s="4">
        <f t="shared" si="104"/>
        <v>24.976190476190474</v>
      </c>
      <c r="Q913" t="str">
        <f t="shared" si="99"/>
        <v>technology</v>
      </c>
      <c r="R913" t="str">
        <f t="shared" si="100"/>
        <v>web</v>
      </c>
      <c r="S913" s="7">
        <f t="shared" si="101"/>
        <v>43717.208333333328</v>
      </c>
      <c r="T913" s="7">
        <f t="shared" si="102"/>
        <v>43719.208333333328</v>
      </c>
      <c r="U913">
        <f t="shared" si="103"/>
        <v>2019</v>
      </c>
    </row>
    <row r="914" spans="1:21" hidden="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98"/>
        <v>795</v>
      </c>
      <c r="P914" s="4">
        <f t="shared" si="104"/>
        <v>79.944134078212286</v>
      </c>
      <c r="Q914" t="str">
        <f t="shared" si="99"/>
        <v>film &amp; video</v>
      </c>
      <c r="R914" t="str">
        <f t="shared" si="100"/>
        <v>drama</v>
      </c>
      <c r="S914" s="7">
        <f t="shared" si="101"/>
        <v>41157.208333333336</v>
      </c>
      <c r="T914" s="7">
        <f t="shared" si="102"/>
        <v>41170.208333333336</v>
      </c>
      <c r="U914">
        <f t="shared" si="103"/>
        <v>2012</v>
      </c>
    </row>
    <row r="915" spans="1:21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98"/>
        <v>51</v>
      </c>
      <c r="P915" s="4">
        <f t="shared" si="104"/>
        <v>67.946462715105156</v>
      </c>
      <c r="Q915" t="str">
        <f t="shared" si="99"/>
        <v>film &amp; video</v>
      </c>
      <c r="R915" t="str">
        <f t="shared" si="100"/>
        <v>drama</v>
      </c>
      <c r="S915" s="7">
        <f t="shared" si="101"/>
        <v>43597.208333333328</v>
      </c>
      <c r="T915" s="7">
        <f t="shared" si="102"/>
        <v>43610.208333333328</v>
      </c>
      <c r="U915">
        <f t="shared" si="103"/>
        <v>2019</v>
      </c>
    </row>
    <row r="916" spans="1:21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98"/>
        <v>57</v>
      </c>
      <c r="P916" s="4">
        <f t="shared" si="104"/>
        <v>26.070921985815602</v>
      </c>
      <c r="Q916" t="str">
        <f t="shared" si="99"/>
        <v>theater</v>
      </c>
      <c r="R916" t="str">
        <f t="shared" si="100"/>
        <v>plays</v>
      </c>
      <c r="S916" s="7">
        <f t="shared" si="101"/>
        <v>41490.208333333336</v>
      </c>
      <c r="T916" s="7">
        <f t="shared" si="102"/>
        <v>41502.208333333336</v>
      </c>
      <c r="U916">
        <f t="shared" si="103"/>
        <v>2013</v>
      </c>
    </row>
    <row r="917" spans="1:21" hidden="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98"/>
        <v>156</v>
      </c>
      <c r="P917" s="4">
        <f t="shared" si="104"/>
        <v>105.0032154340836</v>
      </c>
      <c r="Q917" t="str">
        <f t="shared" si="99"/>
        <v>film &amp; video</v>
      </c>
      <c r="R917" t="str">
        <f t="shared" si="100"/>
        <v>television</v>
      </c>
      <c r="S917" s="7">
        <f t="shared" si="101"/>
        <v>42976.208333333328</v>
      </c>
      <c r="T917" s="7">
        <f t="shared" si="102"/>
        <v>42985.208333333328</v>
      </c>
      <c r="U917">
        <f t="shared" si="103"/>
        <v>2017</v>
      </c>
    </row>
    <row r="918" spans="1:21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98"/>
        <v>36</v>
      </c>
      <c r="P918" s="4">
        <f t="shared" si="104"/>
        <v>25.826923076923077</v>
      </c>
      <c r="Q918" t="str">
        <f t="shared" si="99"/>
        <v>photography</v>
      </c>
      <c r="R918" t="str">
        <f t="shared" si="100"/>
        <v>photography books</v>
      </c>
      <c r="S918" s="7">
        <f t="shared" si="101"/>
        <v>41991.25</v>
      </c>
      <c r="T918" s="7">
        <f t="shared" si="102"/>
        <v>42000.25</v>
      </c>
      <c r="U918">
        <f t="shared" si="103"/>
        <v>2014</v>
      </c>
    </row>
    <row r="919" spans="1:21" hidden="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98"/>
        <v>58</v>
      </c>
      <c r="P919" s="4">
        <f t="shared" si="104"/>
        <v>77.666666666666671</v>
      </c>
      <c r="Q919" t="str">
        <f t="shared" si="99"/>
        <v>film &amp; video</v>
      </c>
      <c r="R919" t="str">
        <f t="shared" si="100"/>
        <v>shorts</v>
      </c>
      <c r="S919" s="7">
        <f t="shared" si="101"/>
        <v>40722.208333333336</v>
      </c>
      <c r="T919" s="7">
        <f t="shared" si="102"/>
        <v>40746.208333333336</v>
      </c>
      <c r="U919">
        <f t="shared" si="103"/>
        <v>2011</v>
      </c>
    </row>
    <row r="920" spans="1:21" hidden="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98"/>
        <v>237</v>
      </c>
      <c r="P920" s="4">
        <f t="shared" si="104"/>
        <v>57.82692307692308</v>
      </c>
      <c r="Q920" t="str">
        <f t="shared" si="99"/>
        <v>publishing</v>
      </c>
      <c r="R920" t="str">
        <f t="shared" si="100"/>
        <v>radio &amp; podcasts</v>
      </c>
      <c r="S920" s="7">
        <f t="shared" si="101"/>
        <v>41117.208333333336</v>
      </c>
      <c r="T920" s="7">
        <f t="shared" si="102"/>
        <v>41128.208333333336</v>
      </c>
      <c r="U920">
        <f t="shared" si="103"/>
        <v>2012</v>
      </c>
    </row>
    <row r="921" spans="1:21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98"/>
        <v>59</v>
      </c>
      <c r="P921" s="4">
        <f t="shared" si="104"/>
        <v>92.955555555555549</v>
      </c>
      <c r="Q921" t="str">
        <f t="shared" si="99"/>
        <v>theater</v>
      </c>
      <c r="R921" t="str">
        <f t="shared" si="100"/>
        <v>plays</v>
      </c>
      <c r="S921" s="7">
        <f t="shared" si="101"/>
        <v>43022.208333333328</v>
      </c>
      <c r="T921" s="7">
        <f t="shared" si="102"/>
        <v>43054.25</v>
      </c>
      <c r="U921">
        <f t="shared" si="103"/>
        <v>2017</v>
      </c>
    </row>
    <row r="922" spans="1:21" hidden="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98"/>
        <v>183</v>
      </c>
      <c r="P922" s="4">
        <f t="shared" si="104"/>
        <v>37.945098039215686</v>
      </c>
      <c r="Q922" t="str">
        <f t="shared" si="99"/>
        <v>film &amp; video</v>
      </c>
      <c r="R922" t="str">
        <f t="shared" si="100"/>
        <v>animation</v>
      </c>
      <c r="S922" s="7">
        <f t="shared" si="101"/>
        <v>43503.25</v>
      </c>
      <c r="T922" s="7">
        <f t="shared" si="102"/>
        <v>43523.25</v>
      </c>
      <c r="U922">
        <f t="shared" si="103"/>
        <v>2019</v>
      </c>
    </row>
    <row r="923" spans="1:21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98"/>
        <v>1</v>
      </c>
      <c r="P923" s="4">
        <f t="shared" si="104"/>
        <v>31.842105263157894</v>
      </c>
      <c r="Q923" t="str">
        <f t="shared" si="99"/>
        <v>technology</v>
      </c>
      <c r="R923" t="str">
        <f t="shared" si="100"/>
        <v>web</v>
      </c>
      <c r="S923" s="7">
        <f t="shared" si="101"/>
        <v>40951.25</v>
      </c>
      <c r="T923" s="7">
        <f t="shared" si="102"/>
        <v>40965.25</v>
      </c>
      <c r="U923">
        <f t="shared" si="103"/>
        <v>2012</v>
      </c>
    </row>
    <row r="924" spans="1:21" hidden="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98"/>
        <v>176</v>
      </c>
      <c r="P924" s="4">
        <f t="shared" si="104"/>
        <v>40</v>
      </c>
      <c r="Q924" t="str">
        <f t="shared" si="99"/>
        <v>music</v>
      </c>
      <c r="R924" t="str">
        <f t="shared" si="100"/>
        <v>world music</v>
      </c>
      <c r="S924" s="7">
        <f t="shared" si="101"/>
        <v>43443.25</v>
      </c>
      <c r="T924" s="7">
        <f t="shared" si="102"/>
        <v>43452.25</v>
      </c>
      <c r="U924">
        <f t="shared" si="103"/>
        <v>2018</v>
      </c>
    </row>
    <row r="925" spans="1:21" hidden="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98"/>
        <v>238</v>
      </c>
      <c r="P925" s="4">
        <f t="shared" si="104"/>
        <v>101.1</v>
      </c>
      <c r="Q925" t="str">
        <f t="shared" si="99"/>
        <v>theater</v>
      </c>
      <c r="R925" t="str">
        <f t="shared" si="100"/>
        <v>plays</v>
      </c>
      <c r="S925" s="7">
        <f t="shared" si="101"/>
        <v>40373.208333333336</v>
      </c>
      <c r="T925" s="7">
        <f t="shared" si="102"/>
        <v>40374.208333333336</v>
      </c>
      <c r="U925">
        <f t="shared" si="103"/>
        <v>2010</v>
      </c>
    </row>
    <row r="926" spans="1:21" hidden="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98"/>
        <v>488</v>
      </c>
      <c r="P926" s="4">
        <f t="shared" si="104"/>
        <v>84.006989951944078</v>
      </c>
      <c r="Q926" t="str">
        <f t="shared" si="99"/>
        <v>theater</v>
      </c>
      <c r="R926" t="str">
        <f t="shared" si="100"/>
        <v>plays</v>
      </c>
      <c r="S926" s="7">
        <f t="shared" si="101"/>
        <v>43769.208333333328</v>
      </c>
      <c r="T926" s="7">
        <f t="shared" si="102"/>
        <v>43780.25</v>
      </c>
      <c r="U926">
        <f t="shared" si="103"/>
        <v>2019</v>
      </c>
    </row>
    <row r="927" spans="1:21" ht="31.5" hidden="1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98"/>
        <v>224</v>
      </c>
      <c r="P927" s="4">
        <f t="shared" si="104"/>
        <v>103.41538461538461</v>
      </c>
      <c r="Q927" t="str">
        <f t="shared" si="99"/>
        <v>theater</v>
      </c>
      <c r="R927" t="str">
        <f t="shared" si="100"/>
        <v>plays</v>
      </c>
      <c r="S927" s="7">
        <f t="shared" si="101"/>
        <v>43000.208333333328</v>
      </c>
      <c r="T927" s="7">
        <f t="shared" si="102"/>
        <v>43012.208333333328</v>
      </c>
      <c r="U927">
        <f t="shared" si="103"/>
        <v>2017</v>
      </c>
    </row>
    <row r="928" spans="1:21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98"/>
        <v>18</v>
      </c>
      <c r="P928" s="4">
        <f t="shared" si="104"/>
        <v>105.13333333333334</v>
      </c>
      <c r="Q928" t="str">
        <f t="shared" si="99"/>
        <v>food</v>
      </c>
      <c r="R928" t="str">
        <f t="shared" si="100"/>
        <v>food trucks</v>
      </c>
      <c r="S928" s="7">
        <f t="shared" si="101"/>
        <v>42502.208333333328</v>
      </c>
      <c r="T928" s="7">
        <f t="shared" si="102"/>
        <v>42506.208333333328</v>
      </c>
      <c r="U928">
        <f t="shared" si="103"/>
        <v>2016</v>
      </c>
    </row>
    <row r="929" spans="1:21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98"/>
        <v>46</v>
      </c>
      <c r="P929" s="4">
        <f t="shared" si="104"/>
        <v>89.21621621621621</v>
      </c>
      <c r="Q929" t="str">
        <f t="shared" si="99"/>
        <v>theater</v>
      </c>
      <c r="R929" t="str">
        <f t="shared" si="100"/>
        <v>plays</v>
      </c>
      <c r="S929" s="7">
        <f t="shared" si="101"/>
        <v>41102.208333333336</v>
      </c>
      <c r="T929" s="7">
        <f t="shared" si="102"/>
        <v>41131.208333333336</v>
      </c>
      <c r="U929">
        <f t="shared" si="103"/>
        <v>2012</v>
      </c>
    </row>
    <row r="930" spans="1:21" hidden="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98"/>
        <v>117</v>
      </c>
      <c r="P930" s="4">
        <f t="shared" si="104"/>
        <v>51.995234312946785</v>
      </c>
      <c r="Q930" t="str">
        <f t="shared" si="99"/>
        <v>technology</v>
      </c>
      <c r="R930" t="str">
        <f t="shared" si="100"/>
        <v>web</v>
      </c>
      <c r="S930" s="7">
        <f t="shared" si="101"/>
        <v>41637.25</v>
      </c>
      <c r="T930" s="7">
        <f t="shared" si="102"/>
        <v>41646.25</v>
      </c>
      <c r="U930">
        <f t="shared" si="103"/>
        <v>2013</v>
      </c>
    </row>
    <row r="931" spans="1:21" hidden="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98"/>
        <v>217</v>
      </c>
      <c r="P931" s="4">
        <f t="shared" si="104"/>
        <v>64.956521739130437</v>
      </c>
      <c r="Q931" t="str">
        <f t="shared" si="99"/>
        <v>theater</v>
      </c>
      <c r="R931" t="str">
        <f t="shared" si="100"/>
        <v>plays</v>
      </c>
      <c r="S931" s="7">
        <f t="shared" si="101"/>
        <v>42858.208333333328</v>
      </c>
      <c r="T931" s="7">
        <f t="shared" si="102"/>
        <v>42872.208333333328</v>
      </c>
      <c r="U931">
        <f t="shared" si="103"/>
        <v>2017</v>
      </c>
    </row>
    <row r="932" spans="1:21" hidden="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98"/>
        <v>112</v>
      </c>
      <c r="P932" s="4">
        <f t="shared" si="104"/>
        <v>46.235294117647058</v>
      </c>
      <c r="Q932" t="str">
        <f t="shared" si="99"/>
        <v>theater</v>
      </c>
      <c r="R932" t="str">
        <f t="shared" si="100"/>
        <v>plays</v>
      </c>
      <c r="S932" s="7">
        <f t="shared" si="101"/>
        <v>42060.25</v>
      </c>
      <c r="T932" s="7">
        <f t="shared" si="102"/>
        <v>42067.25</v>
      </c>
      <c r="U932">
        <f t="shared" si="103"/>
        <v>2015</v>
      </c>
    </row>
    <row r="933" spans="1:21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98"/>
        <v>73</v>
      </c>
      <c r="P933" s="4">
        <f t="shared" si="104"/>
        <v>51.151785714285715</v>
      </c>
      <c r="Q933" t="str">
        <f t="shared" si="99"/>
        <v>theater</v>
      </c>
      <c r="R933" t="str">
        <f t="shared" si="100"/>
        <v>plays</v>
      </c>
      <c r="S933" s="7">
        <f t="shared" si="101"/>
        <v>41818.208333333336</v>
      </c>
      <c r="T933" s="7">
        <f t="shared" si="102"/>
        <v>41820.208333333336</v>
      </c>
      <c r="U933">
        <f t="shared" si="103"/>
        <v>2014</v>
      </c>
    </row>
    <row r="934" spans="1:21" hidden="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98"/>
        <v>212</v>
      </c>
      <c r="P934" s="4">
        <f t="shared" si="104"/>
        <v>33.909722222222221</v>
      </c>
      <c r="Q934" t="str">
        <f t="shared" si="99"/>
        <v>music</v>
      </c>
      <c r="R934" t="str">
        <f t="shared" si="100"/>
        <v>rock</v>
      </c>
      <c r="S934" s="7">
        <f t="shared" si="101"/>
        <v>41709.208333333336</v>
      </c>
      <c r="T934" s="7">
        <f t="shared" si="102"/>
        <v>41712.208333333336</v>
      </c>
      <c r="U934">
        <f t="shared" si="103"/>
        <v>2014</v>
      </c>
    </row>
    <row r="935" spans="1:21" hidden="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98"/>
        <v>240</v>
      </c>
      <c r="P935" s="4">
        <f t="shared" si="104"/>
        <v>92.016298633017882</v>
      </c>
      <c r="Q935" t="str">
        <f t="shared" si="99"/>
        <v>theater</v>
      </c>
      <c r="R935" t="str">
        <f t="shared" si="100"/>
        <v>plays</v>
      </c>
      <c r="S935" s="7">
        <f t="shared" si="101"/>
        <v>41372.208333333336</v>
      </c>
      <c r="T935" s="7">
        <f t="shared" si="102"/>
        <v>41385.208333333336</v>
      </c>
      <c r="U935">
        <f t="shared" si="103"/>
        <v>2013</v>
      </c>
    </row>
    <row r="936" spans="1:21" hidden="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98"/>
        <v>182</v>
      </c>
      <c r="P936" s="4">
        <f t="shared" si="104"/>
        <v>107.42857142857143</v>
      </c>
      <c r="Q936" t="str">
        <f t="shared" si="99"/>
        <v>theater</v>
      </c>
      <c r="R936" t="str">
        <f t="shared" si="100"/>
        <v>plays</v>
      </c>
      <c r="S936" s="7">
        <f t="shared" si="101"/>
        <v>42422.25</v>
      </c>
      <c r="T936" s="7">
        <f t="shared" si="102"/>
        <v>42428.25</v>
      </c>
      <c r="U936">
        <f t="shared" si="103"/>
        <v>2016</v>
      </c>
    </row>
    <row r="937" spans="1:21" ht="31.5" hidden="1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98"/>
        <v>164</v>
      </c>
      <c r="P937" s="4">
        <f t="shared" si="104"/>
        <v>75.848484848484844</v>
      </c>
      <c r="Q937" t="str">
        <f t="shared" si="99"/>
        <v>theater</v>
      </c>
      <c r="R937" t="str">
        <f t="shared" si="100"/>
        <v>plays</v>
      </c>
      <c r="S937" s="7">
        <f t="shared" si="101"/>
        <v>42209.208333333328</v>
      </c>
      <c r="T937" s="7">
        <f t="shared" si="102"/>
        <v>42216.208333333328</v>
      </c>
      <c r="U937">
        <f t="shared" si="103"/>
        <v>2015</v>
      </c>
    </row>
    <row r="938" spans="1:21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98"/>
        <v>2</v>
      </c>
      <c r="P938" s="4">
        <f t="shared" si="104"/>
        <v>80.476190476190482</v>
      </c>
      <c r="Q938" t="str">
        <f t="shared" si="99"/>
        <v>theater</v>
      </c>
      <c r="R938" t="str">
        <f t="shared" si="100"/>
        <v>plays</v>
      </c>
      <c r="S938" s="7">
        <f t="shared" si="101"/>
        <v>43668.208333333328</v>
      </c>
      <c r="T938" s="7">
        <f t="shared" si="102"/>
        <v>43671.208333333328</v>
      </c>
      <c r="U938">
        <f t="shared" si="103"/>
        <v>2019</v>
      </c>
    </row>
    <row r="939" spans="1:21" hidden="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98"/>
        <v>50</v>
      </c>
      <c r="P939" s="4">
        <f t="shared" si="104"/>
        <v>86.978483606557376</v>
      </c>
      <c r="Q939" t="str">
        <f t="shared" si="99"/>
        <v>film &amp; video</v>
      </c>
      <c r="R939" t="str">
        <f t="shared" si="100"/>
        <v>documentary</v>
      </c>
      <c r="S939" s="7">
        <f t="shared" si="101"/>
        <v>42334.25</v>
      </c>
      <c r="T939" s="7">
        <f t="shared" si="102"/>
        <v>42343.25</v>
      </c>
      <c r="U939">
        <f t="shared" si="103"/>
        <v>2015</v>
      </c>
    </row>
    <row r="940" spans="1:21" hidden="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98"/>
        <v>110</v>
      </c>
      <c r="P940" s="4">
        <f t="shared" si="104"/>
        <v>105.13541666666667</v>
      </c>
      <c r="Q940" t="str">
        <f t="shared" si="99"/>
        <v>publishing</v>
      </c>
      <c r="R940" t="str">
        <f t="shared" si="100"/>
        <v>fiction</v>
      </c>
      <c r="S940" s="7">
        <f t="shared" si="101"/>
        <v>43263.208333333328</v>
      </c>
      <c r="T940" s="7">
        <f t="shared" si="102"/>
        <v>43299.208333333328</v>
      </c>
      <c r="U940">
        <f t="shared" si="103"/>
        <v>2018</v>
      </c>
    </row>
    <row r="941" spans="1:21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98"/>
        <v>49</v>
      </c>
      <c r="P941" s="4">
        <f t="shared" si="104"/>
        <v>57.298507462686565</v>
      </c>
      <c r="Q941" t="str">
        <f t="shared" si="99"/>
        <v>games</v>
      </c>
      <c r="R941" t="str">
        <f t="shared" si="100"/>
        <v>video games</v>
      </c>
      <c r="S941" s="7">
        <f t="shared" si="101"/>
        <v>40670.208333333336</v>
      </c>
      <c r="T941" s="7">
        <f t="shared" si="102"/>
        <v>40687.208333333336</v>
      </c>
      <c r="U941">
        <f t="shared" si="103"/>
        <v>2011</v>
      </c>
    </row>
    <row r="942" spans="1:21" hidden="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98"/>
        <v>62</v>
      </c>
      <c r="P942" s="4">
        <f t="shared" si="104"/>
        <v>93.348484848484844</v>
      </c>
      <c r="Q942" t="str">
        <f t="shared" si="99"/>
        <v>technology</v>
      </c>
      <c r="R942" t="str">
        <f t="shared" si="100"/>
        <v>web</v>
      </c>
      <c r="S942" s="7">
        <f t="shared" si="101"/>
        <v>41244.25</v>
      </c>
      <c r="T942" s="7">
        <f t="shared" si="102"/>
        <v>41266.25</v>
      </c>
      <c r="U942">
        <f t="shared" si="103"/>
        <v>2012</v>
      </c>
    </row>
    <row r="943" spans="1:21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98"/>
        <v>13</v>
      </c>
      <c r="P943" s="4">
        <f t="shared" si="104"/>
        <v>71.987179487179489</v>
      </c>
      <c r="Q943" t="str">
        <f t="shared" si="99"/>
        <v>theater</v>
      </c>
      <c r="R943" t="str">
        <f t="shared" si="100"/>
        <v>plays</v>
      </c>
      <c r="S943" s="7">
        <f t="shared" si="101"/>
        <v>40552.25</v>
      </c>
      <c r="T943" s="7">
        <f t="shared" si="102"/>
        <v>40587.25</v>
      </c>
      <c r="U943">
        <f t="shared" si="103"/>
        <v>2011</v>
      </c>
    </row>
    <row r="944" spans="1:21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98"/>
        <v>65</v>
      </c>
      <c r="P944" s="4">
        <f t="shared" si="104"/>
        <v>92.611940298507463</v>
      </c>
      <c r="Q944" t="str">
        <f t="shared" si="99"/>
        <v>theater</v>
      </c>
      <c r="R944" t="str">
        <f t="shared" si="100"/>
        <v>plays</v>
      </c>
      <c r="S944" s="7">
        <f t="shared" si="101"/>
        <v>40568.25</v>
      </c>
      <c r="T944" s="7">
        <f t="shared" si="102"/>
        <v>40571.25</v>
      </c>
      <c r="U944">
        <f t="shared" si="103"/>
        <v>2011</v>
      </c>
    </row>
    <row r="945" spans="1:21" hidden="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98"/>
        <v>160</v>
      </c>
      <c r="P945" s="4">
        <f t="shared" si="104"/>
        <v>104.99122807017544</v>
      </c>
      <c r="Q945" t="str">
        <f t="shared" si="99"/>
        <v>food</v>
      </c>
      <c r="R945" t="str">
        <f t="shared" si="100"/>
        <v>food trucks</v>
      </c>
      <c r="S945" s="7">
        <f t="shared" si="101"/>
        <v>41906.208333333336</v>
      </c>
      <c r="T945" s="7">
        <f t="shared" si="102"/>
        <v>41941.208333333336</v>
      </c>
      <c r="U945">
        <f t="shared" si="103"/>
        <v>2014</v>
      </c>
    </row>
    <row r="946" spans="1:21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98"/>
        <v>81</v>
      </c>
      <c r="P946" s="4">
        <f t="shared" si="104"/>
        <v>30.958174904942965</v>
      </c>
      <c r="Q946" t="str">
        <f t="shared" si="99"/>
        <v>photography</v>
      </c>
      <c r="R946" t="str">
        <f t="shared" si="100"/>
        <v>photography books</v>
      </c>
      <c r="S946" s="7">
        <f t="shared" si="101"/>
        <v>42776.25</v>
      </c>
      <c r="T946" s="7">
        <f t="shared" si="102"/>
        <v>42795.25</v>
      </c>
      <c r="U946">
        <f t="shared" si="103"/>
        <v>2017</v>
      </c>
    </row>
    <row r="947" spans="1:21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98"/>
        <v>32</v>
      </c>
      <c r="P947" s="4">
        <f t="shared" si="104"/>
        <v>33.001182732111175</v>
      </c>
      <c r="Q947" t="str">
        <f t="shared" si="99"/>
        <v>photography</v>
      </c>
      <c r="R947" t="str">
        <f t="shared" si="100"/>
        <v>photography books</v>
      </c>
      <c r="S947" s="7">
        <f t="shared" si="101"/>
        <v>41004.208333333336</v>
      </c>
      <c r="T947" s="7">
        <f t="shared" si="102"/>
        <v>41019.208333333336</v>
      </c>
      <c r="U947">
        <f t="shared" si="103"/>
        <v>2012</v>
      </c>
    </row>
    <row r="948" spans="1:21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98"/>
        <v>10</v>
      </c>
      <c r="P948" s="4">
        <f t="shared" si="104"/>
        <v>84.187845303867405</v>
      </c>
      <c r="Q948" t="str">
        <f t="shared" si="99"/>
        <v>theater</v>
      </c>
      <c r="R948" t="str">
        <f t="shared" si="100"/>
        <v>plays</v>
      </c>
      <c r="S948" s="7">
        <f t="shared" si="101"/>
        <v>40710.208333333336</v>
      </c>
      <c r="T948" s="7">
        <f t="shared" si="102"/>
        <v>40712.208333333336</v>
      </c>
      <c r="U948">
        <f t="shared" si="103"/>
        <v>2011</v>
      </c>
    </row>
    <row r="949" spans="1:21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98"/>
        <v>27</v>
      </c>
      <c r="P949" s="4">
        <f t="shared" si="104"/>
        <v>73.92307692307692</v>
      </c>
      <c r="Q949" t="str">
        <f t="shared" si="99"/>
        <v>theater</v>
      </c>
      <c r="R949" t="str">
        <f t="shared" si="100"/>
        <v>plays</v>
      </c>
      <c r="S949" s="7">
        <f t="shared" si="101"/>
        <v>41908.208333333336</v>
      </c>
      <c r="T949" s="7">
        <f t="shared" si="102"/>
        <v>41915.208333333336</v>
      </c>
      <c r="U949">
        <f t="shared" si="103"/>
        <v>2014</v>
      </c>
    </row>
    <row r="950" spans="1:21" hidden="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98"/>
        <v>63</v>
      </c>
      <c r="P950" s="4">
        <f t="shared" si="104"/>
        <v>36.987499999999997</v>
      </c>
      <c r="Q950" t="str">
        <f t="shared" si="99"/>
        <v>film &amp; video</v>
      </c>
      <c r="R950" t="str">
        <f t="shared" si="100"/>
        <v>documentary</v>
      </c>
      <c r="S950" s="7">
        <f t="shared" si="101"/>
        <v>41985.25</v>
      </c>
      <c r="T950" s="7">
        <f t="shared" si="102"/>
        <v>41995.25</v>
      </c>
      <c r="U950">
        <f t="shared" si="103"/>
        <v>2014</v>
      </c>
    </row>
    <row r="951" spans="1:21" ht="31.5" hidden="1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98"/>
        <v>161</v>
      </c>
      <c r="P951" s="4">
        <f t="shared" si="104"/>
        <v>46.896551724137929</v>
      </c>
      <c r="Q951" t="str">
        <f t="shared" si="99"/>
        <v>technology</v>
      </c>
      <c r="R951" t="str">
        <f t="shared" si="100"/>
        <v>web</v>
      </c>
      <c r="S951" s="7">
        <f t="shared" si="101"/>
        <v>42112.208333333328</v>
      </c>
      <c r="T951" s="7">
        <f t="shared" si="102"/>
        <v>42131.208333333328</v>
      </c>
      <c r="U951">
        <f t="shared" si="103"/>
        <v>2015</v>
      </c>
    </row>
    <row r="952" spans="1:21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98"/>
        <v>5</v>
      </c>
      <c r="P952" s="4">
        <f t="shared" si="104"/>
        <v>5</v>
      </c>
      <c r="Q952" t="str">
        <f t="shared" si="99"/>
        <v>theater</v>
      </c>
      <c r="R952" t="str">
        <f t="shared" si="100"/>
        <v>plays</v>
      </c>
      <c r="S952" s="7">
        <f t="shared" si="101"/>
        <v>43571.208333333328</v>
      </c>
      <c r="T952" s="7">
        <f t="shared" si="102"/>
        <v>43576.208333333328</v>
      </c>
      <c r="U952">
        <f t="shared" si="103"/>
        <v>2019</v>
      </c>
    </row>
    <row r="953" spans="1:21" hidden="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98"/>
        <v>1097</v>
      </c>
      <c r="P953" s="4">
        <f t="shared" si="104"/>
        <v>102.02437459910199</v>
      </c>
      <c r="Q953" t="str">
        <f t="shared" si="99"/>
        <v>music</v>
      </c>
      <c r="R953" t="str">
        <f t="shared" si="100"/>
        <v>rock</v>
      </c>
      <c r="S953" s="7">
        <f t="shared" si="101"/>
        <v>42730.25</v>
      </c>
      <c r="T953" s="7">
        <f t="shared" si="102"/>
        <v>42731.25</v>
      </c>
      <c r="U953">
        <f t="shared" si="103"/>
        <v>2016</v>
      </c>
    </row>
    <row r="954" spans="1:21" hidden="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98"/>
        <v>70</v>
      </c>
      <c r="P954" s="4">
        <f t="shared" si="104"/>
        <v>45.007502206531335</v>
      </c>
      <c r="Q954" t="str">
        <f t="shared" si="99"/>
        <v>film &amp; video</v>
      </c>
      <c r="R954" t="str">
        <f t="shared" si="100"/>
        <v>documentary</v>
      </c>
      <c r="S954" s="7">
        <f t="shared" si="101"/>
        <v>42591.208333333328</v>
      </c>
      <c r="T954" s="7">
        <f t="shared" si="102"/>
        <v>42605.208333333328</v>
      </c>
      <c r="U954">
        <f t="shared" si="103"/>
        <v>2016</v>
      </c>
    </row>
    <row r="955" spans="1:21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98"/>
        <v>60</v>
      </c>
      <c r="P955" s="4">
        <f t="shared" si="104"/>
        <v>94.285714285714292</v>
      </c>
      <c r="Q955" t="str">
        <f t="shared" si="99"/>
        <v>film &amp; video</v>
      </c>
      <c r="R955" t="str">
        <f t="shared" si="100"/>
        <v>science fiction</v>
      </c>
      <c r="S955" s="7">
        <f t="shared" si="101"/>
        <v>42358.25</v>
      </c>
      <c r="T955" s="7">
        <f t="shared" si="102"/>
        <v>42394.25</v>
      </c>
      <c r="U955">
        <f t="shared" si="103"/>
        <v>2015</v>
      </c>
    </row>
    <row r="956" spans="1:21" hidden="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98"/>
        <v>367</v>
      </c>
      <c r="P956" s="4">
        <f t="shared" si="104"/>
        <v>101.02325581395348</v>
      </c>
      <c r="Q956" t="str">
        <f t="shared" si="99"/>
        <v>technology</v>
      </c>
      <c r="R956" t="str">
        <f t="shared" si="100"/>
        <v>web</v>
      </c>
      <c r="S956" s="7">
        <f t="shared" si="101"/>
        <v>41174.208333333336</v>
      </c>
      <c r="T956" s="7">
        <f t="shared" si="102"/>
        <v>41198.208333333336</v>
      </c>
      <c r="U956">
        <f t="shared" si="103"/>
        <v>2012</v>
      </c>
    </row>
    <row r="957" spans="1:21" ht="31.5" hidden="1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98"/>
        <v>1109</v>
      </c>
      <c r="P957" s="4">
        <f t="shared" si="104"/>
        <v>97.037499999999994</v>
      </c>
      <c r="Q957" t="str">
        <f t="shared" si="99"/>
        <v>theater</v>
      </c>
      <c r="R957" t="str">
        <f t="shared" si="100"/>
        <v>plays</v>
      </c>
      <c r="S957" s="7">
        <f t="shared" si="101"/>
        <v>41238.25</v>
      </c>
      <c r="T957" s="7">
        <f t="shared" si="102"/>
        <v>41240.25</v>
      </c>
      <c r="U957">
        <f t="shared" si="103"/>
        <v>2012</v>
      </c>
    </row>
    <row r="958" spans="1:21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98"/>
        <v>19</v>
      </c>
      <c r="P958" s="4">
        <f t="shared" si="104"/>
        <v>43.00963855421687</v>
      </c>
      <c r="Q958" t="str">
        <f t="shared" si="99"/>
        <v>film &amp; video</v>
      </c>
      <c r="R958" t="str">
        <f t="shared" si="100"/>
        <v>science fiction</v>
      </c>
      <c r="S958" s="7">
        <f t="shared" si="101"/>
        <v>42360.25</v>
      </c>
      <c r="T958" s="7">
        <f t="shared" si="102"/>
        <v>42364.25</v>
      </c>
      <c r="U958">
        <f t="shared" si="103"/>
        <v>2015</v>
      </c>
    </row>
    <row r="959" spans="1:21" hidden="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98"/>
        <v>127</v>
      </c>
      <c r="P959" s="4">
        <f t="shared" si="104"/>
        <v>94.916030534351151</v>
      </c>
      <c r="Q959" t="str">
        <f t="shared" si="99"/>
        <v>theater</v>
      </c>
      <c r="R959" t="str">
        <f t="shared" si="100"/>
        <v>plays</v>
      </c>
      <c r="S959" s="7">
        <f t="shared" si="101"/>
        <v>40955.25</v>
      </c>
      <c r="T959" s="7">
        <f t="shared" si="102"/>
        <v>40958.25</v>
      </c>
      <c r="U959">
        <f t="shared" si="103"/>
        <v>2012</v>
      </c>
    </row>
    <row r="960" spans="1:21" ht="31.5" hidden="1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98"/>
        <v>735</v>
      </c>
      <c r="P960" s="4">
        <f t="shared" si="104"/>
        <v>72.151785714285708</v>
      </c>
      <c r="Q960" t="str">
        <f t="shared" si="99"/>
        <v>film &amp; video</v>
      </c>
      <c r="R960" t="str">
        <f t="shared" si="100"/>
        <v>animation</v>
      </c>
      <c r="S960" s="7">
        <f t="shared" si="101"/>
        <v>40350.208333333336</v>
      </c>
      <c r="T960" s="7">
        <f t="shared" si="102"/>
        <v>40372.208333333336</v>
      </c>
      <c r="U960">
        <f t="shared" si="103"/>
        <v>2010</v>
      </c>
    </row>
    <row r="961" spans="1:21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98"/>
        <v>5</v>
      </c>
      <c r="P961" s="4">
        <f t="shared" si="104"/>
        <v>51.007692307692309</v>
      </c>
      <c r="Q961" t="str">
        <f t="shared" si="99"/>
        <v>publishing</v>
      </c>
      <c r="R961" t="str">
        <f t="shared" si="100"/>
        <v>translations</v>
      </c>
      <c r="S961" s="7">
        <f t="shared" si="101"/>
        <v>40357.208333333336</v>
      </c>
      <c r="T961" s="7">
        <f t="shared" si="102"/>
        <v>40385.208333333336</v>
      </c>
      <c r="U961">
        <f t="shared" si="103"/>
        <v>2010</v>
      </c>
    </row>
    <row r="962" spans="1:21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98"/>
        <v>85</v>
      </c>
      <c r="P962" s="4">
        <f t="shared" si="104"/>
        <v>85.054545454545448</v>
      </c>
      <c r="Q962" t="str">
        <f t="shared" si="99"/>
        <v>technology</v>
      </c>
      <c r="R962" t="str">
        <f t="shared" si="100"/>
        <v>web</v>
      </c>
      <c r="S962" s="7">
        <f t="shared" si="101"/>
        <v>42408.25</v>
      </c>
      <c r="T962" s="7">
        <f t="shared" si="102"/>
        <v>42445.208333333328</v>
      </c>
      <c r="U962">
        <f t="shared" si="103"/>
        <v>2016</v>
      </c>
    </row>
    <row r="963" spans="1:21" hidden="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105">ROUND(E963/D963*100,0)</f>
        <v>119</v>
      </c>
      <c r="P963" s="4">
        <f t="shared" si="104"/>
        <v>43.87096774193548</v>
      </c>
      <c r="Q963" t="str">
        <f t="shared" ref="Q963:Q1001" si="106">LEFT(N963,SEARCH("/",N963)-1)</f>
        <v>publishing</v>
      </c>
      <c r="R963" t="str">
        <f t="shared" ref="R963:R1001" si="107">RIGHT(N963,LEN(N963)-SEARCH("/",N963))</f>
        <v>translations</v>
      </c>
      <c r="S963" s="7">
        <f t="shared" ref="S963:S1001" si="108">(((J963/60)/60)/24)+DATE(1970,1,1)</f>
        <v>40591.25</v>
      </c>
      <c r="T963" s="7">
        <f t="shared" ref="T963:T1001" si="109">(((K963/60)/60)/24)+DATE(1970,1,1)</f>
        <v>40595.25</v>
      </c>
      <c r="U963">
        <f t="shared" ref="U963:U1001" si="110">YEAR(S963)</f>
        <v>2011</v>
      </c>
    </row>
    <row r="964" spans="1:21" hidden="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105"/>
        <v>296</v>
      </c>
      <c r="P964" s="4">
        <f t="shared" ref="P964:P1001" si="111">E964/G964</f>
        <v>40.063909774436091</v>
      </c>
      <c r="Q964" t="str">
        <f t="shared" si="106"/>
        <v>food</v>
      </c>
      <c r="R964" t="str">
        <f t="shared" si="107"/>
        <v>food trucks</v>
      </c>
      <c r="S964" s="7">
        <f t="shared" si="108"/>
        <v>41592.25</v>
      </c>
      <c r="T964" s="7">
        <f t="shared" si="109"/>
        <v>41613.25</v>
      </c>
      <c r="U964">
        <f t="shared" si="110"/>
        <v>2013</v>
      </c>
    </row>
    <row r="965" spans="1:21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105"/>
        <v>85</v>
      </c>
      <c r="P965" s="4">
        <f t="shared" si="111"/>
        <v>43.833333333333336</v>
      </c>
      <c r="Q965" t="str">
        <f t="shared" si="106"/>
        <v>photography</v>
      </c>
      <c r="R965" t="str">
        <f t="shared" si="107"/>
        <v>photography books</v>
      </c>
      <c r="S965" s="7">
        <f t="shared" si="108"/>
        <v>40607.25</v>
      </c>
      <c r="T965" s="7">
        <f t="shared" si="109"/>
        <v>40613.25</v>
      </c>
      <c r="U965">
        <f t="shared" si="110"/>
        <v>2011</v>
      </c>
    </row>
    <row r="966" spans="1:21" hidden="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105"/>
        <v>356</v>
      </c>
      <c r="P966" s="4">
        <f t="shared" si="111"/>
        <v>84.92903225806451</v>
      </c>
      <c r="Q966" t="str">
        <f t="shared" si="106"/>
        <v>theater</v>
      </c>
      <c r="R966" t="str">
        <f t="shared" si="107"/>
        <v>plays</v>
      </c>
      <c r="S966" s="7">
        <f t="shared" si="108"/>
        <v>42135.208333333328</v>
      </c>
      <c r="T966" s="7">
        <f t="shared" si="109"/>
        <v>42140.208333333328</v>
      </c>
      <c r="U966">
        <f t="shared" si="110"/>
        <v>2015</v>
      </c>
    </row>
    <row r="967" spans="1:21" hidden="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105"/>
        <v>386</v>
      </c>
      <c r="P967" s="4">
        <f t="shared" si="111"/>
        <v>41.067632850241544</v>
      </c>
      <c r="Q967" t="str">
        <f t="shared" si="106"/>
        <v>music</v>
      </c>
      <c r="R967" t="str">
        <f t="shared" si="107"/>
        <v>rock</v>
      </c>
      <c r="S967" s="7">
        <f t="shared" si="108"/>
        <v>40203.25</v>
      </c>
      <c r="T967" s="7">
        <f t="shared" si="109"/>
        <v>40243.25</v>
      </c>
      <c r="U967">
        <f t="shared" si="110"/>
        <v>2010</v>
      </c>
    </row>
    <row r="968" spans="1:21" hidden="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105"/>
        <v>792</v>
      </c>
      <c r="P968" s="4">
        <f t="shared" si="111"/>
        <v>54.971428571428568</v>
      </c>
      <c r="Q968" t="str">
        <f t="shared" si="106"/>
        <v>theater</v>
      </c>
      <c r="R968" t="str">
        <f t="shared" si="107"/>
        <v>plays</v>
      </c>
      <c r="S968" s="7">
        <f t="shared" si="108"/>
        <v>42901.208333333328</v>
      </c>
      <c r="T968" s="7">
        <f t="shared" si="109"/>
        <v>42903.208333333328</v>
      </c>
      <c r="U968">
        <f t="shared" si="110"/>
        <v>2017</v>
      </c>
    </row>
    <row r="969" spans="1:21" hidden="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105"/>
        <v>137</v>
      </c>
      <c r="P969" s="4">
        <f t="shared" si="111"/>
        <v>77.010807374443743</v>
      </c>
      <c r="Q969" t="str">
        <f t="shared" si="106"/>
        <v>music</v>
      </c>
      <c r="R969" t="str">
        <f t="shared" si="107"/>
        <v>world music</v>
      </c>
      <c r="S969" s="7">
        <f t="shared" si="108"/>
        <v>41005.208333333336</v>
      </c>
      <c r="T969" s="7">
        <f t="shared" si="109"/>
        <v>41042.208333333336</v>
      </c>
      <c r="U969">
        <f t="shared" si="110"/>
        <v>2012</v>
      </c>
    </row>
    <row r="970" spans="1:21" ht="31.5" hidden="1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105"/>
        <v>338</v>
      </c>
      <c r="P970" s="4">
        <f t="shared" si="111"/>
        <v>71.201754385964918</v>
      </c>
      <c r="Q970" t="str">
        <f t="shared" si="106"/>
        <v>food</v>
      </c>
      <c r="R970" t="str">
        <f t="shared" si="107"/>
        <v>food trucks</v>
      </c>
      <c r="S970" s="7">
        <f t="shared" si="108"/>
        <v>40544.25</v>
      </c>
      <c r="T970" s="7">
        <f t="shared" si="109"/>
        <v>40559.25</v>
      </c>
      <c r="U970">
        <f t="shared" si="110"/>
        <v>2011</v>
      </c>
    </row>
    <row r="971" spans="1:21" hidden="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105"/>
        <v>108</v>
      </c>
      <c r="P971" s="4">
        <f t="shared" si="111"/>
        <v>91.935483870967744</v>
      </c>
      <c r="Q971" t="str">
        <f t="shared" si="106"/>
        <v>theater</v>
      </c>
      <c r="R971" t="str">
        <f t="shared" si="107"/>
        <v>plays</v>
      </c>
      <c r="S971" s="7">
        <f t="shared" si="108"/>
        <v>43821.25</v>
      </c>
      <c r="T971" s="7">
        <f t="shared" si="109"/>
        <v>43828.25</v>
      </c>
      <c r="U971">
        <f t="shared" si="110"/>
        <v>2019</v>
      </c>
    </row>
    <row r="972" spans="1:21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105"/>
        <v>61</v>
      </c>
      <c r="P972" s="4">
        <f t="shared" si="111"/>
        <v>97.069023569023571</v>
      </c>
      <c r="Q972" t="str">
        <f t="shared" si="106"/>
        <v>theater</v>
      </c>
      <c r="R972" t="str">
        <f t="shared" si="107"/>
        <v>plays</v>
      </c>
      <c r="S972" s="7">
        <f t="shared" si="108"/>
        <v>40672.208333333336</v>
      </c>
      <c r="T972" s="7">
        <f t="shared" si="109"/>
        <v>40673.208333333336</v>
      </c>
      <c r="U972">
        <f t="shared" si="110"/>
        <v>2011</v>
      </c>
    </row>
    <row r="973" spans="1:21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105"/>
        <v>28</v>
      </c>
      <c r="P973" s="4">
        <f t="shared" si="111"/>
        <v>58.916666666666664</v>
      </c>
      <c r="Q973" t="str">
        <f t="shared" si="106"/>
        <v>film &amp; video</v>
      </c>
      <c r="R973" t="str">
        <f t="shared" si="107"/>
        <v>television</v>
      </c>
      <c r="S973" s="7">
        <f t="shared" si="108"/>
        <v>41555.208333333336</v>
      </c>
      <c r="T973" s="7">
        <f t="shared" si="109"/>
        <v>41561.208333333336</v>
      </c>
      <c r="U973">
        <f t="shared" si="110"/>
        <v>2013</v>
      </c>
    </row>
    <row r="974" spans="1:21" hidden="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105"/>
        <v>228</v>
      </c>
      <c r="P974" s="4">
        <f t="shared" si="111"/>
        <v>58.015466983938133</v>
      </c>
      <c r="Q974" t="str">
        <f t="shared" si="106"/>
        <v>technology</v>
      </c>
      <c r="R974" t="str">
        <f t="shared" si="107"/>
        <v>web</v>
      </c>
      <c r="S974" s="7">
        <f t="shared" si="108"/>
        <v>41792.208333333336</v>
      </c>
      <c r="T974" s="7">
        <f t="shared" si="109"/>
        <v>41801.208333333336</v>
      </c>
      <c r="U974">
        <f t="shared" si="110"/>
        <v>2014</v>
      </c>
    </row>
    <row r="975" spans="1:21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105"/>
        <v>22</v>
      </c>
      <c r="P975" s="4">
        <f t="shared" si="111"/>
        <v>103.87301587301587</v>
      </c>
      <c r="Q975" t="str">
        <f t="shared" si="106"/>
        <v>theater</v>
      </c>
      <c r="R975" t="str">
        <f t="shared" si="107"/>
        <v>plays</v>
      </c>
      <c r="S975" s="7">
        <f t="shared" si="108"/>
        <v>40522.25</v>
      </c>
      <c r="T975" s="7">
        <f t="shared" si="109"/>
        <v>40524.25</v>
      </c>
      <c r="U975">
        <f t="shared" si="110"/>
        <v>2010</v>
      </c>
    </row>
    <row r="976" spans="1:21" hidden="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105"/>
        <v>374</v>
      </c>
      <c r="P976" s="4">
        <f t="shared" si="111"/>
        <v>93.46875</v>
      </c>
      <c r="Q976" t="str">
        <f t="shared" si="106"/>
        <v>music</v>
      </c>
      <c r="R976" t="str">
        <f t="shared" si="107"/>
        <v>indie rock</v>
      </c>
      <c r="S976" s="7">
        <f t="shared" si="108"/>
        <v>41412.208333333336</v>
      </c>
      <c r="T976" s="7">
        <f t="shared" si="109"/>
        <v>41413.208333333336</v>
      </c>
      <c r="U976">
        <f t="shared" si="110"/>
        <v>2013</v>
      </c>
    </row>
    <row r="977" spans="1:21" hidden="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105"/>
        <v>155</v>
      </c>
      <c r="P977" s="4">
        <f t="shared" si="111"/>
        <v>61.970370370370368</v>
      </c>
      <c r="Q977" t="str">
        <f t="shared" si="106"/>
        <v>theater</v>
      </c>
      <c r="R977" t="str">
        <f t="shared" si="107"/>
        <v>plays</v>
      </c>
      <c r="S977" s="7">
        <f t="shared" si="108"/>
        <v>42337.25</v>
      </c>
      <c r="T977" s="7">
        <f t="shared" si="109"/>
        <v>42376.25</v>
      </c>
      <c r="U977">
        <f t="shared" si="110"/>
        <v>2015</v>
      </c>
    </row>
    <row r="978" spans="1:21" ht="31.5" hidden="1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105"/>
        <v>322</v>
      </c>
      <c r="P978" s="4">
        <f t="shared" si="111"/>
        <v>92.042857142857144</v>
      </c>
      <c r="Q978" t="str">
        <f t="shared" si="106"/>
        <v>theater</v>
      </c>
      <c r="R978" t="str">
        <f t="shared" si="107"/>
        <v>plays</v>
      </c>
      <c r="S978" s="7">
        <f t="shared" si="108"/>
        <v>40571.25</v>
      </c>
      <c r="T978" s="7">
        <f t="shared" si="109"/>
        <v>40577.25</v>
      </c>
      <c r="U978">
        <f t="shared" si="110"/>
        <v>2011</v>
      </c>
    </row>
    <row r="979" spans="1:21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105"/>
        <v>74</v>
      </c>
      <c r="P979" s="4">
        <f t="shared" si="111"/>
        <v>77.268656716417908</v>
      </c>
      <c r="Q979" t="str">
        <f t="shared" si="106"/>
        <v>food</v>
      </c>
      <c r="R979" t="str">
        <f t="shared" si="107"/>
        <v>food trucks</v>
      </c>
      <c r="S979" s="7">
        <f t="shared" si="108"/>
        <v>43138.25</v>
      </c>
      <c r="T979" s="7">
        <f t="shared" si="109"/>
        <v>43170.25</v>
      </c>
      <c r="U979">
        <f t="shared" si="110"/>
        <v>2018</v>
      </c>
    </row>
    <row r="980" spans="1:21" hidden="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105"/>
        <v>864</v>
      </c>
      <c r="P980" s="4">
        <f t="shared" si="111"/>
        <v>93.923913043478265</v>
      </c>
      <c r="Q980" t="str">
        <f t="shared" si="106"/>
        <v>games</v>
      </c>
      <c r="R980" t="str">
        <f t="shared" si="107"/>
        <v>video games</v>
      </c>
      <c r="S980" s="7">
        <f t="shared" si="108"/>
        <v>42686.25</v>
      </c>
      <c r="T980" s="7">
        <f t="shared" si="109"/>
        <v>42708.25</v>
      </c>
      <c r="U980">
        <f t="shared" si="110"/>
        <v>2016</v>
      </c>
    </row>
    <row r="981" spans="1:21" hidden="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105"/>
        <v>143</v>
      </c>
      <c r="P981" s="4">
        <f t="shared" si="111"/>
        <v>84.969458128078813</v>
      </c>
      <c r="Q981" t="str">
        <f t="shared" si="106"/>
        <v>theater</v>
      </c>
      <c r="R981" t="str">
        <f t="shared" si="107"/>
        <v>plays</v>
      </c>
      <c r="S981" s="7">
        <f t="shared" si="108"/>
        <v>42078.208333333328</v>
      </c>
      <c r="T981" s="7">
        <f t="shared" si="109"/>
        <v>42084.208333333328</v>
      </c>
      <c r="U981">
        <f t="shared" si="110"/>
        <v>2015</v>
      </c>
    </row>
    <row r="982" spans="1:21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105"/>
        <v>40</v>
      </c>
      <c r="P982" s="4">
        <f t="shared" si="111"/>
        <v>105.97035040431267</v>
      </c>
      <c r="Q982" t="str">
        <f t="shared" si="106"/>
        <v>publishing</v>
      </c>
      <c r="R982" t="str">
        <f t="shared" si="107"/>
        <v>nonfiction</v>
      </c>
      <c r="S982" s="7">
        <f t="shared" si="108"/>
        <v>42307.208333333328</v>
      </c>
      <c r="T982" s="7">
        <f t="shared" si="109"/>
        <v>42312.25</v>
      </c>
      <c r="U982">
        <f t="shared" si="110"/>
        <v>2015</v>
      </c>
    </row>
    <row r="983" spans="1:21" hidden="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105"/>
        <v>178</v>
      </c>
      <c r="P983" s="4">
        <f t="shared" si="111"/>
        <v>36.969040247678016</v>
      </c>
      <c r="Q983" t="str">
        <f t="shared" si="106"/>
        <v>technology</v>
      </c>
      <c r="R983" t="str">
        <f t="shared" si="107"/>
        <v>web</v>
      </c>
      <c r="S983" s="7">
        <f t="shared" si="108"/>
        <v>43094.25</v>
      </c>
      <c r="T983" s="7">
        <f t="shared" si="109"/>
        <v>43127.25</v>
      </c>
      <c r="U983">
        <f t="shared" si="110"/>
        <v>2017</v>
      </c>
    </row>
    <row r="984" spans="1:21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105"/>
        <v>85</v>
      </c>
      <c r="P984" s="4">
        <f t="shared" si="111"/>
        <v>81.533333333333331</v>
      </c>
      <c r="Q984" t="str">
        <f t="shared" si="106"/>
        <v>film &amp; video</v>
      </c>
      <c r="R984" t="str">
        <f t="shared" si="107"/>
        <v>documentary</v>
      </c>
      <c r="S984" s="7">
        <f t="shared" si="108"/>
        <v>40743.208333333336</v>
      </c>
      <c r="T984" s="7">
        <f t="shared" si="109"/>
        <v>40745.208333333336</v>
      </c>
      <c r="U984">
        <f t="shared" si="110"/>
        <v>2011</v>
      </c>
    </row>
    <row r="985" spans="1:21" hidden="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105"/>
        <v>146</v>
      </c>
      <c r="P985" s="4">
        <f t="shared" si="111"/>
        <v>80.999140154772135</v>
      </c>
      <c r="Q985" t="str">
        <f t="shared" si="106"/>
        <v>film &amp; video</v>
      </c>
      <c r="R985" t="str">
        <f t="shared" si="107"/>
        <v>documentary</v>
      </c>
      <c r="S985" s="7">
        <f t="shared" si="108"/>
        <v>43681.208333333328</v>
      </c>
      <c r="T985" s="7">
        <f t="shared" si="109"/>
        <v>43696.208333333328</v>
      </c>
      <c r="U985">
        <f t="shared" si="110"/>
        <v>2019</v>
      </c>
    </row>
    <row r="986" spans="1:21" ht="31.5" hidden="1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105"/>
        <v>152</v>
      </c>
      <c r="P986" s="4">
        <f t="shared" si="111"/>
        <v>26.010498687664043</v>
      </c>
      <c r="Q986" t="str">
        <f t="shared" si="106"/>
        <v>theater</v>
      </c>
      <c r="R986" t="str">
        <f t="shared" si="107"/>
        <v>plays</v>
      </c>
      <c r="S986" s="7">
        <f t="shared" si="108"/>
        <v>43716.208333333328</v>
      </c>
      <c r="T986" s="7">
        <f t="shared" si="109"/>
        <v>43742.208333333328</v>
      </c>
      <c r="U986">
        <f t="shared" si="110"/>
        <v>2019</v>
      </c>
    </row>
    <row r="987" spans="1:21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105"/>
        <v>67</v>
      </c>
      <c r="P987" s="4">
        <f t="shared" si="111"/>
        <v>25.998410896708286</v>
      </c>
      <c r="Q987" t="str">
        <f t="shared" si="106"/>
        <v>music</v>
      </c>
      <c r="R987" t="str">
        <f t="shared" si="107"/>
        <v>rock</v>
      </c>
      <c r="S987" s="7">
        <f t="shared" si="108"/>
        <v>41614.25</v>
      </c>
      <c r="T987" s="7">
        <f t="shared" si="109"/>
        <v>41640.25</v>
      </c>
      <c r="U987">
        <f t="shared" si="110"/>
        <v>2013</v>
      </c>
    </row>
    <row r="988" spans="1:21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105"/>
        <v>40</v>
      </c>
      <c r="P988" s="4">
        <f t="shared" si="111"/>
        <v>34.173913043478258</v>
      </c>
      <c r="Q988" t="str">
        <f t="shared" si="106"/>
        <v>music</v>
      </c>
      <c r="R988" t="str">
        <f t="shared" si="107"/>
        <v>rock</v>
      </c>
      <c r="S988" s="7">
        <f t="shared" si="108"/>
        <v>40638.208333333336</v>
      </c>
      <c r="T988" s="7">
        <f t="shared" si="109"/>
        <v>40652.208333333336</v>
      </c>
      <c r="U988">
        <f t="shared" si="110"/>
        <v>2011</v>
      </c>
    </row>
    <row r="989" spans="1:21" hidden="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105"/>
        <v>217</v>
      </c>
      <c r="P989" s="4">
        <f t="shared" si="111"/>
        <v>28.002083333333335</v>
      </c>
      <c r="Q989" t="str">
        <f t="shared" si="106"/>
        <v>film &amp; video</v>
      </c>
      <c r="R989" t="str">
        <f t="shared" si="107"/>
        <v>documentary</v>
      </c>
      <c r="S989" s="7">
        <f t="shared" si="108"/>
        <v>42852.208333333328</v>
      </c>
      <c r="T989" s="7">
        <f t="shared" si="109"/>
        <v>42866.208333333328</v>
      </c>
      <c r="U989">
        <f t="shared" si="110"/>
        <v>2017</v>
      </c>
    </row>
    <row r="990" spans="1:21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105"/>
        <v>52</v>
      </c>
      <c r="P990" s="4">
        <f t="shared" si="111"/>
        <v>76.546875</v>
      </c>
      <c r="Q990" t="str">
        <f t="shared" si="106"/>
        <v>publishing</v>
      </c>
      <c r="R990" t="str">
        <f t="shared" si="107"/>
        <v>radio &amp; podcasts</v>
      </c>
      <c r="S990" s="7">
        <f t="shared" si="108"/>
        <v>42686.25</v>
      </c>
      <c r="T990" s="7">
        <f t="shared" si="109"/>
        <v>42707.25</v>
      </c>
      <c r="U990">
        <f t="shared" si="110"/>
        <v>2016</v>
      </c>
    </row>
    <row r="991" spans="1:21" hidden="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105"/>
        <v>500</v>
      </c>
      <c r="P991" s="4">
        <f t="shared" si="111"/>
        <v>53.053097345132741</v>
      </c>
      <c r="Q991" t="str">
        <f t="shared" si="106"/>
        <v>publishing</v>
      </c>
      <c r="R991" t="str">
        <f t="shared" si="107"/>
        <v>translations</v>
      </c>
      <c r="S991" s="7">
        <f t="shared" si="108"/>
        <v>43571.208333333328</v>
      </c>
      <c r="T991" s="7">
        <f t="shared" si="109"/>
        <v>43576.208333333328</v>
      </c>
      <c r="U991">
        <f t="shared" si="110"/>
        <v>2019</v>
      </c>
    </row>
    <row r="992" spans="1:21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105"/>
        <v>88</v>
      </c>
      <c r="P992" s="4">
        <f t="shared" si="111"/>
        <v>106.859375</v>
      </c>
      <c r="Q992" t="str">
        <f t="shared" si="106"/>
        <v>film &amp; video</v>
      </c>
      <c r="R992" t="str">
        <f t="shared" si="107"/>
        <v>drama</v>
      </c>
      <c r="S992" s="7">
        <f t="shared" si="108"/>
        <v>42432.25</v>
      </c>
      <c r="T992" s="7">
        <f t="shared" si="109"/>
        <v>42454.208333333328</v>
      </c>
      <c r="U992">
        <f t="shared" si="110"/>
        <v>2016</v>
      </c>
    </row>
    <row r="993" spans="1:21" hidden="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105"/>
        <v>113</v>
      </c>
      <c r="P993" s="4">
        <f t="shared" si="111"/>
        <v>46.020746887966808</v>
      </c>
      <c r="Q993" t="str">
        <f t="shared" si="106"/>
        <v>music</v>
      </c>
      <c r="R993" t="str">
        <f t="shared" si="107"/>
        <v>rock</v>
      </c>
      <c r="S993" s="7">
        <f t="shared" si="108"/>
        <v>41907.208333333336</v>
      </c>
      <c r="T993" s="7">
        <f t="shared" si="109"/>
        <v>41911.208333333336</v>
      </c>
      <c r="U993">
        <f t="shared" si="110"/>
        <v>2014</v>
      </c>
    </row>
    <row r="994" spans="1:21" hidden="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105"/>
        <v>427</v>
      </c>
      <c r="P994" s="4">
        <f t="shared" si="111"/>
        <v>100.17424242424242</v>
      </c>
      <c r="Q994" t="str">
        <f t="shared" si="106"/>
        <v>film &amp; video</v>
      </c>
      <c r="R994" t="str">
        <f t="shared" si="107"/>
        <v>drama</v>
      </c>
      <c r="S994" s="7">
        <f t="shared" si="108"/>
        <v>43227.208333333328</v>
      </c>
      <c r="T994" s="7">
        <f t="shared" si="109"/>
        <v>43241.208333333328</v>
      </c>
      <c r="U994">
        <f t="shared" si="110"/>
        <v>2018</v>
      </c>
    </row>
    <row r="995" spans="1:21" hidden="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105"/>
        <v>78</v>
      </c>
      <c r="P995" s="4">
        <f t="shared" si="111"/>
        <v>101.44</v>
      </c>
      <c r="Q995" t="str">
        <f t="shared" si="106"/>
        <v>photography</v>
      </c>
      <c r="R995" t="str">
        <f t="shared" si="107"/>
        <v>photography books</v>
      </c>
      <c r="S995" s="7">
        <f t="shared" si="108"/>
        <v>42362.25</v>
      </c>
      <c r="T995" s="7">
        <f t="shared" si="109"/>
        <v>42379.25</v>
      </c>
      <c r="U995">
        <f t="shared" si="110"/>
        <v>2015</v>
      </c>
    </row>
    <row r="996" spans="1:21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105"/>
        <v>52</v>
      </c>
      <c r="P996" s="4">
        <f t="shared" si="111"/>
        <v>87.972684085510693</v>
      </c>
      <c r="Q996" t="str">
        <f t="shared" si="106"/>
        <v>publishing</v>
      </c>
      <c r="R996" t="str">
        <f t="shared" si="107"/>
        <v>translations</v>
      </c>
      <c r="S996" s="7">
        <f t="shared" si="108"/>
        <v>41929.208333333336</v>
      </c>
      <c r="T996" s="7">
        <f t="shared" si="109"/>
        <v>41935.208333333336</v>
      </c>
      <c r="U996">
        <f t="shared" si="110"/>
        <v>2014</v>
      </c>
    </row>
    <row r="997" spans="1:21" hidden="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105"/>
        <v>157</v>
      </c>
      <c r="P997" s="4">
        <f t="shared" si="111"/>
        <v>74.995594713656388</v>
      </c>
      <c r="Q997" t="str">
        <f t="shared" si="106"/>
        <v>food</v>
      </c>
      <c r="R997" t="str">
        <f t="shared" si="107"/>
        <v>food trucks</v>
      </c>
      <c r="S997" s="7">
        <f t="shared" si="108"/>
        <v>43408.208333333328</v>
      </c>
      <c r="T997" s="7">
        <f t="shared" si="109"/>
        <v>43437.25</v>
      </c>
      <c r="U997">
        <f t="shared" si="110"/>
        <v>2018</v>
      </c>
    </row>
    <row r="998" spans="1:21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105"/>
        <v>73</v>
      </c>
      <c r="P998" s="4">
        <f t="shared" si="111"/>
        <v>42.982142857142854</v>
      </c>
      <c r="Q998" t="str">
        <f t="shared" si="106"/>
        <v>theater</v>
      </c>
      <c r="R998" t="str">
        <f t="shared" si="107"/>
        <v>plays</v>
      </c>
      <c r="S998" s="7">
        <f t="shared" si="108"/>
        <v>41276.25</v>
      </c>
      <c r="T998" s="7">
        <f t="shared" si="109"/>
        <v>41306.25</v>
      </c>
      <c r="U998">
        <f t="shared" si="110"/>
        <v>2013</v>
      </c>
    </row>
    <row r="999" spans="1:21" hidden="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105"/>
        <v>61</v>
      </c>
      <c r="P999" s="4">
        <f t="shared" si="111"/>
        <v>33.115107913669064</v>
      </c>
      <c r="Q999" t="str">
        <f t="shared" si="106"/>
        <v>theater</v>
      </c>
      <c r="R999" t="str">
        <f t="shared" si="107"/>
        <v>plays</v>
      </c>
      <c r="S999" s="7">
        <f t="shared" si="108"/>
        <v>41659.25</v>
      </c>
      <c r="T999" s="7">
        <f t="shared" si="109"/>
        <v>41664.25</v>
      </c>
      <c r="U999">
        <f t="shared" si="110"/>
        <v>2014</v>
      </c>
    </row>
    <row r="1000" spans="1:21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105"/>
        <v>57</v>
      </c>
      <c r="P1000" s="4">
        <f t="shared" si="111"/>
        <v>101.13101604278074</v>
      </c>
      <c r="Q1000" t="str">
        <f t="shared" si="106"/>
        <v>music</v>
      </c>
      <c r="R1000" t="str">
        <f t="shared" si="107"/>
        <v>indie rock</v>
      </c>
      <c r="S1000" s="7">
        <f t="shared" si="108"/>
        <v>40220.25</v>
      </c>
      <c r="T1000" s="7">
        <f t="shared" si="109"/>
        <v>40234.25</v>
      </c>
      <c r="U1000">
        <f t="shared" si="110"/>
        <v>2010</v>
      </c>
    </row>
    <row r="1001" spans="1:21" hidden="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105"/>
        <v>57</v>
      </c>
      <c r="P1001" s="4">
        <f t="shared" si="111"/>
        <v>55.98841354723708</v>
      </c>
      <c r="Q1001" t="str">
        <f t="shared" si="106"/>
        <v>food</v>
      </c>
      <c r="R1001" t="str">
        <f t="shared" si="107"/>
        <v>food trucks</v>
      </c>
      <c r="S1001" s="7">
        <f t="shared" si="108"/>
        <v>42550.208333333328</v>
      </c>
      <c r="T1001" s="7">
        <f t="shared" si="109"/>
        <v>42557.208333333328</v>
      </c>
      <c r="U1001">
        <f t="shared" si="110"/>
        <v>2016</v>
      </c>
    </row>
  </sheetData>
  <autoFilter ref="A1:U1001" xr:uid="{00000000-0001-0000-0000-000000000000}">
    <filterColumn colId="5">
      <filters>
        <filter val="failed"/>
      </filters>
    </filterColumn>
  </autoFilter>
  <conditionalFormatting sqref="F1:F1048576">
    <cfRule type="containsText" dxfId="23" priority="2" operator="containsText" text="live">
      <formula>NOT(ISERROR(SEARCH("live",F1)))</formula>
    </cfRule>
    <cfRule type="containsText" dxfId="22" priority="3" stopIfTrue="1" operator="containsText" text="failed">
      <formula>NOT(ISERROR(SEARCH("failed",F1)))</formula>
    </cfRule>
    <cfRule type="containsText" dxfId="21" priority="4" stopIfTrue="1" operator="containsText" text="canceled">
      <formula>NOT(ISERROR(SEARCH("canceled",F1)))</formula>
    </cfRule>
    <cfRule type="containsText" dxfId="20" priority="5" stopIfTrue="1" operator="containsText" text="successful">
      <formula>NOT(ISERROR(SEARCH("successful",F1)))</formula>
    </cfRule>
    <cfRule type="containsText" priority="6" stopIfTrue="1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statistic</vt:lpstr>
      <vt:lpstr>Sub-Category statistic</vt:lpstr>
      <vt:lpstr>Outcome based on Launch date</vt:lpstr>
      <vt:lpstr>Crowfunding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Rahiq Osman</cp:lastModifiedBy>
  <dcterms:created xsi:type="dcterms:W3CDTF">2021-09-29T18:52:28Z</dcterms:created>
  <dcterms:modified xsi:type="dcterms:W3CDTF">2023-02-22T20:32:20Z</dcterms:modified>
</cp:coreProperties>
</file>